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SORERIA\Users\Public\compartida\transparencia pendientes\"/>
    </mc:Choice>
  </mc:AlternateContent>
  <bookViews>
    <workbookView xWindow="0" yWindow="0" windowWidth="24000" windowHeight="933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0" i="12" l="1"/>
  <c r="H120" i="12"/>
  <c r="I116" i="12"/>
  <c r="H116" i="12"/>
  <c r="D116" i="12"/>
  <c r="C116" i="12"/>
  <c r="I112" i="12"/>
  <c r="H112" i="12"/>
  <c r="D109" i="12"/>
  <c r="C109" i="12"/>
  <c r="I107" i="12"/>
  <c r="H107" i="12"/>
  <c r="H104" i="12" s="1"/>
  <c r="H124" i="12" s="1"/>
  <c r="I104" i="12"/>
  <c r="D101" i="12"/>
  <c r="C101" i="12"/>
  <c r="I99" i="12"/>
  <c r="I124" i="12" s="1"/>
  <c r="H99" i="12"/>
  <c r="D94" i="12"/>
  <c r="C94" i="12"/>
  <c r="I88" i="12"/>
  <c r="H88" i="12"/>
  <c r="D87" i="12"/>
  <c r="C87" i="12"/>
  <c r="I80" i="12"/>
  <c r="H80" i="12"/>
  <c r="D77" i="12"/>
  <c r="C77" i="12"/>
  <c r="I75" i="12"/>
  <c r="H75" i="12"/>
  <c r="I68" i="12"/>
  <c r="H68" i="12"/>
  <c r="D68" i="12"/>
  <c r="C68" i="12"/>
  <c r="I63" i="12"/>
  <c r="H63" i="12"/>
  <c r="D61" i="12"/>
  <c r="C61" i="12"/>
  <c r="I59" i="12"/>
  <c r="I94" i="12" s="1"/>
  <c r="H59" i="12"/>
  <c r="H94" i="12" s="1"/>
  <c r="D55" i="12"/>
  <c r="D121" i="12" s="1"/>
  <c r="C55" i="12"/>
  <c r="C121" i="12" s="1"/>
  <c r="I51" i="12"/>
  <c r="H51" i="12"/>
  <c r="D47" i="12"/>
  <c r="C47" i="12"/>
  <c r="I46" i="12"/>
  <c r="H46" i="12"/>
  <c r="D43" i="12"/>
  <c r="C43" i="12"/>
  <c r="D40" i="12"/>
  <c r="C40" i="12"/>
  <c r="I38" i="12"/>
  <c r="H38" i="12"/>
  <c r="I33" i="12"/>
  <c r="H33" i="12"/>
  <c r="D33" i="12"/>
  <c r="C33" i="12"/>
  <c r="I29" i="12"/>
  <c r="H29" i="12"/>
  <c r="D26" i="12"/>
  <c r="C26" i="12"/>
  <c r="I24" i="12"/>
  <c r="H24" i="12"/>
  <c r="I19" i="12"/>
  <c r="H19" i="12"/>
  <c r="D17" i="12"/>
  <c r="C17" i="12"/>
  <c r="I8" i="12"/>
  <c r="I56" i="12" s="1"/>
  <c r="I96" i="12" s="1"/>
  <c r="I126" i="12" s="1"/>
  <c r="H8" i="12"/>
  <c r="H56" i="12" s="1"/>
  <c r="H96" i="12" s="1"/>
  <c r="D8" i="12"/>
  <c r="D52" i="12" s="1"/>
  <c r="C8" i="12"/>
  <c r="C52" i="12" s="1"/>
  <c r="C123" i="12" s="1"/>
  <c r="I120" i="11"/>
  <c r="H120" i="11"/>
  <c r="I116" i="11"/>
  <c r="H116" i="11"/>
  <c r="D116" i="11"/>
  <c r="C116" i="11"/>
  <c r="I112" i="11"/>
  <c r="H112" i="11"/>
  <c r="D109" i="11"/>
  <c r="C109" i="11"/>
  <c r="I107" i="11"/>
  <c r="H107" i="11"/>
  <c r="I104" i="11"/>
  <c r="H104" i="11"/>
  <c r="D101" i="11"/>
  <c r="C101" i="11"/>
  <c r="I99" i="11"/>
  <c r="I124" i="11" s="1"/>
  <c r="H99" i="11"/>
  <c r="H124" i="11" s="1"/>
  <c r="D94" i="11"/>
  <c r="C94" i="11"/>
  <c r="I88" i="11"/>
  <c r="H88" i="11"/>
  <c r="D87" i="11"/>
  <c r="C87" i="11"/>
  <c r="I80" i="11"/>
  <c r="H80" i="11"/>
  <c r="D77" i="11"/>
  <c r="C77" i="11"/>
  <c r="I75" i="11"/>
  <c r="I94" i="11" s="1"/>
  <c r="H75" i="11"/>
  <c r="H94" i="11" s="1"/>
  <c r="I68" i="11"/>
  <c r="H68" i="11"/>
  <c r="D68" i="11"/>
  <c r="C68" i="11"/>
  <c r="I63" i="11"/>
  <c r="H63" i="11"/>
  <c r="D61" i="11"/>
  <c r="C61" i="11"/>
  <c r="I59" i="11"/>
  <c r="H59" i="11"/>
  <c r="D55" i="11"/>
  <c r="D121" i="11" s="1"/>
  <c r="C55" i="11"/>
  <c r="C121" i="11" s="1"/>
  <c r="I51" i="11"/>
  <c r="H51" i="11"/>
  <c r="D47" i="11"/>
  <c r="C47" i="11"/>
  <c r="I46" i="11"/>
  <c r="H46" i="11"/>
  <c r="D43" i="11"/>
  <c r="C43" i="11"/>
  <c r="D40" i="11"/>
  <c r="C40" i="11"/>
  <c r="I38" i="11"/>
  <c r="H38" i="11"/>
  <c r="I33" i="11"/>
  <c r="H33" i="11"/>
  <c r="D33" i="11"/>
  <c r="C33" i="11"/>
  <c r="I29" i="11"/>
  <c r="H29" i="11"/>
  <c r="D26" i="11"/>
  <c r="D52" i="11" s="1"/>
  <c r="D123" i="11" s="1"/>
  <c r="C26" i="11"/>
  <c r="C52" i="11" s="1"/>
  <c r="C123" i="11" s="1"/>
  <c r="I24" i="11"/>
  <c r="H24" i="11"/>
  <c r="I19" i="11"/>
  <c r="H19" i="11"/>
  <c r="D17" i="11"/>
  <c r="C17" i="11"/>
  <c r="I8" i="11"/>
  <c r="I56" i="11" s="1"/>
  <c r="I96" i="11" s="1"/>
  <c r="I126" i="11" s="1"/>
  <c r="H8" i="11"/>
  <c r="H56" i="11" s="1"/>
  <c r="H96" i="11" s="1"/>
  <c r="H126" i="11" s="1"/>
  <c r="D8" i="11"/>
  <c r="C8" i="11"/>
  <c r="I120" i="10"/>
  <c r="H120" i="10"/>
  <c r="I116" i="10"/>
  <c r="H116" i="10"/>
  <c r="D116" i="10"/>
  <c r="C116" i="10"/>
  <c r="I112" i="10"/>
  <c r="H112" i="10"/>
  <c r="D109" i="10"/>
  <c r="C109" i="10"/>
  <c r="I107" i="10"/>
  <c r="H107" i="10"/>
  <c r="H104" i="10" s="1"/>
  <c r="H124" i="10" s="1"/>
  <c r="I104" i="10"/>
  <c r="D101" i="10"/>
  <c r="C101" i="10"/>
  <c r="I99" i="10"/>
  <c r="I124" i="10" s="1"/>
  <c r="H99" i="10"/>
  <c r="D94" i="10"/>
  <c r="C94" i="10"/>
  <c r="I88" i="10"/>
  <c r="H88" i="10"/>
  <c r="D87" i="10"/>
  <c r="C87" i="10"/>
  <c r="I80" i="10"/>
  <c r="H80" i="10"/>
  <c r="D77" i="10"/>
  <c r="C77" i="10"/>
  <c r="I75" i="10"/>
  <c r="H75" i="10"/>
  <c r="I68" i="10"/>
  <c r="H68" i="10"/>
  <c r="D68" i="10"/>
  <c r="C68" i="10"/>
  <c r="I63" i="10"/>
  <c r="H63" i="10"/>
  <c r="D61" i="10"/>
  <c r="C61" i="10"/>
  <c r="I59" i="10"/>
  <c r="I94" i="10" s="1"/>
  <c r="H59" i="10"/>
  <c r="H94" i="10" s="1"/>
  <c r="D55" i="10"/>
  <c r="D121" i="10" s="1"/>
  <c r="C55" i="10"/>
  <c r="C121" i="10" s="1"/>
  <c r="I51" i="10"/>
  <c r="H51" i="10"/>
  <c r="D47" i="10"/>
  <c r="C47" i="10"/>
  <c r="I46" i="10"/>
  <c r="H46" i="10"/>
  <c r="D43" i="10"/>
  <c r="C43" i="10"/>
  <c r="D40" i="10"/>
  <c r="C40" i="10"/>
  <c r="I38" i="10"/>
  <c r="H38" i="10"/>
  <c r="I33" i="10"/>
  <c r="H33" i="10"/>
  <c r="D33" i="10"/>
  <c r="C33" i="10"/>
  <c r="I29" i="10"/>
  <c r="H29" i="10"/>
  <c r="D26" i="10"/>
  <c r="C26" i="10"/>
  <c r="I24" i="10"/>
  <c r="H24" i="10"/>
  <c r="I19" i="10"/>
  <c r="H19" i="10"/>
  <c r="D17" i="10"/>
  <c r="C17" i="10"/>
  <c r="I8" i="10"/>
  <c r="I56" i="10" s="1"/>
  <c r="I96" i="10" s="1"/>
  <c r="I126" i="10" s="1"/>
  <c r="H8" i="10"/>
  <c r="H56" i="10" s="1"/>
  <c r="D8" i="10"/>
  <c r="D52" i="10" s="1"/>
  <c r="C8" i="10"/>
  <c r="C52" i="10" s="1"/>
  <c r="C123" i="10" s="1"/>
  <c r="I120" i="9"/>
  <c r="H120" i="9"/>
  <c r="I116" i="9"/>
  <c r="H116" i="9"/>
  <c r="D116" i="9"/>
  <c r="C116" i="9"/>
  <c r="I112" i="9"/>
  <c r="H112" i="9"/>
  <c r="D109" i="9"/>
  <c r="C109" i="9"/>
  <c r="I107" i="9"/>
  <c r="H107" i="9"/>
  <c r="I104" i="9"/>
  <c r="H104" i="9"/>
  <c r="D101" i="9"/>
  <c r="C101" i="9"/>
  <c r="I99" i="9"/>
  <c r="I124" i="9" s="1"/>
  <c r="H99" i="9"/>
  <c r="H124" i="9" s="1"/>
  <c r="D94" i="9"/>
  <c r="C94" i="9"/>
  <c r="I88" i="9"/>
  <c r="H88" i="9"/>
  <c r="D87" i="9"/>
  <c r="C87" i="9"/>
  <c r="I80" i="9"/>
  <c r="H80" i="9"/>
  <c r="D77" i="9"/>
  <c r="C77" i="9"/>
  <c r="I75" i="9"/>
  <c r="I94" i="9" s="1"/>
  <c r="H75" i="9"/>
  <c r="H94" i="9" s="1"/>
  <c r="I68" i="9"/>
  <c r="H68" i="9"/>
  <c r="D68" i="9"/>
  <c r="C68" i="9"/>
  <c r="I63" i="9"/>
  <c r="H63" i="9"/>
  <c r="D61" i="9"/>
  <c r="C61" i="9"/>
  <c r="I59" i="9"/>
  <c r="H59" i="9"/>
  <c r="D55" i="9"/>
  <c r="D121" i="9" s="1"/>
  <c r="C55" i="9"/>
  <c r="C121" i="9" s="1"/>
  <c r="I51" i="9"/>
  <c r="H51" i="9"/>
  <c r="D47" i="9"/>
  <c r="C47" i="9"/>
  <c r="I46" i="9"/>
  <c r="H46" i="9"/>
  <c r="D43" i="9"/>
  <c r="C43" i="9"/>
  <c r="D40" i="9"/>
  <c r="C40" i="9"/>
  <c r="I38" i="9"/>
  <c r="H38" i="9"/>
  <c r="I33" i="9"/>
  <c r="H33" i="9"/>
  <c r="D33" i="9"/>
  <c r="C33" i="9"/>
  <c r="I29" i="9"/>
  <c r="H29" i="9"/>
  <c r="D26" i="9"/>
  <c r="D52" i="9" s="1"/>
  <c r="D123" i="9" s="1"/>
  <c r="C26" i="9"/>
  <c r="C52" i="9" s="1"/>
  <c r="C123" i="9" s="1"/>
  <c r="I24" i="9"/>
  <c r="H24" i="9"/>
  <c r="I19" i="9"/>
  <c r="H19" i="9"/>
  <c r="D17" i="9"/>
  <c r="C17" i="9"/>
  <c r="I8" i="9"/>
  <c r="I56" i="9" s="1"/>
  <c r="I96" i="9" s="1"/>
  <c r="I126" i="9" s="1"/>
  <c r="H8" i="9"/>
  <c r="H56" i="9" s="1"/>
  <c r="H96" i="9" s="1"/>
  <c r="H126" i="9" s="1"/>
  <c r="D8" i="9"/>
  <c r="C8" i="9"/>
  <c r="I120" i="8"/>
  <c r="H120" i="8"/>
  <c r="I116" i="8"/>
  <c r="H116" i="8"/>
  <c r="D116" i="8"/>
  <c r="C116" i="8"/>
  <c r="I112" i="8"/>
  <c r="H112" i="8"/>
  <c r="D109" i="8"/>
  <c r="C109" i="8"/>
  <c r="I107" i="8"/>
  <c r="H107" i="8"/>
  <c r="I104" i="8"/>
  <c r="H104" i="8"/>
  <c r="D101" i="8"/>
  <c r="C101" i="8"/>
  <c r="I99" i="8"/>
  <c r="I124" i="8" s="1"/>
  <c r="H99" i="8"/>
  <c r="H124" i="8" s="1"/>
  <c r="D94" i="8"/>
  <c r="C94" i="8"/>
  <c r="I88" i="8"/>
  <c r="H88" i="8"/>
  <c r="D87" i="8"/>
  <c r="C87" i="8"/>
  <c r="I80" i="8"/>
  <c r="H80" i="8"/>
  <c r="D77" i="8"/>
  <c r="C77" i="8"/>
  <c r="I75" i="8"/>
  <c r="I94" i="8" s="1"/>
  <c r="H75" i="8"/>
  <c r="H94" i="8" s="1"/>
  <c r="I68" i="8"/>
  <c r="H68" i="8"/>
  <c r="D68" i="8"/>
  <c r="C68" i="8"/>
  <c r="I63" i="8"/>
  <c r="H63" i="8"/>
  <c r="D61" i="8"/>
  <c r="C61" i="8"/>
  <c r="I59" i="8"/>
  <c r="H59" i="8"/>
  <c r="D55" i="8"/>
  <c r="D121" i="8" s="1"/>
  <c r="C55" i="8"/>
  <c r="C121" i="8" s="1"/>
  <c r="I51" i="8"/>
  <c r="H51" i="8"/>
  <c r="D47" i="8"/>
  <c r="C47" i="8"/>
  <c r="I46" i="8"/>
  <c r="H46" i="8"/>
  <c r="D43" i="8"/>
  <c r="C43" i="8"/>
  <c r="D40" i="8"/>
  <c r="C40" i="8"/>
  <c r="I38" i="8"/>
  <c r="H38" i="8"/>
  <c r="I33" i="8"/>
  <c r="H33" i="8"/>
  <c r="D33" i="8"/>
  <c r="C33" i="8"/>
  <c r="I29" i="8"/>
  <c r="H29" i="8"/>
  <c r="D26" i="8"/>
  <c r="D52" i="8" s="1"/>
  <c r="D123" i="8" s="1"/>
  <c r="C26" i="8"/>
  <c r="C52" i="8" s="1"/>
  <c r="C123" i="8" s="1"/>
  <c r="I24" i="8"/>
  <c r="H24" i="8"/>
  <c r="I19" i="8"/>
  <c r="H19" i="8"/>
  <c r="D17" i="8"/>
  <c r="C17" i="8"/>
  <c r="I8" i="8"/>
  <c r="I56" i="8" s="1"/>
  <c r="I96" i="8" s="1"/>
  <c r="I126" i="8" s="1"/>
  <c r="H8" i="8"/>
  <c r="H56" i="8" s="1"/>
  <c r="H96" i="8" s="1"/>
  <c r="H126" i="8" s="1"/>
  <c r="D8" i="8"/>
  <c r="C8" i="8"/>
  <c r="I120" i="7"/>
  <c r="H120" i="7"/>
  <c r="I116" i="7"/>
  <c r="H116" i="7"/>
  <c r="D116" i="7"/>
  <c r="C116" i="7"/>
  <c r="I112" i="7"/>
  <c r="H112" i="7"/>
  <c r="D109" i="7"/>
  <c r="C109" i="7"/>
  <c r="I107" i="7"/>
  <c r="H107" i="7"/>
  <c r="H104" i="7" s="1"/>
  <c r="H124" i="7" s="1"/>
  <c r="I104" i="7"/>
  <c r="D101" i="7"/>
  <c r="C101" i="7"/>
  <c r="I99" i="7"/>
  <c r="I124" i="7" s="1"/>
  <c r="H99" i="7"/>
  <c r="D94" i="7"/>
  <c r="C94" i="7"/>
  <c r="I88" i="7"/>
  <c r="H88" i="7"/>
  <c r="D87" i="7"/>
  <c r="C87" i="7"/>
  <c r="I80" i="7"/>
  <c r="H80" i="7"/>
  <c r="D77" i="7"/>
  <c r="C77" i="7"/>
  <c r="I75" i="7"/>
  <c r="H75" i="7"/>
  <c r="I68" i="7"/>
  <c r="H68" i="7"/>
  <c r="D68" i="7"/>
  <c r="C68" i="7"/>
  <c r="I63" i="7"/>
  <c r="H63" i="7"/>
  <c r="D61" i="7"/>
  <c r="C61" i="7"/>
  <c r="I59" i="7"/>
  <c r="I94" i="7" s="1"/>
  <c r="H59" i="7"/>
  <c r="H94" i="7" s="1"/>
  <c r="D55" i="7"/>
  <c r="D121" i="7" s="1"/>
  <c r="C55" i="7"/>
  <c r="C121" i="7" s="1"/>
  <c r="I51" i="7"/>
  <c r="H51" i="7"/>
  <c r="D47" i="7"/>
  <c r="C47" i="7"/>
  <c r="I46" i="7"/>
  <c r="H46" i="7"/>
  <c r="D43" i="7"/>
  <c r="C43" i="7"/>
  <c r="D40" i="7"/>
  <c r="C40" i="7"/>
  <c r="I38" i="7"/>
  <c r="H38" i="7"/>
  <c r="I33" i="7"/>
  <c r="H33" i="7"/>
  <c r="D33" i="7"/>
  <c r="C33" i="7"/>
  <c r="I29" i="7"/>
  <c r="H29" i="7"/>
  <c r="D26" i="7"/>
  <c r="C26" i="7"/>
  <c r="I24" i="7"/>
  <c r="H24" i="7"/>
  <c r="I19" i="7"/>
  <c r="H19" i="7"/>
  <c r="D17" i="7"/>
  <c r="C17" i="7"/>
  <c r="I8" i="7"/>
  <c r="I56" i="7" s="1"/>
  <c r="I96" i="7" s="1"/>
  <c r="I126" i="7" s="1"/>
  <c r="H8" i="7"/>
  <c r="H56" i="7" s="1"/>
  <c r="D8" i="7"/>
  <c r="D52" i="7" s="1"/>
  <c r="C8" i="7"/>
  <c r="C52" i="7" s="1"/>
  <c r="C123" i="7" s="1"/>
  <c r="I120" i="6"/>
  <c r="H120" i="6"/>
  <c r="I116" i="6"/>
  <c r="H116" i="6"/>
  <c r="D116" i="6"/>
  <c r="C116" i="6"/>
  <c r="I112" i="6"/>
  <c r="H112" i="6"/>
  <c r="D109" i="6"/>
  <c r="C109" i="6"/>
  <c r="I107" i="6"/>
  <c r="I104" i="6" s="1"/>
  <c r="I124" i="6" s="1"/>
  <c r="H107" i="6"/>
  <c r="H104" i="6" s="1"/>
  <c r="H124" i="6" s="1"/>
  <c r="D101" i="6"/>
  <c r="C101" i="6"/>
  <c r="I99" i="6"/>
  <c r="H99" i="6"/>
  <c r="D94" i="6"/>
  <c r="C94" i="6"/>
  <c r="I88" i="6"/>
  <c r="H88" i="6"/>
  <c r="D87" i="6"/>
  <c r="C87" i="6"/>
  <c r="I80" i="6"/>
  <c r="H80" i="6"/>
  <c r="D77" i="6"/>
  <c r="C77" i="6"/>
  <c r="I75" i="6"/>
  <c r="H75" i="6"/>
  <c r="I68" i="6"/>
  <c r="H68" i="6"/>
  <c r="D68" i="6"/>
  <c r="C68" i="6"/>
  <c r="I63" i="6"/>
  <c r="H63" i="6"/>
  <c r="D61" i="6"/>
  <c r="C61" i="6"/>
  <c r="I59" i="6"/>
  <c r="I94" i="6" s="1"/>
  <c r="H59" i="6"/>
  <c r="H94" i="6" s="1"/>
  <c r="D55" i="6"/>
  <c r="D121" i="6" s="1"/>
  <c r="C55" i="6"/>
  <c r="C121" i="6" s="1"/>
  <c r="I51" i="6"/>
  <c r="H51" i="6"/>
  <c r="D47" i="6"/>
  <c r="C47" i="6"/>
  <c r="I46" i="6"/>
  <c r="H46" i="6"/>
  <c r="D43" i="6"/>
  <c r="C43" i="6"/>
  <c r="D40" i="6"/>
  <c r="C40" i="6"/>
  <c r="I38" i="6"/>
  <c r="H38" i="6"/>
  <c r="I33" i="6"/>
  <c r="H33" i="6"/>
  <c r="D33" i="6"/>
  <c r="C33" i="6"/>
  <c r="I29" i="6"/>
  <c r="H29" i="6"/>
  <c r="D26" i="6"/>
  <c r="C26" i="6"/>
  <c r="I24" i="6"/>
  <c r="H24" i="6"/>
  <c r="I19" i="6"/>
  <c r="H19" i="6"/>
  <c r="D17" i="6"/>
  <c r="C17" i="6"/>
  <c r="I8" i="6"/>
  <c r="I56" i="6" s="1"/>
  <c r="I96" i="6" s="1"/>
  <c r="I126" i="6" s="1"/>
  <c r="H8" i="6"/>
  <c r="H56" i="6" s="1"/>
  <c r="H96" i="6" s="1"/>
  <c r="H126" i="6" s="1"/>
  <c r="D8" i="6"/>
  <c r="D52" i="6" s="1"/>
  <c r="C8" i="6"/>
  <c r="C52" i="6" s="1"/>
  <c r="I120" i="5"/>
  <c r="H120" i="5"/>
  <c r="I116" i="5"/>
  <c r="H116" i="5"/>
  <c r="D116" i="5"/>
  <c r="C116" i="5"/>
  <c r="I112" i="5"/>
  <c r="H112" i="5"/>
  <c r="D109" i="5"/>
  <c r="C109" i="5"/>
  <c r="I107" i="5"/>
  <c r="I104" i="5" s="1"/>
  <c r="H107" i="5"/>
  <c r="H104" i="5" s="1"/>
  <c r="H124" i="5" s="1"/>
  <c r="D101" i="5"/>
  <c r="C101" i="5"/>
  <c r="I99" i="5"/>
  <c r="I124" i="5" s="1"/>
  <c r="H99" i="5"/>
  <c r="D94" i="5"/>
  <c r="C94" i="5"/>
  <c r="I88" i="5"/>
  <c r="H88" i="5"/>
  <c r="D87" i="5"/>
  <c r="C87" i="5"/>
  <c r="I80" i="5"/>
  <c r="H80" i="5"/>
  <c r="D77" i="5"/>
  <c r="C77" i="5"/>
  <c r="I75" i="5"/>
  <c r="H75" i="5"/>
  <c r="I68" i="5"/>
  <c r="H68" i="5"/>
  <c r="D68" i="5"/>
  <c r="C68" i="5"/>
  <c r="I63" i="5"/>
  <c r="H63" i="5"/>
  <c r="D61" i="5"/>
  <c r="C61" i="5"/>
  <c r="I59" i="5"/>
  <c r="I94" i="5" s="1"/>
  <c r="H59" i="5"/>
  <c r="H94" i="5" s="1"/>
  <c r="D55" i="5"/>
  <c r="D121" i="5" s="1"/>
  <c r="C55" i="5"/>
  <c r="C121" i="5" s="1"/>
  <c r="I51" i="5"/>
  <c r="H51" i="5"/>
  <c r="D47" i="5"/>
  <c r="C47" i="5"/>
  <c r="I46" i="5"/>
  <c r="H46" i="5"/>
  <c r="D43" i="5"/>
  <c r="C43" i="5"/>
  <c r="D40" i="5"/>
  <c r="C40" i="5"/>
  <c r="I38" i="5"/>
  <c r="H38" i="5"/>
  <c r="I33" i="5"/>
  <c r="H33" i="5"/>
  <c r="D33" i="5"/>
  <c r="C33" i="5"/>
  <c r="I29" i="5"/>
  <c r="H29" i="5"/>
  <c r="D26" i="5"/>
  <c r="C26" i="5"/>
  <c r="I24" i="5"/>
  <c r="H24" i="5"/>
  <c r="I19" i="5"/>
  <c r="H19" i="5"/>
  <c r="D17" i="5"/>
  <c r="C17" i="5"/>
  <c r="I8" i="5"/>
  <c r="I56" i="5" s="1"/>
  <c r="I96" i="5" s="1"/>
  <c r="I126" i="5" s="1"/>
  <c r="H8" i="5"/>
  <c r="H56" i="5" s="1"/>
  <c r="H96" i="5" s="1"/>
  <c r="H126" i="5" s="1"/>
  <c r="D8" i="5"/>
  <c r="D52" i="5" s="1"/>
  <c r="C8" i="5"/>
  <c r="C52" i="5" s="1"/>
  <c r="I120" i="4"/>
  <c r="H120" i="4"/>
  <c r="I116" i="4"/>
  <c r="H116" i="4"/>
  <c r="D116" i="4"/>
  <c r="C116" i="4"/>
  <c r="I112" i="4"/>
  <c r="H112" i="4"/>
  <c r="D109" i="4"/>
  <c r="C109" i="4"/>
  <c r="I107" i="4"/>
  <c r="H107" i="4"/>
  <c r="H104" i="4" s="1"/>
  <c r="H124" i="4" s="1"/>
  <c r="I104" i="4"/>
  <c r="D101" i="4"/>
  <c r="C101" i="4"/>
  <c r="I99" i="4"/>
  <c r="I124" i="4" s="1"/>
  <c r="H99" i="4"/>
  <c r="D94" i="4"/>
  <c r="C94" i="4"/>
  <c r="I88" i="4"/>
  <c r="H88" i="4"/>
  <c r="D87" i="4"/>
  <c r="C87" i="4"/>
  <c r="I80" i="4"/>
  <c r="H80" i="4"/>
  <c r="D77" i="4"/>
  <c r="C77" i="4"/>
  <c r="I75" i="4"/>
  <c r="H75" i="4"/>
  <c r="I68" i="4"/>
  <c r="H68" i="4"/>
  <c r="D68" i="4"/>
  <c r="C68" i="4"/>
  <c r="I63" i="4"/>
  <c r="H63" i="4"/>
  <c r="D61" i="4"/>
  <c r="C61" i="4"/>
  <c r="I59" i="4"/>
  <c r="I94" i="4" s="1"/>
  <c r="H59" i="4"/>
  <c r="H94" i="4" s="1"/>
  <c r="D55" i="4"/>
  <c r="D121" i="4" s="1"/>
  <c r="C55" i="4"/>
  <c r="C121" i="4" s="1"/>
  <c r="I51" i="4"/>
  <c r="H51" i="4"/>
  <c r="D47" i="4"/>
  <c r="C47" i="4"/>
  <c r="I46" i="4"/>
  <c r="H46" i="4"/>
  <c r="D43" i="4"/>
  <c r="C43" i="4"/>
  <c r="D40" i="4"/>
  <c r="C40" i="4"/>
  <c r="I38" i="4"/>
  <c r="H38" i="4"/>
  <c r="I33" i="4"/>
  <c r="H33" i="4"/>
  <c r="D33" i="4"/>
  <c r="C33" i="4"/>
  <c r="I29" i="4"/>
  <c r="H29" i="4"/>
  <c r="D26" i="4"/>
  <c r="C26" i="4"/>
  <c r="I24" i="4"/>
  <c r="H24" i="4"/>
  <c r="I19" i="4"/>
  <c r="H19" i="4"/>
  <c r="D17" i="4"/>
  <c r="C17" i="4"/>
  <c r="I8" i="4"/>
  <c r="I56" i="4" s="1"/>
  <c r="I96" i="4" s="1"/>
  <c r="I126" i="4" s="1"/>
  <c r="H8" i="4"/>
  <c r="H56" i="4" s="1"/>
  <c r="H96" i="4" s="1"/>
  <c r="D8" i="4"/>
  <c r="D52" i="4" s="1"/>
  <c r="C8" i="4"/>
  <c r="C52" i="4" s="1"/>
  <c r="C123" i="4" s="1"/>
  <c r="I120" i="3"/>
  <c r="H120" i="3"/>
  <c r="I116" i="3"/>
  <c r="H116" i="3"/>
  <c r="D116" i="3"/>
  <c r="C116" i="3"/>
  <c r="I112" i="3"/>
  <c r="H112" i="3"/>
  <c r="D109" i="3"/>
  <c r="C109" i="3"/>
  <c r="I107" i="3"/>
  <c r="H107" i="3"/>
  <c r="H104" i="3" s="1"/>
  <c r="H124" i="3" s="1"/>
  <c r="I104" i="3"/>
  <c r="D101" i="3"/>
  <c r="C101" i="3"/>
  <c r="I99" i="3"/>
  <c r="I124" i="3" s="1"/>
  <c r="H99" i="3"/>
  <c r="D94" i="3"/>
  <c r="C94" i="3"/>
  <c r="I88" i="3"/>
  <c r="H88" i="3"/>
  <c r="D87" i="3"/>
  <c r="C87" i="3"/>
  <c r="I80" i="3"/>
  <c r="H80" i="3"/>
  <c r="D77" i="3"/>
  <c r="C77" i="3"/>
  <c r="I75" i="3"/>
  <c r="H75" i="3"/>
  <c r="I68" i="3"/>
  <c r="H68" i="3"/>
  <c r="D68" i="3"/>
  <c r="C68" i="3"/>
  <c r="I63" i="3"/>
  <c r="H63" i="3"/>
  <c r="D61" i="3"/>
  <c r="C61" i="3"/>
  <c r="I59" i="3"/>
  <c r="I94" i="3" s="1"/>
  <c r="H59" i="3"/>
  <c r="H94" i="3" s="1"/>
  <c r="D55" i="3"/>
  <c r="D121" i="3" s="1"/>
  <c r="C55" i="3"/>
  <c r="C121" i="3" s="1"/>
  <c r="I51" i="3"/>
  <c r="H51" i="3"/>
  <c r="D47" i="3"/>
  <c r="C47" i="3"/>
  <c r="I46" i="3"/>
  <c r="H46" i="3"/>
  <c r="D43" i="3"/>
  <c r="C43" i="3"/>
  <c r="D40" i="3"/>
  <c r="C40" i="3"/>
  <c r="I38" i="3"/>
  <c r="H38" i="3"/>
  <c r="I33" i="3"/>
  <c r="H33" i="3"/>
  <c r="D33" i="3"/>
  <c r="C33" i="3"/>
  <c r="I29" i="3"/>
  <c r="H29" i="3"/>
  <c r="D26" i="3"/>
  <c r="C26" i="3"/>
  <c r="I24" i="3"/>
  <c r="H24" i="3"/>
  <c r="I19" i="3"/>
  <c r="H19" i="3"/>
  <c r="D17" i="3"/>
  <c r="C17" i="3"/>
  <c r="I8" i="3"/>
  <c r="I56" i="3" s="1"/>
  <c r="I96" i="3" s="1"/>
  <c r="I126" i="3" s="1"/>
  <c r="H8" i="3"/>
  <c r="H56" i="3" s="1"/>
  <c r="H96" i="3" s="1"/>
  <c r="D8" i="3"/>
  <c r="D52" i="3" s="1"/>
  <c r="C8" i="3"/>
  <c r="C52" i="3" s="1"/>
  <c r="C123" i="3" s="1"/>
  <c r="I120" i="2"/>
  <c r="H120" i="2"/>
  <c r="I116" i="2"/>
  <c r="H116" i="2"/>
  <c r="D116" i="2"/>
  <c r="C116" i="2"/>
  <c r="I112" i="2"/>
  <c r="H112" i="2"/>
  <c r="D109" i="2"/>
  <c r="C109" i="2"/>
  <c r="I107" i="2"/>
  <c r="H107" i="2"/>
  <c r="I104" i="2"/>
  <c r="H104" i="2"/>
  <c r="D101" i="2"/>
  <c r="C101" i="2"/>
  <c r="I99" i="2"/>
  <c r="I124" i="2" s="1"/>
  <c r="H99" i="2"/>
  <c r="H124" i="2" s="1"/>
  <c r="D94" i="2"/>
  <c r="C94" i="2"/>
  <c r="I88" i="2"/>
  <c r="H88" i="2"/>
  <c r="D87" i="2"/>
  <c r="C87" i="2"/>
  <c r="I80" i="2"/>
  <c r="H80" i="2"/>
  <c r="D77" i="2"/>
  <c r="C77" i="2"/>
  <c r="I75" i="2"/>
  <c r="I94" i="2" s="1"/>
  <c r="H75" i="2"/>
  <c r="H94" i="2" s="1"/>
  <c r="I68" i="2"/>
  <c r="H68" i="2"/>
  <c r="D68" i="2"/>
  <c r="C68" i="2"/>
  <c r="I63" i="2"/>
  <c r="H63" i="2"/>
  <c r="D61" i="2"/>
  <c r="C61" i="2"/>
  <c r="I59" i="2"/>
  <c r="H59" i="2"/>
  <c r="D55" i="2"/>
  <c r="D121" i="2" s="1"/>
  <c r="C55" i="2"/>
  <c r="C121" i="2" s="1"/>
  <c r="I51" i="2"/>
  <c r="H51" i="2"/>
  <c r="D47" i="2"/>
  <c r="C47" i="2"/>
  <c r="I46" i="2"/>
  <c r="H46" i="2"/>
  <c r="D43" i="2"/>
  <c r="C43" i="2"/>
  <c r="D40" i="2"/>
  <c r="C40" i="2"/>
  <c r="I38" i="2"/>
  <c r="H38" i="2"/>
  <c r="I33" i="2"/>
  <c r="H33" i="2"/>
  <c r="D33" i="2"/>
  <c r="C33" i="2"/>
  <c r="I29" i="2"/>
  <c r="H29" i="2"/>
  <c r="D26" i="2"/>
  <c r="D52" i="2" s="1"/>
  <c r="D123" i="2" s="1"/>
  <c r="C26" i="2"/>
  <c r="C52" i="2" s="1"/>
  <c r="C123" i="2" s="1"/>
  <c r="I24" i="2"/>
  <c r="H24" i="2"/>
  <c r="I19" i="2"/>
  <c r="H19" i="2"/>
  <c r="D17" i="2"/>
  <c r="C17" i="2"/>
  <c r="I8" i="2"/>
  <c r="I56" i="2" s="1"/>
  <c r="I96" i="2" s="1"/>
  <c r="I126" i="2" s="1"/>
  <c r="H8" i="2"/>
  <c r="H56" i="2" s="1"/>
  <c r="H96" i="2" s="1"/>
  <c r="H126" i="2" s="1"/>
  <c r="D8" i="2"/>
  <c r="C8" i="2"/>
  <c r="I120" i="1"/>
  <c r="H120" i="1"/>
  <c r="I116" i="1"/>
  <c r="H116" i="1"/>
  <c r="D116" i="1"/>
  <c r="C116" i="1"/>
  <c r="I112" i="1"/>
  <c r="H112" i="1"/>
  <c r="D109" i="1"/>
  <c r="C109" i="1"/>
  <c r="I107" i="1"/>
  <c r="H107" i="1"/>
  <c r="H104" i="1" s="1"/>
  <c r="H124" i="1" s="1"/>
  <c r="I104" i="1"/>
  <c r="D101" i="1"/>
  <c r="C101" i="1"/>
  <c r="I99" i="1"/>
  <c r="I124" i="1" s="1"/>
  <c r="H99" i="1"/>
  <c r="D94" i="1"/>
  <c r="C94" i="1"/>
  <c r="I88" i="1"/>
  <c r="H88" i="1"/>
  <c r="D87" i="1"/>
  <c r="C87" i="1"/>
  <c r="I80" i="1"/>
  <c r="H80" i="1"/>
  <c r="D77" i="1"/>
  <c r="C77" i="1"/>
  <c r="I75" i="1"/>
  <c r="H75" i="1"/>
  <c r="I68" i="1"/>
  <c r="H68" i="1"/>
  <c r="D68" i="1"/>
  <c r="C68" i="1"/>
  <c r="I63" i="1"/>
  <c r="H63" i="1"/>
  <c r="D61" i="1"/>
  <c r="C61" i="1"/>
  <c r="I59" i="1"/>
  <c r="I94" i="1" s="1"/>
  <c r="H59" i="1"/>
  <c r="H94" i="1" s="1"/>
  <c r="D55" i="1"/>
  <c r="D121" i="1" s="1"/>
  <c r="C55" i="1"/>
  <c r="C121" i="1" s="1"/>
  <c r="I51" i="1"/>
  <c r="H51" i="1"/>
  <c r="D47" i="1"/>
  <c r="C47" i="1"/>
  <c r="I46" i="1"/>
  <c r="H46" i="1"/>
  <c r="D43" i="1"/>
  <c r="C43" i="1"/>
  <c r="D40" i="1"/>
  <c r="C40" i="1"/>
  <c r="I38" i="1"/>
  <c r="H38" i="1"/>
  <c r="I33" i="1"/>
  <c r="H33" i="1"/>
  <c r="D33" i="1"/>
  <c r="C33" i="1"/>
  <c r="I29" i="1"/>
  <c r="H29" i="1"/>
  <c r="D26" i="1"/>
  <c r="C26" i="1"/>
  <c r="I24" i="1"/>
  <c r="H24" i="1"/>
  <c r="I19" i="1"/>
  <c r="H19" i="1"/>
  <c r="D17" i="1"/>
  <c r="C17" i="1"/>
  <c r="I8" i="1"/>
  <c r="I56" i="1" s="1"/>
  <c r="I96" i="1" s="1"/>
  <c r="I126" i="1" s="1"/>
  <c r="H8" i="1"/>
  <c r="H56" i="1" s="1"/>
  <c r="D8" i="1"/>
  <c r="D52" i="1" s="1"/>
  <c r="C8" i="1"/>
  <c r="C52" i="1" s="1"/>
  <c r="C123" i="1" s="1"/>
  <c r="D123" i="12" l="1"/>
  <c r="H126" i="12"/>
  <c r="D123" i="10"/>
  <c r="H96" i="10"/>
  <c r="H126" i="10" s="1"/>
  <c r="D123" i="7"/>
  <c r="H96" i="7"/>
  <c r="H126" i="7" s="1"/>
  <c r="C123" i="6"/>
  <c r="D123" i="6"/>
  <c r="C123" i="5"/>
  <c r="D123" i="5"/>
  <c r="D123" i="4"/>
  <c r="H126" i="4"/>
  <c r="D123" i="3"/>
  <c r="H126" i="3"/>
  <c r="D123" i="1"/>
  <c r="H96" i="1"/>
  <c r="H126" i="1" s="1"/>
</calcChain>
</file>

<file path=xl/sharedStrings.xml><?xml version="1.0" encoding="utf-8"?>
<sst xmlns="http://schemas.openxmlformats.org/spreadsheetml/2006/main" count="4812" uniqueCount="420">
  <si>
    <t>MUNICIPIO CAÑADAS DE OBREGÓN</t>
  </si>
  <si>
    <t>ESTADO DE SITUACION FINANCIERA</t>
  </si>
  <si>
    <t>AL 31 DE ENERO DE 2019</t>
  </si>
  <si>
    <t>CUENTA</t>
  </si>
  <si>
    <t xml:space="preserve">ACTIVO </t>
  </si>
  <si>
    <t>Año 2019</t>
  </si>
  <si>
    <t>Año 2018</t>
  </si>
  <si>
    <t>PASIVO</t>
  </si>
  <si>
    <t>ACTIVO CIRCULANTE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</si>
  <si>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</si>
  <si>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</si>
  <si>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</si>
  <si>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</si>
  <si>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</si>
  <si>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</si>
  <si>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</si>
  <si>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</si>
  <si>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</si>
  <si>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</si>
  <si>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</si>
  <si>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</si>
  <si>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</si>
  <si>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</si>
  <si>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BANCOS/DEPENDENCIAS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</si>
  <si>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</si>
  <si>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</si>
  <si>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</si>
  <si>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</si>
  <si>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</si>
  <si>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</si>
  <si>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</si>
  <si>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ESPECÍFICA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</si>
  <si>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</si>
  <si>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</si>
  <si>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</si>
  <si>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</si>
  <si>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</si>
  <si>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</si>
  <si>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</si>
  <si>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</si>
  <si>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</si>
  <si>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</si>
  <si>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</si>
  <si>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</si>
  <si>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</si>
  <si>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</si>
  <si>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</si>
  <si>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</si>
  <si>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</si>
  <si>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FINANCIERAS DE CORTO PLAZO</t>
  </si>
  <si>
    <t>1122</t>
  </si>
  <si>
    <t>CUENTAS POR COBRAR A CORTO PLAZO</t>
  </si>
  <si>
    <t>2120</t>
  </si>
  <si>
    <t>DOCUMENTOS POR PAGAR A CORTO PLAZO</t>
  </si>
  <si>
    <t>1123</t>
  </si>
  <si>
    <t>DEUDORES DIVERSOS POR COBRAR A CORTO PLAZO</t>
  </si>
  <si>
    <t>2121</t>
  </si>
  <si>
    <t>DOCUMENTOS 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</si>
  <si>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</si>
  <si>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</si>
  <si>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</si>
  <si>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</si>
  <si>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</si>
  <si>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</si>
  <si>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</si>
  <si>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</si>
  <si>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</si>
  <si>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PRÉSTAMOS OTORGADOS A CORTO PLAZO</t>
  </si>
  <si>
    <t>1129</t>
  </si>
  <si>
    <t>OTROS DERECHOS A RECIBIR EFECTIVO O EQUIVALENTES A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</si>
  <si>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</si>
  <si>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</si>
  <si>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</si>
  <si>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</si>
  <si>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</si>
  <si>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</si>
  <si>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</si>
  <si>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PORCION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</si>
  <si>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</si>
  <si>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</si>
  <si>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</si>
  <si>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</si>
  <si>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</si>
  <si>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</si>
  <si>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</si>
  <si>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</si>
  <si>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</si>
  <si>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</si>
  <si>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</si>
  <si>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</si>
  <si>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</si>
  <si>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</si>
  <si>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</si>
  <si>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</si>
  <si>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</si>
  <si>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</si>
  <si>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</si>
  <si>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</si>
  <si>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</si>
  <si>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</si>
  <si>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</si>
  <si>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</si>
  <si>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</si>
  <si>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</si>
  <si>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</si>
  <si>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</si>
  <si>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</si>
  <si>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</si>
  <si>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</si>
  <si>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</si>
  <si>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</si>
  <si>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</si>
  <si>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</si>
  <si>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</si>
  <si>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</si>
  <si>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</si>
  <si>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</si>
  <si>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GARANTÍA Y/O ADMINISTRACIÓN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</si>
  <si>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</si>
  <si>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</si>
  <si>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</si>
  <si>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</si>
  <si>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</si>
  <si>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</si>
  <si>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</si>
  <si>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</si>
  <si>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</si>
  <si>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</si>
  <si>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</si>
  <si>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</si>
  <si>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</si>
  <si>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</si>
  <si>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</si>
  <si>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</si>
  <si>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</si>
  <si>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ESTIMACIÓNES PARA CUENTAS INCOBRABLES POR DERECHOS A RECIBIR EFECTIVO O EQUIVALENTES</t>
  </si>
  <si>
    <t>2166</t>
  </si>
  <si>
    <t>VALORES Y BIENES 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</si>
  <si>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</si>
  <si>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</si>
  <si>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</si>
  <si>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</si>
  <si>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</si>
  <si>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</si>
  <si>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</si>
  <si>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</si>
  <si>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</si>
  <si>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</si>
  <si>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</si>
  <si>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</si>
  <si>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</si>
  <si>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</si>
  <si>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</si>
  <si>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</si>
  <si>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</si>
  <si>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 DECOMISOS, ASEGURAMIENTOS Y DACIÓN EN PAGO</t>
  </si>
  <si>
    <t>ADQUISICION CON FONDOS DE TERCEROS</t>
  </si>
  <si>
    <t>2190</t>
  </si>
  <si>
    <t>OTROS PASIVOS A CORTO PLAZO</t>
  </si>
  <si>
    <t>TOTAL DE ACTIVOS CIRCULANTES</t>
  </si>
  <si>
    <t>2191</t>
  </si>
  <si>
    <t>INGRESOS POR CLASIFICAR</t>
  </si>
  <si>
    <t>2192</t>
  </si>
  <si>
    <t>RECAUDACIÓN POR PARTICIPAR</t>
  </si>
  <si>
    <t>ACTIVO NO CIRCULANTE</t>
  </si>
  <si>
    <t>2199</t>
  </si>
  <si>
    <t>OTROS PASIVOS CIRCULANTES</t>
  </si>
  <si>
    <t>1210</t>
  </si>
  <si>
    <t>INVERSIONES FINANCIERAS A LARGO PLAZO</t>
  </si>
  <si>
    <t>1211</t>
  </si>
  <si>
    <t>INVERSIONES A LARGO PLAZO</t>
  </si>
  <si>
    <t>TOTAL PASIVOS CIRCULANTES</t>
  </si>
  <si>
    <t>1212</t>
  </si>
  <si>
    <t>TÍTULOS Y VALORES A LARGO PLAZO</t>
  </si>
  <si>
    <t>1213</t>
  </si>
  <si>
    <t>FIDEICOMISOS, MANDATOS Y CONTRATOS ANÁLOGOS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</si>
  <si>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</si>
  <si>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</si>
  <si>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</si>
  <si>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</si>
  <si>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</si>
  <si>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</si>
  <si>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</si>
  <si>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</si>
  <si>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</si>
  <si>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</si>
  <si>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</si>
  <si>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</si>
  <si>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</si>
  <si>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</si>
  <si>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</si>
  <si>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</si>
  <si>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</si>
  <si>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</si>
  <si>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</si>
  <si>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</si>
  <si>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</si>
  <si>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</si>
  <si>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</si>
  <si>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</si>
  <si>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</si>
  <si>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</si>
  <si>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</si>
  <si>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</si>
  <si>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</si>
  <si>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</si>
  <si>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</si>
  <si>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</si>
  <si>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</si>
  <si>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</si>
  <si>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>TERRENOS</t>
  </si>
  <si>
    <t>2231</t>
  </si>
  <si>
    <t>TÍTULOS Y VALORES DE LA DEUDA PÚBLICA INTERNA A LARGO PLAZO</t>
  </si>
  <si>
    <t>1232</t>
  </si>
  <si>
    <t>VIVIENDAS</t>
  </si>
  <si>
    <t>2232</t>
  </si>
  <si>
    <t>TÍTULOS Y VALORES DE LA DEUDA PÚBLICA EXTERNA A LARGO PLAZO</t>
  </si>
  <si>
    <t>1233</t>
  </si>
  <si>
    <t>EDIFICIOS NO HABITACIONALES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</si>
  <si>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</si>
  <si>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</si>
  <si>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</si>
  <si>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</si>
  <si>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</si>
  <si>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</si>
  <si>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</si>
  <si>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</si>
  <si>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</si>
  <si>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</si>
  <si>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</si>
  <si>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</si>
  <si>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</si>
  <si>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</si>
  <si>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</si>
  <si>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</si>
  <si>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</si>
  <si>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</si>
  <si>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</si>
  <si>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BIENES MUEBLES</t>
  </si>
  <si>
    <t>2242</t>
  </si>
  <si>
    <t>INTERESES COBRADOS POR ADELANTADO A LARGO PLAZO</t>
  </si>
  <si>
    <t>1241</t>
  </si>
  <si>
    <t>MOBILIARIO Y EQUIPO DE ADMINISTRACIÓN</t>
  </si>
  <si>
    <t>2249</t>
  </si>
  <si>
    <t>OTROS PASIVOS DIFERIDOS A LARGO PLAZO</t>
  </si>
  <si>
    <t>1242</t>
  </si>
  <si>
    <t>MOBILIARIO Y EQUIPO EDUCACIONAL Y RECREATIVO</t>
  </si>
  <si>
    <t>1243</t>
  </si>
  <si>
    <t>EQUIPO E INSTRUMENTAL MÉDICO Y DE LABORATORIO</t>
  </si>
  <si>
    <t>2250</t>
  </si>
  <si>
    <t>FONDOS Y BIENES DE TERCEROS EN GARANTÍA Y/O ADMINISTRACIÓN A LARGO PLAZO</t>
  </si>
  <si>
    <t>1244</t>
  </si>
  <si>
    <r>
      <rPr>
        <sz val="8"/>
        <color indexed="8"/>
        <rFont val="Calibri"/>
        <family val="2"/>
      </rPr>
      <t>VEHÍCULOS Y EQUIPO DE TRANSPORTE</t>
    </r>
  </si>
  <si>
    <t>2251</t>
  </si>
  <si>
    <t>FONDOS EN GARANTÍA A LARGO PLAZO</t>
  </si>
  <si>
    <t>1245</t>
  </si>
  <si>
    <t>EQUIPO DE DEFENSA Y SEGURIDAD</t>
  </si>
  <si>
    <t>2252</t>
  </si>
  <si>
    <t>FONDOS EN ADMINISTRACIÓN A LARGO PLAZO</t>
  </si>
  <si>
    <t>1246</t>
  </si>
  <si>
    <t>MAQUINARIA, OTROS EQUIPOS Y HERRAMIENTAS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</si>
  <si>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</si>
  <si>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</si>
  <si>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</si>
  <si>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</si>
  <si>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</si>
  <si>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</si>
  <si>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</si>
  <si>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</si>
  <si>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</si>
  <si>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</si>
  <si>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2256</t>
  </si>
  <si>
    <t>VALORES Y BIENES EN GARANTÍA A LARGO PLAZO</t>
  </si>
  <si>
    <t>1250</t>
  </si>
  <si>
    <t>ACTIVOS INTANGIBLES</t>
  </si>
  <si>
    <t>1251</t>
  </si>
  <si>
    <t>SOFTWARE</t>
  </si>
  <si>
    <t>2260</t>
  </si>
  <si>
    <t>PROVISIONES A LARGO PLAZO</t>
  </si>
  <si>
    <t>1252</t>
  </si>
  <si>
    <t>PATENTES, MARCAS Y DERECHOS</t>
  </si>
  <si>
    <t>2261</t>
  </si>
  <si>
    <t>PROVISIÓN PARA DEMANDAS Y JUICIOS A LARGO PLAZO</t>
  </si>
  <si>
    <t>1253</t>
  </si>
  <si>
    <t>CONCESIONES Y FRANQUICIAS</t>
  </si>
  <si>
    <t>2262</t>
  </si>
  <si>
    <t>PROVISIÓN PARA PENSIONES A LARGO PLAZO</t>
  </si>
  <si>
    <t>1254</t>
  </si>
  <si>
    <t>LICENCIAS</t>
  </si>
  <si>
    <t>2263</t>
  </si>
  <si>
    <t>PROVISIÓN PARA CONTINGENCIAS A LARGO PLAZO</t>
  </si>
  <si>
    <t>1259</t>
  </si>
  <si>
    <t>OTROS ACTIVOS INTANGIBLES</t>
  </si>
  <si>
    <t>2269</t>
  </si>
  <si>
    <t>OTRAS PROVISIONES A LARGO PLAZO</t>
  </si>
  <si>
    <t>1260</t>
  </si>
  <si>
    <t>DEPRECIACIÓN, DETERIORO Y AMORTIZACIÓN ACUMULADA DE BIENES</t>
  </si>
  <si>
    <t>TOTAL PASIVOS NO CIRCULANTES</t>
  </si>
  <si>
    <t>1261</t>
  </si>
  <si>
    <t>DEPRECIACIÓN ACUMULADA DE BIENES INMUEBLES</t>
  </si>
  <si>
    <t>1262</t>
  </si>
  <si>
    <t>DEPRECIACIÓN ACUMULADA DE INFRAESTRUCTURA</t>
  </si>
  <si>
    <t>TOTAL DE PASIVOS</t>
  </si>
  <si>
    <t>1263</t>
  </si>
  <si>
    <t>DEPRECIACIÓN ACUMULADA DE BIENES MUEBLES</t>
  </si>
  <si>
    <t>1264</t>
  </si>
  <si>
    <t>DETERIORO ACUMULADO DE ACTIVOS BIOLÓGICOS</t>
  </si>
  <si>
    <t>HACIENDA PÚBLICA/ PATRIMONIO</t>
  </si>
  <si>
    <t>1265</t>
  </si>
  <si>
    <t>AMORTIZACIÓN ACUMULADA DE ACTIVOS INTANGIBLES</t>
  </si>
  <si>
    <t>3100</t>
  </si>
  <si>
    <t>HACIENDA PÚBLICA/ PATRIMONIO CONTRIBUIDO</t>
  </si>
  <si>
    <t>3110</t>
  </si>
  <si>
    <t>APORTACIONES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</si>
  <si>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</si>
  <si>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</si>
  <si>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</si>
  <si>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</si>
  <si>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</si>
  <si>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</si>
  <si>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3130</t>
  </si>
  <si>
    <t>ACTUALIZACIÓN DE LA HACIENDA PÚBLICA/PATRIMONIO</t>
  </si>
  <si>
    <t>1272</t>
  </si>
  <si>
    <t>DERECHOS SOBRE BIENES EN RÉGIMEN DE ARRENDAMIENTO FINANCIERO</t>
  </si>
  <si>
    <t>1273</t>
  </si>
  <si>
    <t>GASTOS PAGADOS POR ADELANTADO A LARGO PLAZO</t>
  </si>
  <si>
    <t>3200</t>
  </si>
  <si>
    <t>HACIENDA PÚBLICA/PATRIMONIO GENERADO</t>
  </si>
  <si>
    <t>1274</t>
  </si>
  <si>
    <t>ANTICIPOS A LARGO PLAZO</t>
  </si>
  <si>
    <t>3210</t>
  </si>
  <si>
    <t>RESULTADOS DEL EJERCICIO (AHORRO/ DESAHORRO)</t>
  </si>
  <si>
    <t>1275</t>
  </si>
  <si>
    <t>BENEFICIOS AL RETIRO DE EMPLEADOS PAGADOS POR ADELANTADO</t>
  </si>
  <si>
    <t>3220</t>
  </si>
  <si>
    <t>RESULTADOS DE EJERCICIOS ANTERIORES</t>
  </si>
  <si>
    <t>1279</t>
  </si>
  <si>
    <t>OTROS ACTIVOS DIFERIDOS</t>
  </si>
  <si>
    <t>3230</t>
  </si>
  <si>
    <t>REVALÚOS</t>
  </si>
  <si>
    <t>3231</t>
  </si>
  <si>
    <t>REVALÚO DE BIENES INMUEBLES</t>
  </si>
  <si>
    <t>1280</t>
  </si>
  <si>
    <t>ESTIMACIÓN POR PÉRDIDA O DETERIORO DE ACTIVOS NO CIRCULANTES</t>
  </si>
  <si>
    <t>3232</t>
  </si>
  <si>
    <t>REVALÚO DE BIENES MUEBLES</t>
  </si>
  <si>
    <t>1281</t>
  </si>
  <si>
    <t>ESTIMACIONES POR PÉRDIDA DE CUENTAS INCOBRABLES DE DOCUMENTOS POR COBRAR A LARGO PLAZO</t>
  </si>
  <si>
    <t>3233</t>
  </si>
  <si>
    <t>REVALÚO DE BIENES INTANGIBLES</t>
  </si>
  <si>
    <t>1282</t>
  </si>
  <si>
    <t>ESTIMACIONES POR PÉRDIDA DE CUENTAS INCOBRABLES DE DEUDORES DIVERSOS POR COBRAR A LARGO PLAZO</t>
  </si>
  <si>
    <t>3239</t>
  </si>
  <si>
    <t>OTROS REVALÚOS</t>
  </si>
  <si>
    <t>1283</t>
  </si>
  <si>
    <t>ESTIMACIONES POR PÉRDIDA DE CUENTAS INCOBRABLES DE INGRESOS POR COBRAR A LARGO PLAZO</t>
  </si>
  <si>
    <t>3240</t>
  </si>
  <si>
    <t>RESERVAS</t>
  </si>
  <si>
    <t>1284</t>
  </si>
  <si>
    <t>ESTIMACIONES POR PÉRDIDA DE CUENTAS INCOBRABLES DE PRÉSTAMOS OTORGADOS A LARGO PLAZO</t>
  </si>
  <si>
    <t>3241</t>
  </si>
  <si>
    <t>RESERVAS DE PATRIMONIO</t>
  </si>
  <si>
    <t>1289</t>
  </si>
  <si>
    <t>ESTIMACIONES POR PÉRDIDA DE OTRAS CUENTAS INCOBRABLES A LARGO PLAZO</t>
  </si>
  <si>
    <t>3242</t>
  </si>
  <si>
    <t>RESERVAS TERRITORIALES</t>
  </si>
  <si>
    <t>3243</t>
  </si>
  <si>
    <t>RESERVAS POR CONTINGENCIAS</t>
  </si>
  <si>
    <t>1290</t>
  </si>
  <si>
    <t>OTROS ACTIVOS NO CIRCULANTES</t>
  </si>
  <si>
    <t>3250</t>
  </si>
  <si>
    <t>RECTIFICACIONES DE RESULTADOS DE EJERCICIOS ANTERIORES</t>
  </si>
  <si>
    <t>1291</t>
  </si>
  <si>
    <t>BIENES EN CONCESIÓN</t>
  </si>
  <si>
    <t>3251</t>
  </si>
  <si>
    <t>CAMBIOS EN POLÍTICAS CONTABLES</t>
  </si>
  <si>
    <t>1292</t>
  </si>
  <si>
    <t>BIENES EN ARRENDAMIENTO FINANCIERO</t>
  </si>
  <si>
    <t>3252</t>
  </si>
  <si>
    <t>CAMBIOS POR ERRORES CONTABLES</t>
  </si>
  <si>
    <t>1293</t>
  </si>
  <si>
    <t>BIENES EN COMODATO</t>
  </si>
  <si>
    <t>3300</t>
  </si>
  <si>
    <t>EXCESO O INSUFICIENCIA EN LA ACTUALIZACIÓN  DE LA HACIENDA PÚBLICA/ PATRIMONIO</t>
  </si>
  <si>
    <t>TOTAL DE ACTIVOS NO CIRCULANTES</t>
  </si>
  <si>
    <t>3310</t>
  </si>
  <si>
    <t>RESULTADO POR POSICIÓN MONETARIA</t>
  </si>
  <si>
    <t>3320</t>
  </si>
  <si>
    <t>RESULTADO POR TENENCIA DE ACTIVOS NO MONETARIOS</t>
  </si>
  <si>
    <t>TOTAL DEL ACTIVO</t>
  </si>
  <si>
    <t>HACIENDA PUBLICA/PATRIMONIO TOTAL</t>
  </si>
  <si>
    <t>TOTAL DE PASIVO Y PATRIMONIO / HACIENDA PUBLICA</t>
  </si>
  <si>
    <t>C. REYNALDO GONZALEZ GOMEZ</t>
  </si>
  <si>
    <t>ARQ. ELBETH YOSSIO GALLEGOS ALVARADO</t>
  </si>
  <si>
    <t>PRESIDENTE MUNICIPAL</t>
  </si>
  <si>
    <t>ENCARGADO DE LA HACIENDA PÚBLICA</t>
  </si>
  <si>
    <t>Bajo protesta de decir verdad declaramos que los Estados Financieros y sus Notas son razonablemente correctos y responsabilidad del emisor.</t>
  </si>
  <si>
    <t>ASEJ2019-01-25-03-2019-1</t>
  </si>
  <si>
    <t>AL 28 FEBRERO DE 2019</t>
  </si>
  <si>
    <t>ASEJ2019-02-26-04-2019-1</t>
  </si>
  <si>
    <t>AL 31 DE MARZO DE 2019</t>
  </si>
  <si>
    <t>ASEJ2019-03-13-05-2019-1</t>
  </si>
  <si>
    <t>AL 30 DE ABRIL DE 2019</t>
  </si>
  <si>
    <t>ASEJ2019-04-19-06-2019-1</t>
  </si>
  <si>
    <t>AL 31 DE MAYO DE 2019</t>
  </si>
  <si>
    <t>ASEJ2019-05-10-07-2019-1</t>
  </si>
  <si>
    <t>AL 30 DE JUNIO DE 2019</t>
  </si>
  <si>
    <t>ASEJ2019-06-15-08-2019-1</t>
  </si>
  <si>
    <t>AL 31 DE JULIO DE 2019</t>
  </si>
  <si>
    <t>ASEJ2019-07-12-09-2019-1</t>
  </si>
  <si>
    <t>AL 31 DE AGOSTO DE 2019</t>
  </si>
  <si>
    <t>ASEJ2019-08-22-10-2019-1</t>
  </si>
  <si>
    <t>AL 30 DE SEPTIEMBRE DE 2019</t>
  </si>
  <si>
    <t>ASEJ2019-09-20-11-2019-1</t>
  </si>
  <si>
    <t>AL 31 DE OCTUBRE DE 2019</t>
  </si>
  <si>
    <t>ASEJ2019-10-23-12-2019-1</t>
  </si>
  <si>
    <t>AL 30 DE NOVIEMBRE DE 2019</t>
  </si>
  <si>
    <t>ASEJ2019-11-27-01-2020-1</t>
  </si>
  <si>
    <t>AL 31 DE DICIEMBRE DE 2019</t>
  </si>
  <si>
    <t>ASEJ2019-12-18-02-2020-1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</si>
</sst>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shrinkToFit="1"/>
    </xf>
    <xf numFmtId="164" fontId="4" fillId="0" borderId="5" xfId="0" applyNumberFormat="1" applyFont="1" applyBorder="1" applyAlignment="1">
      <alignment shrinkToFit="1"/>
    </xf>
    <xf numFmtId="0" fontId="2" fillId="2" borderId="13" xfId="0" applyFont="1" applyFill="1" applyBorder="1"/>
    <xf numFmtId="164" fontId="2" fillId="0" borderId="0" xfId="0" applyNumberFormat="1" applyFont="1" applyBorder="1" applyAlignment="1">
      <alignment shrinkToFit="1"/>
    </xf>
    <xf numFmtId="164" fontId="2" fillId="0" borderId="5" xfId="0" applyNumberFormat="1" applyFont="1" applyBorder="1" applyAlignment="1">
      <alignment shrinkToFit="1"/>
    </xf>
    <xf numFmtId="164" fontId="4" fillId="0" borderId="10" xfId="0" applyNumberFormat="1" applyFont="1" applyBorder="1" applyAlignment="1">
      <alignment shrinkToFit="1"/>
    </xf>
    <xf numFmtId="164" fontId="4" fillId="0" borderId="11" xfId="0" applyNumberFormat="1" applyFont="1" applyBorder="1" applyAlignment="1">
      <alignment shrinkToFit="1"/>
    </xf>
    <xf numFmtId="0" fontId="2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8" fillId="3" borderId="0" xfId="0" applyFont="1" applyFill="1" applyBorder="1" applyAlignment="1">
      <alignment vertical="center" wrapText="1"/>
    </xf>
    <xf numFmtId="164" fontId="9" fillId="0" borderId="0" xfId="0" applyNumberFormat="1" applyFont="1" applyBorder="1" applyAlignment="1">
      <alignment shrinkToFit="1"/>
    </xf>
    <xf numFmtId="164" fontId="9" fillId="0" borderId="5" xfId="0" applyNumberFormat="1" applyFont="1" applyBorder="1" applyAlignment="1">
      <alignment shrinkToFit="1"/>
    </xf>
    <xf numFmtId="0" fontId="2" fillId="2" borderId="5" xfId="0" applyFont="1" applyFill="1" applyBorder="1"/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164" fontId="11" fillId="0" borderId="0" xfId="0" applyNumberFormat="1" applyFont="1" applyBorder="1" applyAlignment="1">
      <alignment shrinkToFit="1"/>
    </xf>
    <xf numFmtId="164" fontId="11" fillId="0" borderId="5" xfId="0" applyNumberFormat="1" applyFont="1" applyBorder="1" applyAlignment="1">
      <alignment shrinkToFit="1"/>
    </xf>
    <xf numFmtId="0" fontId="2" fillId="0" borderId="4" xfId="0" applyFont="1" applyBorder="1"/>
    <xf numFmtId="0" fontId="2" fillId="0" borderId="0" xfId="0" applyFont="1" applyBorder="1"/>
    <xf numFmtId="0" fontId="11" fillId="0" borderId="0" xfId="0" applyFont="1" applyBorder="1"/>
    <xf numFmtId="164" fontId="11" fillId="0" borderId="14" xfId="0" applyNumberFormat="1" applyFont="1" applyBorder="1" applyAlignment="1">
      <alignment shrinkToFit="1"/>
    </xf>
    <xf numFmtId="164" fontId="11" fillId="0" borderId="15" xfId="0" applyNumberFormat="1" applyFont="1" applyBorder="1" applyAlignment="1">
      <alignment shrinkToFit="1"/>
    </xf>
    <xf numFmtId="164" fontId="11" fillId="0" borderId="0" xfId="0" applyNumberFormat="1" applyFont="1" applyBorder="1"/>
    <xf numFmtId="164" fontId="11" fillId="0" borderId="5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2" borderId="16" xfId="0" applyFont="1" applyFill="1" applyBorder="1"/>
    <xf numFmtId="0" fontId="11" fillId="0" borderId="7" xfId="0" applyFont="1" applyBorder="1"/>
    <xf numFmtId="164" fontId="2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center" wrapText="1"/>
    </xf>
    <xf numFmtId="42" fontId="1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shrinkToFit="1"/>
    </xf>
    <xf numFmtId="42" fontId="12" fillId="0" borderId="0" xfId="0" applyNumberFormat="1" applyFont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workbookViewId="0">
      <selection activeCell="B30" sqref="B30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54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54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2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2183998.2599999998</v>
      </c>
      <c r="D8" s="27">
        <f>SUM(D9:D15)</f>
        <v>506727.37</v>
      </c>
      <c r="E8" s="23"/>
      <c r="F8" s="19" t="s">
        <v>12</v>
      </c>
      <c r="G8" s="20" t="s">
        <v>13</v>
      </c>
      <c r="H8" s="26">
        <f>SUM(H9:H17)</f>
        <v>42755.85</v>
      </c>
      <c r="I8" s="27">
        <f>SUM(I9:I17)</f>
        <v>220973.55</v>
      </c>
    </row>
    <row r="9" spans="1:9">
      <c r="A9" s="28" t="s">
        <v>14</v>
      </c>
      <c r="B9" s="29" t="s">
        <v>15</v>
      </c>
      <c r="C9" s="24">
        <v>601532.53</v>
      </c>
      <c r="D9" s="25">
        <v>113310.09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1582465.73</v>
      </c>
      <c r="D10" s="25">
        <v>393417.28</v>
      </c>
      <c r="E10" s="23"/>
      <c r="F10" s="28" t="s">
        <v>20</v>
      </c>
      <c r="G10" s="29" t="s">
        <v>21</v>
      </c>
      <c r="H10" s="24">
        <v>0</v>
      </c>
      <c r="I10" s="25">
        <v>184573.09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42755.85</v>
      </c>
      <c r="I15" s="25">
        <v>36400.46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514413.94999999995</v>
      </c>
      <c r="D17" s="27">
        <f>SUM(D18:D24)</f>
        <v>5692.25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-934.34</v>
      </c>
      <c r="D20" s="25">
        <v>5692.25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515348.29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73000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73000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2500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2771412.21</v>
      </c>
      <c r="D52" s="33">
        <f>D8+D17+D26+D33+D40+D43+D47</f>
        <v>512419.62</v>
      </c>
      <c r="E52" s="34"/>
      <c r="F52" s="28" t="s">
        <v>160</v>
      </c>
      <c r="G52" s="29" t="s">
        <v>161</v>
      </c>
      <c r="H52" s="24">
        <v>2500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45255.85</v>
      </c>
      <c r="I56" s="33">
        <f>I8+I19+I24+I29+I33+I38+I46+I51</f>
        <v>220973.55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43875990.280000001</v>
      </c>
      <c r="D68" s="27">
        <f>SUM(D69:D75)</f>
        <v>44192123.200000003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43016837.280000001</v>
      </c>
      <c r="D72" s="25">
        <v>30250515.539999999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0</v>
      </c>
      <c r="D73" s="25">
        <v>13082454.66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2136044.9499999997</v>
      </c>
      <c r="D77" s="27">
        <f>SUM(D78:D85)</f>
        <v>2136044.9499999997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219724.09</v>
      </c>
      <c r="D78" s="25">
        <v>219724.09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123088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35" t="s">
        <v>252</v>
      </c>
      <c r="C81" s="24">
        <v>1187023.3799999999</v>
      </c>
      <c r="D81" s="25">
        <v>1187023.3799999999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80604.009999999995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6" t="s">
        <v>302</v>
      </c>
      <c r="H96" s="37">
        <f>H56+H94</f>
        <v>45255.85</v>
      </c>
      <c r="I96" s="38">
        <f>I56+I94</f>
        <v>220973.55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48944549.259999998</v>
      </c>
      <c r="I104" s="27">
        <f>I105+I106+I107+I112+I116</f>
        <v>46825971.890000001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2434710.29</v>
      </c>
      <c r="I105" s="25">
        <v>7645254.4400000004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46509838.969999999</v>
      </c>
      <c r="I106" s="25">
        <v>39180717.450000003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9"/>
      <c r="B120" s="40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9"/>
      <c r="B121" s="31" t="s">
        <v>384</v>
      </c>
      <c r="C121" s="32">
        <f>C55+C61+C68+C77+C87+C94+C101+C109+C116</f>
        <v>46017185.630000003</v>
      </c>
      <c r="D121" s="33">
        <f>D55+D61+D68+D77+D87+D94+D101+D109+D116</f>
        <v>46333318.550000004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9"/>
      <c r="B122" s="40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9"/>
      <c r="B123" s="41" t="s">
        <v>389</v>
      </c>
      <c r="C123" s="42">
        <f>C52+C121</f>
        <v>48788597.840000004</v>
      </c>
      <c r="D123" s="43">
        <f>D52+D121</f>
        <v>46845738.170000002</v>
      </c>
      <c r="E123" s="23"/>
      <c r="F123" s="39"/>
      <c r="G123" s="40"/>
      <c r="H123" s="24"/>
      <c r="I123" s="25"/>
    </row>
    <row r="124" spans="1:9" ht="13.5" thickTop="1">
      <c r="A124" s="39"/>
      <c r="B124" s="41"/>
      <c r="C124" s="44"/>
      <c r="D124" s="45"/>
      <c r="E124" s="23"/>
      <c r="F124" s="39"/>
      <c r="G124" s="31" t="s">
        <v>390</v>
      </c>
      <c r="H124" s="32">
        <f>H99+H104+H120</f>
        <v>48743341.989999995</v>
      </c>
      <c r="I124" s="33">
        <f>I99+I104+I120</f>
        <v>46624764.619999997</v>
      </c>
    </row>
    <row r="125" spans="1:9">
      <c r="A125" s="39"/>
      <c r="B125" s="40"/>
      <c r="C125" s="46"/>
      <c r="D125" s="47"/>
      <c r="E125" s="23"/>
      <c r="F125" s="39"/>
      <c r="G125" s="40"/>
      <c r="H125" s="24"/>
      <c r="I125" s="25"/>
    </row>
    <row r="126" spans="1:9" ht="13.5" thickBot="1">
      <c r="A126" s="48"/>
      <c r="B126" s="49"/>
      <c r="C126" s="50"/>
      <c r="D126" s="51"/>
      <c r="E126" s="52"/>
      <c r="F126" s="48"/>
      <c r="G126" s="53" t="s">
        <v>391</v>
      </c>
      <c r="H126" s="42">
        <f>H96+H124</f>
        <v>48788597.839999996</v>
      </c>
      <c r="I126" s="43">
        <f>I96+I124</f>
        <v>46845738.169999994</v>
      </c>
    </row>
    <row r="127" spans="1:9" ht="12" thickTop="1"/>
    <row r="130" spans="2:8" ht="15">
      <c r="B130" s="55"/>
      <c r="F130" s="56"/>
      <c r="H130" s="57"/>
    </row>
    <row r="131" spans="2:8" ht="15">
      <c r="B131" s="58" t="s">
        <v>392</v>
      </c>
      <c r="F131" s="59"/>
      <c r="G131" s="58" t="s">
        <v>393</v>
      </c>
      <c r="H131" s="60"/>
    </row>
    <row r="132" spans="2:8" ht="15">
      <c r="B132" s="12" t="s">
        <v>394</v>
      </c>
      <c r="F132" s="59"/>
      <c r="G132" s="12" t="s">
        <v>395</v>
      </c>
      <c r="H132" s="61"/>
    </row>
    <row r="133" spans="2:8" ht="15.75" customHeight="1">
      <c r="B133" s="62" t="s">
        <v>396</v>
      </c>
      <c r="C133" s="62"/>
      <c r="D133" s="62"/>
      <c r="E133" s="62"/>
      <c r="F133" s="62"/>
      <c r="G133" s="62"/>
      <c r="H133" s="60"/>
    </row>
    <row r="138" spans="2:8" ht="15" customHeight="1">
      <c r="C138" s="63" t="s">
        <v>397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54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54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414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7099583.29</v>
      </c>
      <c r="D8" s="27">
        <f>SUM(D9:D15)</f>
        <v>506727.37</v>
      </c>
      <c r="E8" s="23"/>
      <c r="F8" s="19" t="s">
        <v>12</v>
      </c>
      <c r="G8" s="20" t="s">
        <v>13</v>
      </c>
      <c r="H8" s="26">
        <f>SUM(H9:H17)</f>
        <v>45295.9</v>
      </c>
      <c r="I8" s="27">
        <f>SUM(I9:I17)</f>
        <v>220973.55</v>
      </c>
    </row>
    <row r="9" spans="1:9">
      <c r="A9" s="28" t="s">
        <v>14</v>
      </c>
      <c r="B9" s="29" t="s">
        <v>15</v>
      </c>
      <c r="C9" s="24">
        <v>56193.19</v>
      </c>
      <c r="D9" s="25">
        <v>113310.09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7043390.0999999996</v>
      </c>
      <c r="D10" s="25">
        <v>393417.28</v>
      </c>
      <c r="E10" s="23"/>
      <c r="F10" s="28" t="s">
        <v>20</v>
      </c>
      <c r="G10" s="29" t="s">
        <v>21</v>
      </c>
      <c r="H10" s="24">
        <v>0</v>
      </c>
      <c r="I10" s="25">
        <v>184573.09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45295.9</v>
      </c>
      <c r="I15" s="25">
        <v>36400.46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14530.98</v>
      </c>
      <c r="D17" s="27">
        <f>SUM(D18:D24)</f>
        <v>5692.25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-469.02</v>
      </c>
      <c r="D20" s="25">
        <v>5692.25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15000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69602.45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69602.45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7183716.7200000007</v>
      </c>
      <c r="D52" s="33">
        <f>D8+D17+D26+D33+D40+D43+D47</f>
        <v>512419.62</v>
      </c>
      <c r="E52" s="34"/>
      <c r="F52" s="28" t="s">
        <v>160</v>
      </c>
      <c r="G52" s="29" t="s">
        <v>161</v>
      </c>
      <c r="H52" s="24">
        <v>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45295.9</v>
      </c>
      <c r="I56" s="33">
        <f>I8+I19+I24+I29+I33+I38+I46+I51</f>
        <v>220973.55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44553871.219999999</v>
      </c>
      <c r="D68" s="27">
        <f>SUM(D69:D75)</f>
        <v>44192123.200000003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43016837.280000001</v>
      </c>
      <c r="D72" s="25">
        <v>30250515.539999999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677880.94</v>
      </c>
      <c r="D73" s="25">
        <v>13082454.66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2113847.8699999996</v>
      </c>
      <c r="D77" s="27">
        <f>SUM(D78:D85)</f>
        <v>2136044.9499999997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246531.01</v>
      </c>
      <c r="D78" s="25">
        <v>219724.09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123088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35" t="s">
        <v>252</v>
      </c>
      <c r="C81" s="24">
        <v>1138019.3799999999</v>
      </c>
      <c r="D81" s="25">
        <v>1187023.3799999999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80604.009999999995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6" t="s">
        <v>302</v>
      </c>
      <c r="H96" s="37">
        <f>H56+H94</f>
        <v>45295.9</v>
      </c>
      <c r="I96" s="38">
        <f>I56+I94</f>
        <v>220973.55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54012497.579999998</v>
      </c>
      <c r="I104" s="27">
        <f>I105+I106+I107+I112+I116</f>
        <v>46825971.890000001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7502658.6100000003</v>
      </c>
      <c r="I105" s="25">
        <v>7645254.4400000004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46509838.969999999</v>
      </c>
      <c r="I106" s="25">
        <v>39180717.450000003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9"/>
      <c r="B120" s="40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9"/>
      <c r="B121" s="31" t="s">
        <v>384</v>
      </c>
      <c r="C121" s="32">
        <f>C55+C61+C68+C77+C87+C94+C101+C109+C116</f>
        <v>46672869.489999995</v>
      </c>
      <c r="D121" s="33">
        <f>D55+D61+D68+D77+D87+D94+D101+D109+D116</f>
        <v>46333318.550000004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9"/>
      <c r="B122" s="40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9"/>
      <c r="B123" s="41" t="s">
        <v>389</v>
      </c>
      <c r="C123" s="42">
        <f>C52+C121</f>
        <v>53856586.209999993</v>
      </c>
      <c r="D123" s="43">
        <f>D52+D121</f>
        <v>46845738.170000002</v>
      </c>
      <c r="E123" s="23"/>
      <c r="F123" s="39"/>
      <c r="G123" s="40"/>
      <c r="H123" s="24"/>
      <c r="I123" s="25"/>
    </row>
    <row r="124" spans="1:9" ht="13.5" thickTop="1">
      <c r="A124" s="39"/>
      <c r="B124" s="41"/>
      <c r="C124" s="44"/>
      <c r="D124" s="45"/>
      <c r="E124" s="23"/>
      <c r="F124" s="39"/>
      <c r="G124" s="31" t="s">
        <v>390</v>
      </c>
      <c r="H124" s="32">
        <f>H99+H104+H120</f>
        <v>53811290.309999995</v>
      </c>
      <c r="I124" s="33">
        <f>I99+I104+I120</f>
        <v>46624764.619999997</v>
      </c>
    </row>
    <row r="125" spans="1:9">
      <c r="A125" s="39"/>
      <c r="B125" s="40"/>
      <c r="C125" s="46"/>
      <c r="D125" s="47"/>
      <c r="E125" s="23"/>
      <c r="F125" s="39"/>
      <c r="G125" s="40"/>
      <c r="H125" s="24"/>
      <c r="I125" s="25"/>
    </row>
    <row r="126" spans="1:9" ht="13.5" thickBot="1">
      <c r="A126" s="48"/>
      <c r="B126" s="49"/>
      <c r="C126" s="50"/>
      <c r="D126" s="51"/>
      <c r="E126" s="52"/>
      <c r="F126" s="48"/>
      <c r="G126" s="53" t="s">
        <v>391</v>
      </c>
      <c r="H126" s="42">
        <f>H96+H124</f>
        <v>53856586.209999993</v>
      </c>
      <c r="I126" s="43">
        <f>I96+I124</f>
        <v>46845738.169999994</v>
      </c>
    </row>
    <row r="127" spans="1:9" ht="12" thickTop="1"/>
    <row r="130" spans="2:8" ht="15">
      <c r="B130" s="55"/>
      <c r="F130" s="56"/>
      <c r="H130" s="57"/>
    </row>
    <row r="131" spans="2:8" ht="15">
      <c r="B131" s="58" t="s">
        <v>392</v>
      </c>
      <c r="F131" s="59"/>
      <c r="G131" s="58" t="s">
        <v>393</v>
      </c>
      <c r="H131" s="60"/>
    </row>
    <row r="132" spans="2:8" ht="15">
      <c r="B132" s="64" t="s">
        <v>394</v>
      </c>
      <c r="F132" s="59"/>
      <c r="G132" s="64" t="s">
        <v>395</v>
      </c>
      <c r="H132" s="61"/>
    </row>
    <row r="133" spans="2:8" ht="15.75" customHeight="1">
      <c r="B133" s="62" t="s">
        <v>396</v>
      </c>
      <c r="C133" s="62"/>
      <c r="D133" s="62"/>
      <c r="E133" s="62"/>
      <c r="F133" s="62"/>
      <c r="G133" s="62"/>
      <c r="H133" s="60"/>
    </row>
    <row r="138" spans="2:8" ht="15" customHeight="1">
      <c r="C138" s="65" t="s">
        <v>415</v>
      </c>
      <c r="D138" s="65"/>
      <c r="E138" s="65"/>
      <c r="F138" s="65"/>
      <c r="G138" s="65"/>
    </row>
    <row r="139" spans="2:8" ht="15" customHeight="1">
      <c r="C139" s="65"/>
      <c r="D139" s="65"/>
      <c r="E139" s="65"/>
      <c r="F139" s="65"/>
      <c r="G139" s="65"/>
    </row>
    <row r="140" spans="2:8" ht="11.25" customHeight="1">
      <c r="C140" s="65"/>
      <c r="D140" s="65"/>
      <c r="E140" s="65"/>
      <c r="F140" s="65"/>
      <c r="G140" s="65"/>
    </row>
    <row r="141" spans="2:8" ht="11.25" customHeight="1">
      <c r="C141" s="65"/>
      <c r="D141" s="65"/>
      <c r="E141" s="65"/>
      <c r="F141" s="65"/>
      <c r="G141" s="65"/>
    </row>
    <row r="142" spans="2:8" ht="17.25" customHeight="1"/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54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54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416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5669434.6100000003</v>
      </c>
      <c r="D8" s="27">
        <f>SUM(D9:D15)</f>
        <v>506727.37</v>
      </c>
      <c r="E8" s="23"/>
      <c r="F8" s="19" t="s">
        <v>12</v>
      </c>
      <c r="G8" s="20" t="s">
        <v>13</v>
      </c>
      <c r="H8" s="26">
        <f>SUM(H9:H17)</f>
        <v>67284.3</v>
      </c>
      <c r="I8" s="27">
        <f>SUM(I9:I17)</f>
        <v>220973.55</v>
      </c>
    </row>
    <row r="9" spans="1:9">
      <c r="A9" s="28" t="s">
        <v>14</v>
      </c>
      <c r="B9" s="29" t="s">
        <v>15</v>
      </c>
      <c r="C9" s="24">
        <v>33496.32</v>
      </c>
      <c r="D9" s="25">
        <v>113310.09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5635938.29</v>
      </c>
      <c r="D10" s="25">
        <v>393417.28</v>
      </c>
      <c r="E10" s="23"/>
      <c r="F10" s="28" t="s">
        <v>20</v>
      </c>
      <c r="G10" s="29" t="s">
        <v>21</v>
      </c>
      <c r="H10" s="24">
        <v>0</v>
      </c>
      <c r="I10" s="25">
        <v>184573.09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67284.3</v>
      </c>
      <c r="I15" s="25">
        <v>36400.46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26536.41</v>
      </c>
      <c r="D17" s="27">
        <f>SUM(D18:D24)</f>
        <v>5692.25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-463.59</v>
      </c>
      <c r="D20" s="25">
        <v>5692.25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27000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71102.45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71102.45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5767073.4700000007</v>
      </c>
      <c r="D52" s="33">
        <f>D8+D17+D26+D33+D40+D43+D47</f>
        <v>512419.62</v>
      </c>
      <c r="E52" s="34"/>
      <c r="F52" s="28" t="s">
        <v>160</v>
      </c>
      <c r="G52" s="29" t="s">
        <v>161</v>
      </c>
      <c r="H52" s="24">
        <v>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67284.3</v>
      </c>
      <c r="I56" s="33">
        <f>I8+I19+I24+I29+I33+I38+I46+I51</f>
        <v>220973.55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45386301.469999999</v>
      </c>
      <c r="D68" s="27">
        <f>SUM(D69:D75)</f>
        <v>44192123.200000003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43016837.280000001</v>
      </c>
      <c r="D72" s="25">
        <v>30250515.539999999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1510311.19</v>
      </c>
      <c r="D73" s="25">
        <v>13082454.66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2296987.87</v>
      </c>
      <c r="D77" s="27">
        <f>SUM(D78:D85)</f>
        <v>2136044.9499999997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246531.01</v>
      </c>
      <c r="D78" s="25">
        <v>219724.09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123088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35" t="s">
        <v>252</v>
      </c>
      <c r="C81" s="24">
        <v>1138019.3799999999</v>
      </c>
      <c r="D81" s="25">
        <v>1187023.3799999999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263744.01</v>
      </c>
      <c r="D83" s="25">
        <v>80604.009999999995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6" t="s">
        <v>302</v>
      </c>
      <c r="H96" s="37">
        <f>H56+H94</f>
        <v>67284.3</v>
      </c>
      <c r="I96" s="38">
        <f>I56+I94</f>
        <v>220973.55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53589436.18</v>
      </c>
      <c r="I104" s="27">
        <f>I105+I106+I107+I112+I116</f>
        <v>46825971.890000001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7079597.21</v>
      </c>
      <c r="I105" s="25">
        <v>7645254.4400000004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46509838.969999999</v>
      </c>
      <c r="I106" s="25">
        <v>39180717.450000003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9"/>
      <c r="B120" s="40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9"/>
      <c r="B121" s="31" t="s">
        <v>384</v>
      </c>
      <c r="C121" s="32">
        <f>C55+C61+C68+C77+C87+C94+C101+C109+C116</f>
        <v>47688439.739999995</v>
      </c>
      <c r="D121" s="33">
        <f>D55+D61+D68+D77+D87+D94+D101+D109+D116</f>
        <v>46333318.550000004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9"/>
      <c r="B122" s="40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9"/>
      <c r="B123" s="41" t="s">
        <v>389</v>
      </c>
      <c r="C123" s="42">
        <f>C52+C121</f>
        <v>53455513.209999993</v>
      </c>
      <c r="D123" s="43">
        <f>D52+D121</f>
        <v>46845738.170000002</v>
      </c>
      <c r="E123" s="23"/>
      <c r="F123" s="39"/>
      <c r="G123" s="40"/>
      <c r="H123" s="24"/>
      <c r="I123" s="25"/>
    </row>
    <row r="124" spans="1:9" ht="13.5" thickTop="1">
      <c r="A124" s="39"/>
      <c r="B124" s="41"/>
      <c r="C124" s="44"/>
      <c r="D124" s="45"/>
      <c r="E124" s="23"/>
      <c r="F124" s="39"/>
      <c r="G124" s="31" t="s">
        <v>390</v>
      </c>
      <c r="H124" s="32">
        <f>H99+H104+H120</f>
        <v>53388228.909999996</v>
      </c>
      <c r="I124" s="33">
        <f>I99+I104+I120</f>
        <v>46624764.619999997</v>
      </c>
    </row>
    <row r="125" spans="1:9">
      <c r="A125" s="39"/>
      <c r="B125" s="40"/>
      <c r="C125" s="46"/>
      <c r="D125" s="47"/>
      <c r="E125" s="23"/>
      <c r="F125" s="39"/>
      <c r="G125" s="40"/>
      <c r="H125" s="24"/>
      <c r="I125" s="25"/>
    </row>
    <row r="126" spans="1:9" ht="13.5" thickBot="1">
      <c r="A126" s="48"/>
      <c r="B126" s="49"/>
      <c r="C126" s="50"/>
      <c r="D126" s="51"/>
      <c r="E126" s="52"/>
      <c r="F126" s="48"/>
      <c r="G126" s="53" t="s">
        <v>391</v>
      </c>
      <c r="H126" s="42">
        <f>H96+H124</f>
        <v>53455513.209999993</v>
      </c>
      <c r="I126" s="43">
        <f>I96+I124</f>
        <v>46845738.169999994</v>
      </c>
    </row>
    <row r="127" spans="1:9" ht="12" thickTop="1"/>
    <row r="130" spans="2:8" ht="15">
      <c r="B130" s="55"/>
      <c r="F130" s="56"/>
      <c r="H130" s="57"/>
    </row>
    <row r="131" spans="2:8" ht="15">
      <c r="B131" s="58" t="s">
        <v>392</v>
      </c>
      <c r="F131" s="59"/>
      <c r="G131" s="58" t="s">
        <v>393</v>
      </c>
      <c r="H131" s="60"/>
    </row>
    <row r="132" spans="2:8" ht="15">
      <c r="B132" s="64" t="s">
        <v>394</v>
      </c>
      <c r="F132" s="59"/>
      <c r="G132" s="64" t="s">
        <v>395</v>
      </c>
      <c r="H132" s="61"/>
    </row>
    <row r="133" spans="2:8" ht="15.75" customHeight="1">
      <c r="B133" s="62" t="s">
        <v>396</v>
      </c>
      <c r="C133" s="62"/>
      <c r="D133" s="62"/>
      <c r="E133" s="62"/>
      <c r="F133" s="62"/>
      <c r="G133" s="62"/>
      <c r="H133" s="60"/>
    </row>
    <row r="138" spans="2:8" ht="15" customHeight="1">
      <c r="C138" s="65" t="s">
        <v>417</v>
      </c>
      <c r="D138" s="65"/>
      <c r="E138" s="65"/>
      <c r="F138" s="65"/>
      <c r="G138" s="65"/>
    </row>
    <row r="139" spans="2:8" ht="15" customHeight="1">
      <c r="C139" s="65"/>
      <c r="D139" s="65"/>
      <c r="E139" s="65"/>
      <c r="F139" s="65"/>
      <c r="G139" s="65"/>
    </row>
    <row r="140" spans="2:8" ht="11.25" customHeight="1">
      <c r="C140" s="65"/>
      <c r="D140" s="65"/>
      <c r="E140" s="65"/>
      <c r="F140" s="65"/>
      <c r="G140" s="65"/>
    </row>
    <row r="141" spans="2:8" ht="11.25" customHeight="1">
      <c r="C141" s="65"/>
      <c r="D141" s="65"/>
      <c r="E141" s="65"/>
      <c r="F141" s="65"/>
      <c r="G141" s="65"/>
    </row>
    <row r="142" spans="2:8" ht="17.25" customHeight="1"/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activeCell="C25" sqref="C25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54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54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418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3181600.29</v>
      </c>
      <c r="D8" s="27">
        <f>SUM(D9:D15)</f>
        <v>506727.37</v>
      </c>
      <c r="E8" s="23"/>
      <c r="F8" s="19" t="s">
        <v>12</v>
      </c>
      <c r="G8" s="20" t="s">
        <v>13</v>
      </c>
      <c r="H8" s="26">
        <f>SUM(H9:H17)</f>
        <v>78684.100000000006</v>
      </c>
      <c r="I8" s="27">
        <f>SUM(I9:I17)</f>
        <v>220973.55</v>
      </c>
    </row>
    <row r="9" spans="1:9">
      <c r="A9" s="28" t="s">
        <v>14</v>
      </c>
      <c r="B9" s="29" t="s">
        <v>15</v>
      </c>
      <c r="C9" s="24">
        <v>39029.050000000003</v>
      </c>
      <c r="D9" s="25">
        <v>113310.09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3142571.24</v>
      </c>
      <c r="D10" s="25">
        <v>393417.28</v>
      </c>
      <c r="E10" s="23"/>
      <c r="F10" s="28" t="s">
        <v>20</v>
      </c>
      <c r="G10" s="29" t="s">
        <v>21</v>
      </c>
      <c r="H10" s="24">
        <v>0</v>
      </c>
      <c r="I10" s="25">
        <v>184573.09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78684.100000000006</v>
      </c>
      <c r="I15" s="25">
        <v>36400.46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11092.07</v>
      </c>
      <c r="D17" s="27">
        <f>SUM(D18:D24)</f>
        <v>5692.25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11092.07</v>
      </c>
      <c r="D20" s="25">
        <v>5692.25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3192692.36</v>
      </c>
      <c r="D52" s="33">
        <f>D8+D17+D26+D33+D40+D43+D47</f>
        <v>512419.62</v>
      </c>
      <c r="E52" s="34"/>
      <c r="F52" s="28" t="s">
        <v>160</v>
      </c>
      <c r="G52" s="29" t="s">
        <v>161</v>
      </c>
      <c r="H52" s="24">
        <v>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78684.100000000006</v>
      </c>
      <c r="I56" s="33">
        <f>I8+I19+I24+I29+I33+I38+I46+I51</f>
        <v>220973.55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46665518.050000004</v>
      </c>
      <c r="D68" s="27">
        <f>SUM(D69:D75)</f>
        <v>44192123.200000003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43016837.280000001</v>
      </c>
      <c r="D72" s="25">
        <v>30250515.539999999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2789527.77</v>
      </c>
      <c r="D73" s="25">
        <v>13082454.66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2296987.87</v>
      </c>
      <c r="D77" s="27">
        <f>SUM(D78:D85)</f>
        <v>2136044.9499999997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246531.01</v>
      </c>
      <c r="D78" s="25">
        <v>219724.09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123088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35" t="s">
        <v>252</v>
      </c>
      <c r="C81" s="24">
        <v>1138019.3799999999</v>
      </c>
      <c r="D81" s="25">
        <v>1187023.3799999999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263744.01</v>
      </c>
      <c r="D83" s="25">
        <v>80604.009999999995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6" t="s">
        <v>302</v>
      </c>
      <c r="H96" s="37">
        <f>H56+H94</f>
        <v>78684.100000000006</v>
      </c>
      <c r="I96" s="38">
        <f>I56+I94</f>
        <v>220973.55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52282871.850000001</v>
      </c>
      <c r="I104" s="27">
        <f>I105+I106+I107+I112+I116</f>
        <v>46825971.890000001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5773032.8799999999</v>
      </c>
      <c r="I105" s="25">
        <v>7645254.4400000004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46509838.969999999</v>
      </c>
      <c r="I106" s="25">
        <v>39180717.450000003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9"/>
      <c r="B120" s="40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9"/>
      <c r="B121" s="31" t="s">
        <v>384</v>
      </c>
      <c r="C121" s="32">
        <f>C55+C61+C68+C77+C87+C94+C101+C109+C116</f>
        <v>48967656.32</v>
      </c>
      <c r="D121" s="33">
        <f>D55+D61+D68+D77+D87+D94+D101+D109+D116</f>
        <v>46333318.550000004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9"/>
      <c r="B122" s="40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9"/>
      <c r="B123" s="41" t="s">
        <v>389</v>
      </c>
      <c r="C123" s="42">
        <f>C52+C121</f>
        <v>52160348.68</v>
      </c>
      <c r="D123" s="43">
        <f>D52+D121</f>
        <v>46845738.170000002</v>
      </c>
      <c r="E123" s="23"/>
      <c r="F123" s="39"/>
      <c r="G123" s="40"/>
      <c r="H123" s="24"/>
      <c r="I123" s="25"/>
    </row>
    <row r="124" spans="1:9" ht="13.5" thickTop="1">
      <c r="A124" s="39"/>
      <c r="B124" s="41"/>
      <c r="C124" s="44"/>
      <c r="D124" s="45"/>
      <c r="E124" s="23"/>
      <c r="F124" s="39"/>
      <c r="G124" s="31" t="s">
        <v>390</v>
      </c>
      <c r="H124" s="32">
        <f>H99+H104+H120</f>
        <v>52081664.579999998</v>
      </c>
      <c r="I124" s="33">
        <f>I99+I104+I120</f>
        <v>46624764.619999997</v>
      </c>
    </row>
    <row r="125" spans="1:9">
      <c r="A125" s="39"/>
      <c r="B125" s="40"/>
      <c r="C125" s="46"/>
      <c r="D125" s="47"/>
      <c r="E125" s="23"/>
      <c r="F125" s="39"/>
      <c r="G125" s="40"/>
      <c r="H125" s="24"/>
      <c r="I125" s="25"/>
    </row>
    <row r="126" spans="1:9" ht="13.5" thickBot="1">
      <c r="A126" s="48"/>
      <c r="B126" s="49"/>
      <c r="C126" s="50"/>
      <c r="D126" s="51"/>
      <c r="E126" s="52"/>
      <c r="F126" s="48"/>
      <c r="G126" s="53" t="s">
        <v>391</v>
      </c>
      <c r="H126" s="42">
        <f>H96+H124</f>
        <v>52160348.68</v>
      </c>
      <c r="I126" s="43">
        <f>I96+I124</f>
        <v>46845738.169999994</v>
      </c>
    </row>
    <row r="127" spans="1:9" ht="12" thickTop="1"/>
    <row r="130" spans="2:8" ht="15">
      <c r="B130" s="55"/>
      <c r="F130" s="56"/>
      <c r="H130" s="57"/>
    </row>
    <row r="131" spans="2:8" ht="15">
      <c r="B131" s="58" t="s">
        <v>392</v>
      </c>
      <c r="F131" s="59"/>
      <c r="G131" s="58" t="s">
        <v>393</v>
      </c>
      <c r="H131" s="60"/>
    </row>
    <row r="132" spans="2:8" ht="15">
      <c r="B132" s="64" t="s">
        <v>394</v>
      </c>
      <c r="F132" s="59"/>
      <c r="G132" s="64" t="s">
        <v>395</v>
      </c>
      <c r="H132" s="61"/>
    </row>
    <row r="133" spans="2:8" ht="15.75" customHeight="1">
      <c r="B133" s="62" t="s">
        <v>396</v>
      </c>
      <c r="C133" s="62"/>
      <c r="D133" s="62"/>
      <c r="E133" s="62"/>
      <c r="F133" s="62"/>
      <c r="G133" s="62"/>
      <c r="H133" s="60"/>
    </row>
    <row r="138" spans="2:8" ht="15" customHeight="1">
      <c r="C138" s="65" t="s">
        <v>419</v>
      </c>
      <c r="D138" s="65"/>
      <c r="E138" s="65"/>
      <c r="F138" s="65"/>
      <c r="G138" s="65"/>
    </row>
    <row r="139" spans="2:8" ht="15" customHeight="1">
      <c r="C139" s="65"/>
      <c r="D139" s="65"/>
      <c r="E139" s="65"/>
      <c r="F139" s="65"/>
      <c r="G139" s="65"/>
    </row>
    <row r="140" spans="2:8" ht="11.25" customHeight="1">
      <c r="C140" s="65"/>
      <c r="D140" s="65"/>
      <c r="E140" s="65"/>
      <c r="F140" s="65"/>
      <c r="G140" s="65"/>
    </row>
    <row r="141" spans="2:8" ht="11.25" customHeight="1">
      <c r="C141" s="65"/>
      <c r="D141" s="65"/>
      <c r="E141" s="65"/>
      <c r="F141" s="65"/>
      <c r="G141" s="65"/>
    </row>
    <row r="142" spans="2:8" ht="17.25" customHeight="1"/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54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54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398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2992236.75</v>
      </c>
      <c r="D8" s="27">
        <f>SUM(D9:D15)</f>
        <v>506727.37</v>
      </c>
      <c r="E8" s="23"/>
      <c r="F8" s="19" t="s">
        <v>12</v>
      </c>
      <c r="G8" s="20" t="s">
        <v>13</v>
      </c>
      <c r="H8" s="26">
        <f>SUM(H9:H17)</f>
        <v>43392.08</v>
      </c>
      <c r="I8" s="27">
        <f>SUM(I9:I17)</f>
        <v>220973.55</v>
      </c>
    </row>
    <row r="9" spans="1:9">
      <c r="A9" s="28" t="s">
        <v>14</v>
      </c>
      <c r="B9" s="29" t="s">
        <v>15</v>
      </c>
      <c r="C9" s="24">
        <v>238997.32</v>
      </c>
      <c r="D9" s="25">
        <v>113310.09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2753239.43</v>
      </c>
      <c r="D10" s="25">
        <v>393417.28</v>
      </c>
      <c r="E10" s="23"/>
      <c r="F10" s="28" t="s">
        <v>20</v>
      </c>
      <c r="G10" s="29" t="s">
        <v>21</v>
      </c>
      <c r="H10" s="24">
        <v>301.5</v>
      </c>
      <c r="I10" s="25">
        <v>184573.09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43090.58</v>
      </c>
      <c r="I15" s="25">
        <v>36400.46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-835.05</v>
      </c>
      <c r="D17" s="27">
        <f>SUM(D18:D24)</f>
        <v>5692.25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-835.05</v>
      </c>
      <c r="D20" s="25">
        <v>5692.25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2991401.7</v>
      </c>
      <c r="D52" s="33">
        <f>D8+D17+D26+D33+D40+D43+D47</f>
        <v>512419.62</v>
      </c>
      <c r="E52" s="34"/>
      <c r="F52" s="28" t="s">
        <v>160</v>
      </c>
      <c r="G52" s="29" t="s">
        <v>161</v>
      </c>
      <c r="H52" s="24">
        <v>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43392.08</v>
      </c>
      <c r="I56" s="33">
        <f>I8+I19+I24+I29+I33+I38+I46+I51</f>
        <v>220973.55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43875990.280000001</v>
      </c>
      <c r="D68" s="27">
        <f>SUM(D69:D75)</f>
        <v>44192123.200000003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43016837.280000001</v>
      </c>
      <c r="D72" s="25">
        <v>30250515.539999999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0</v>
      </c>
      <c r="D73" s="25">
        <v>13082454.66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2136044.9499999997</v>
      </c>
      <c r="D77" s="27">
        <f>SUM(D78:D85)</f>
        <v>2136044.9499999997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219724.09</v>
      </c>
      <c r="D78" s="25">
        <v>219724.09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123088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35" t="s">
        <v>252</v>
      </c>
      <c r="C81" s="24">
        <v>1187023.3799999999</v>
      </c>
      <c r="D81" s="25">
        <v>1187023.3799999999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80604.009999999995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6" t="s">
        <v>302</v>
      </c>
      <c r="H96" s="37">
        <f>H56+H94</f>
        <v>43392.08</v>
      </c>
      <c r="I96" s="38">
        <f>I56+I94</f>
        <v>220973.55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49166402.519999996</v>
      </c>
      <c r="I104" s="27">
        <f>I105+I106+I107+I112+I116</f>
        <v>46825971.890000001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2656563.5499999998</v>
      </c>
      <c r="I105" s="25">
        <v>7645254.4400000004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46509838.969999999</v>
      </c>
      <c r="I106" s="25">
        <v>39180717.450000003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9"/>
      <c r="B120" s="40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9"/>
      <c r="B121" s="31" t="s">
        <v>384</v>
      </c>
      <c r="C121" s="32">
        <f>C55+C61+C68+C77+C87+C94+C101+C109+C116</f>
        <v>46017185.630000003</v>
      </c>
      <c r="D121" s="33">
        <f>D55+D61+D68+D77+D87+D94+D101+D109+D116</f>
        <v>46333318.550000004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9"/>
      <c r="B122" s="40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9"/>
      <c r="B123" s="41" t="s">
        <v>389</v>
      </c>
      <c r="C123" s="42">
        <f>C52+C121</f>
        <v>49008587.330000006</v>
      </c>
      <c r="D123" s="43">
        <f>D52+D121</f>
        <v>46845738.170000002</v>
      </c>
      <c r="E123" s="23"/>
      <c r="F123" s="39"/>
      <c r="G123" s="40"/>
      <c r="H123" s="24"/>
      <c r="I123" s="25"/>
    </row>
    <row r="124" spans="1:9" ht="13.5" thickTop="1">
      <c r="A124" s="39"/>
      <c r="B124" s="41"/>
      <c r="C124" s="44"/>
      <c r="D124" s="45"/>
      <c r="E124" s="23"/>
      <c r="F124" s="39"/>
      <c r="G124" s="31" t="s">
        <v>390</v>
      </c>
      <c r="H124" s="32">
        <f>H99+H104+H120</f>
        <v>48965195.249999993</v>
      </c>
      <c r="I124" s="33">
        <f>I99+I104+I120</f>
        <v>46624764.619999997</v>
      </c>
    </row>
    <row r="125" spans="1:9">
      <c r="A125" s="39"/>
      <c r="B125" s="40"/>
      <c r="C125" s="46"/>
      <c r="D125" s="47"/>
      <c r="E125" s="23"/>
      <c r="F125" s="39"/>
      <c r="G125" s="40"/>
      <c r="H125" s="24"/>
      <c r="I125" s="25"/>
    </row>
    <row r="126" spans="1:9" ht="13.5" thickBot="1">
      <c r="A126" s="48"/>
      <c r="B126" s="49"/>
      <c r="C126" s="50"/>
      <c r="D126" s="51"/>
      <c r="E126" s="52"/>
      <c r="F126" s="48"/>
      <c r="G126" s="53" t="s">
        <v>391</v>
      </c>
      <c r="H126" s="42">
        <f>H96+H124</f>
        <v>49008587.329999991</v>
      </c>
      <c r="I126" s="43">
        <f>I96+I124</f>
        <v>46845738.169999994</v>
      </c>
    </row>
    <row r="127" spans="1:9" ht="12" thickTop="1"/>
    <row r="130" spans="2:8" ht="15">
      <c r="B130" s="55"/>
      <c r="F130" s="56"/>
      <c r="H130" s="57"/>
    </row>
    <row r="131" spans="2:8" ht="15">
      <c r="B131" s="58" t="s">
        <v>392</v>
      </c>
      <c r="F131" s="59"/>
      <c r="G131" s="58" t="s">
        <v>393</v>
      </c>
      <c r="H131" s="60"/>
    </row>
    <row r="132" spans="2:8" ht="15">
      <c r="B132" s="12" t="s">
        <v>394</v>
      </c>
      <c r="F132" s="59"/>
      <c r="G132" s="12" t="s">
        <v>395</v>
      </c>
      <c r="H132" s="61"/>
    </row>
    <row r="133" spans="2:8" ht="15.75" customHeight="1">
      <c r="B133" s="62" t="s">
        <v>396</v>
      </c>
      <c r="C133" s="62"/>
      <c r="D133" s="62"/>
      <c r="E133" s="62"/>
      <c r="F133" s="62"/>
      <c r="G133" s="62"/>
      <c r="H133" s="60"/>
    </row>
    <row r="138" spans="2:8" ht="15" customHeight="1">
      <c r="C138" s="63" t="s">
        <v>399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54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54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400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4043737.81</v>
      </c>
      <c r="D8" s="27">
        <f>SUM(D9:D15)</f>
        <v>506727.37</v>
      </c>
      <c r="E8" s="23"/>
      <c r="F8" s="19" t="s">
        <v>12</v>
      </c>
      <c r="G8" s="20" t="s">
        <v>13</v>
      </c>
      <c r="H8" s="26">
        <f>SUM(H9:H17)</f>
        <v>43090.58</v>
      </c>
      <c r="I8" s="27">
        <f>SUM(I9:I17)</f>
        <v>220973.55</v>
      </c>
    </row>
    <row r="9" spans="1:9">
      <c r="A9" s="28" t="s">
        <v>14</v>
      </c>
      <c r="B9" s="29" t="s">
        <v>15</v>
      </c>
      <c r="C9" s="24">
        <v>108199.49</v>
      </c>
      <c r="D9" s="25">
        <v>113310.09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3935538.32</v>
      </c>
      <c r="D10" s="25">
        <v>393417.28</v>
      </c>
      <c r="E10" s="23"/>
      <c r="F10" s="28" t="s">
        <v>20</v>
      </c>
      <c r="G10" s="29" t="s">
        <v>21</v>
      </c>
      <c r="H10" s="24">
        <v>0</v>
      </c>
      <c r="I10" s="25">
        <v>184573.09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43090.58</v>
      </c>
      <c r="I15" s="25">
        <v>36400.46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-884.35</v>
      </c>
      <c r="D17" s="27">
        <f>SUM(D18:D24)</f>
        <v>5692.25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-884.35</v>
      </c>
      <c r="D20" s="25">
        <v>5692.25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6032.65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6032.65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1577.86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4048886.11</v>
      </c>
      <c r="D52" s="33">
        <f>D8+D17+D26+D33+D40+D43+D47</f>
        <v>512419.62</v>
      </c>
      <c r="E52" s="34"/>
      <c r="F52" s="28" t="s">
        <v>160</v>
      </c>
      <c r="G52" s="29" t="s">
        <v>161</v>
      </c>
      <c r="H52" s="24">
        <v>1577.86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44668.44</v>
      </c>
      <c r="I56" s="33">
        <f>I8+I19+I24+I29+I33+I38+I46+I51</f>
        <v>220973.55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43875990.280000001</v>
      </c>
      <c r="D68" s="27">
        <f>SUM(D69:D75)</f>
        <v>44192123.200000003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43016837.280000001</v>
      </c>
      <c r="D72" s="25">
        <v>30250515.539999999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0</v>
      </c>
      <c r="D73" s="25">
        <v>13082454.66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2136044.9499999997</v>
      </c>
      <c r="D77" s="27">
        <f>SUM(D78:D85)</f>
        <v>2136044.9499999997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219724.09</v>
      </c>
      <c r="D78" s="25">
        <v>219724.09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123088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35" t="s">
        <v>252</v>
      </c>
      <c r="C81" s="24">
        <v>1187023.3799999999</v>
      </c>
      <c r="D81" s="25">
        <v>1187023.3799999999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80604.009999999995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6" t="s">
        <v>302</v>
      </c>
      <c r="H96" s="37">
        <f>H56+H94</f>
        <v>44668.44</v>
      </c>
      <c r="I96" s="38">
        <f>I56+I94</f>
        <v>220973.55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50222610.57</v>
      </c>
      <c r="I104" s="27">
        <f>I105+I106+I107+I112+I116</f>
        <v>46825971.890000001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3712771.6</v>
      </c>
      <c r="I105" s="25">
        <v>7645254.4400000004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46509838.969999999</v>
      </c>
      <c r="I106" s="25">
        <v>39180717.450000003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9"/>
      <c r="B120" s="40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9"/>
      <c r="B121" s="31" t="s">
        <v>384</v>
      </c>
      <c r="C121" s="32">
        <f>C55+C61+C68+C77+C87+C94+C101+C109+C116</f>
        <v>46017185.630000003</v>
      </c>
      <c r="D121" s="33">
        <f>D55+D61+D68+D77+D87+D94+D101+D109+D116</f>
        <v>46333318.550000004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9"/>
      <c r="B122" s="40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9"/>
      <c r="B123" s="41" t="s">
        <v>389</v>
      </c>
      <c r="C123" s="42">
        <f>C52+C121</f>
        <v>50066071.740000002</v>
      </c>
      <c r="D123" s="43">
        <f>D52+D121</f>
        <v>46845738.170000002</v>
      </c>
      <c r="E123" s="23"/>
      <c r="F123" s="39"/>
      <c r="G123" s="40"/>
      <c r="H123" s="24"/>
      <c r="I123" s="25"/>
    </row>
    <row r="124" spans="1:9" ht="13.5" thickTop="1">
      <c r="A124" s="39"/>
      <c r="B124" s="41"/>
      <c r="C124" s="44"/>
      <c r="D124" s="45"/>
      <c r="E124" s="23"/>
      <c r="F124" s="39"/>
      <c r="G124" s="31" t="s">
        <v>390</v>
      </c>
      <c r="H124" s="32">
        <f>H99+H104+H120</f>
        <v>50021403.299999997</v>
      </c>
      <c r="I124" s="33">
        <f>I99+I104+I120</f>
        <v>46624764.619999997</v>
      </c>
    </row>
    <row r="125" spans="1:9">
      <c r="A125" s="39"/>
      <c r="B125" s="40"/>
      <c r="C125" s="46"/>
      <c r="D125" s="47"/>
      <c r="E125" s="23"/>
      <c r="F125" s="39"/>
      <c r="G125" s="40"/>
      <c r="H125" s="24"/>
      <c r="I125" s="25"/>
    </row>
    <row r="126" spans="1:9" ht="13.5" thickBot="1">
      <c r="A126" s="48"/>
      <c r="B126" s="49"/>
      <c r="C126" s="50"/>
      <c r="D126" s="51"/>
      <c r="E126" s="52"/>
      <c r="F126" s="48"/>
      <c r="G126" s="53" t="s">
        <v>391</v>
      </c>
      <c r="H126" s="42">
        <f>H96+H124</f>
        <v>50066071.739999995</v>
      </c>
      <c r="I126" s="43">
        <f>I96+I124</f>
        <v>46845738.169999994</v>
      </c>
    </row>
    <row r="127" spans="1:9" ht="12" thickTop="1"/>
    <row r="130" spans="2:8" ht="15">
      <c r="B130" s="55"/>
      <c r="F130" s="56"/>
      <c r="H130" s="57"/>
    </row>
    <row r="131" spans="2:8" ht="15">
      <c r="B131" s="58" t="s">
        <v>392</v>
      </c>
      <c r="F131" s="59"/>
      <c r="G131" s="58" t="s">
        <v>393</v>
      </c>
      <c r="H131" s="60"/>
    </row>
    <row r="132" spans="2:8" ht="15">
      <c r="B132" s="12" t="s">
        <v>394</v>
      </c>
      <c r="F132" s="59"/>
      <c r="G132" s="12" t="s">
        <v>395</v>
      </c>
      <c r="H132" s="61"/>
    </row>
    <row r="133" spans="2:8" ht="15.75" customHeight="1">
      <c r="B133" s="62" t="s">
        <v>396</v>
      </c>
      <c r="C133" s="62"/>
      <c r="D133" s="62"/>
      <c r="E133" s="62"/>
      <c r="F133" s="62"/>
      <c r="G133" s="62"/>
      <c r="H133" s="60"/>
    </row>
    <row r="138" spans="2:8" ht="15" customHeight="1">
      <c r="C138" s="63" t="s">
        <v>401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54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54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402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4414296.07</v>
      </c>
      <c r="D8" s="27">
        <f>SUM(D9:D15)</f>
        <v>506727.37</v>
      </c>
      <c r="E8" s="23"/>
      <c r="F8" s="19" t="s">
        <v>12</v>
      </c>
      <c r="G8" s="20" t="s">
        <v>13</v>
      </c>
      <c r="H8" s="26">
        <f>SUM(H9:H17)</f>
        <v>51964.4</v>
      </c>
      <c r="I8" s="27">
        <f>SUM(I9:I17)</f>
        <v>220973.55</v>
      </c>
    </row>
    <row r="9" spans="1:9">
      <c r="A9" s="28" t="s">
        <v>14</v>
      </c>
      <c r="B9" s="29" t="s">
        <v>15</v>
      </c>
      <c r="C9" s="24">
        <v>103927.7</v>
      </c>
      <c r="D9" s="25">
        <v>113310.09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4310368.37</v>
      </c>
      <c r="D10" s="25">
        <v>393417.28</v>
      </c>
      <c r="E10" s="23"/>
      <c r="F10" s="28" t="s">
        <v>20</v>
      </c>
      <c r="G10" s="29" t="s">
        <v>21</v>
      </c>
      <c r="H10" s="24">
        <v>0</v>
      </c>
      <c r="I10" s="25">
        <v>184573.09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51964.4</v>
      </c>
      <c r="I15" s="25">
        <v>36400.46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-14.34</v>
      </c>
      <c r="D17" s="27">
        <f>SUM(D18:D24)</f>
        <v>5692.25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-14.34</v>
      </c>
      <c r="D20" s="25">
        <v>5692.25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4414281.7300000004</v>
      </c>
      <c r="D52" s="33">
        <f>D8+D17+D26+D33+D40+D43+D47</f>
        <v>512419.62</v>
      </c>
      <c r="E52" s="34"/>
      <c r="F52" s="28" t="s">
        <v>160</v>
      </c>
      <c r="G52" s="29" t="s">
        <v>161</v>
      </c>
      <c r="H52" s="24">
        <v>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51964.4</v>
      </c>
      <c r="I56" s="33">
        <f>I8+I19+I24+I29+I33+I38+I46+I51</f>
        <v>220973.55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43875990.280000001</v>
      </c>
      <c r="D68" s="27">
        <f>SUM(D69:D75)</f>
        <v>44192123.200000003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43016837.280000001</v>
      </c>
      <c r="D72" s="25">
        <v>30250515.539999999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0</v>
      </c>
      <c r="D73" s="25">
        <v>13082454.66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2152404.96</v>
      </c>
      <c r="D77" s="27">
        <f>SUM(D78:D85)</f>
        <v>2136044.9499999997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236084.1</v>
      </c>
      <c r="D78" s="25">
        <v>219724.09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123088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35" t="s">
        <v>252</v>
      </c>
      <c r="C81" s="24">
        <v>1187023.3799999999</v>
      </c>
      <c r="D81" s="25">
        <v>1187023.3799999999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80604.009999999995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6" t="s">
        <v>302</v>
      </c>
      <c r="H96" s="37">
        <f>H56+H94</f>
        <v>51964.4</v>
      </c>
      <c r="I96" s="38">
        <f>I56+I94</f>
        <v>220973.55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50597070.240000002</v>
      </c>
      <c r="I104" s="27">
        <f>I105+I106+I107+I112+I116</f>
        <v>46825971.890000001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4087231.27</v>
      </c>
      <c r="I105" s="25">
        <v>7645254.4400000004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46509838.969999999</v>
      </c>
      <c r="I106" s="25">
        <v>39180717.450000003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9"/>
      <c r="B120" s="40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9"/>
      <c r="B121" s="31" t="s">
        <v>384</v>
      </c>
      <c r="C121" s="32">
        <f>C55+C61+C68+C77+C87+C94+C101+C109+C116</f>
        <v>46033545.640000001</v>
      </c>
      <c r="D121" s="33">
        <f>D55+D61+D68+D77+D87+D94+D101+D109+D116</f>
        <v>46333318.550000004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9"/>
      <c r="B122" s="40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9"/>
      <c r="B123" s="41" t="s">
        <v>389</v>
      </c>
      <c r="C123" s="42">
        <f>C52+C121</f>
        <v>50447827.370000005</v>
      </c>
      <c r="D123" s="43">
        <f>D52+D121</f>
        <v>46845738.170000002</v>
      </c>
      <c r="E123" s="23"/>
      <c r="F123" s="39"/>
      <c r="G123" s="40"/>
      <c r="H123" s="24"/>
      <c r="I123" s="25"/>
    </row>
    <row r="124" spans="1:9" ht="13.5" thickTop="1">
      <c r="A124" s="39"/>
      <c r="B124" s="41"/>
      <c r="C124" s="44"/>
      <c r="D124" s="45"/>
      <c r="E124" s="23"/>
      <c r="F124" s="39"/>
      <c r="G124" s="31" t="s">
        <v>390</v>
      </c>
      <c r="H124" s="32">
        <f>H99+H104+H120</f>
        <v>50395862.969999999</v>
      </c>
      <c r="I124" s="33">
        <f>I99+I104+I120</f>
        <v>46624764.619999997</v>
      </c>
    </row>
    <row r="125" spans="1:9">
      <c r="A125" s="39"/>
      <c r="B125" s="40"/>
      <c r="C125" s="46"/>
      <c r="D125" s="47"/>
      <c r="E125" s="23"/>
      <c r="F125" s="39"/>
      <c r="G125" s="40"/>
      <c r="H125" s="24"/>
      <c r="I125" s="25"/>
    </row>
    <row r="126" spans="1:9" ht="13.5" thickBot="1">
      <c r="A126" s="48"/>
      <c r="B126" s="49"/>
      <c r="C126" s="50"/>
      <c r="D126" s="51"/>
      <c r="E126" s="52"/>
      <c r="F126" s="48"/>
      <c r="G126" s="53" t="s">
        <v>391</v>
      </c>
      <c r="H126" s="42">
        <f>H96+H124</f>
        <v>50447827.369999997</v>
      </c>
      <c r="I126" s="43">
        <f>I96+I124</f>
        <v>46845738.169999994</v>
      </c>
    </row>
    <row r="127" spans="1:9" ht="12" thickTop="1"/>
    <row r="130" spans="2:8" ht="15">
      <c r="B130" s="55"/>
      <c r="F130" s="56"/>
      <c r="H130" s="57"/>
    </row>
    <row r="131" spans="2:8" ht="15">
      <c r="B131" s="58" t="s">
        <v>392</v>
      </c>
      <c r="F131" s="59"/>
      <c r="G131" s="58" t="s">
        <v>393</v>
      </c>
      <c r="H131" s="60"/>
    </row>
    <row r="132" spans="2:8" ht="15">
      <c r="B132" s="12" t="s">
        <v>394</v>
      </c>
      <c r="F132" s="59"/>
      <c r="G132" s="12" t="s">
        <v>395</v>
      </c>
      <c r="H132" s="61"/>
    </row>
    <row r="133" spans="2:8" ht="15.75" customHeight="1">
      <c r="B133" s="62" t="s">
        <v>396</v>
      </c>
      <c r="C133" s="62"/>
      <c r="D133" s="62"/>
      <c r="E133" s="62"/>
      <c r="F133" s="62"/>
      <c r="G133" s="62"/>
      <c r="H133" s="60"/>
    </row>
    <row r="138" spans="2:8" ht="15" customHeight="1">
      <c r="C138" s="63" t="s">
        <v>403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54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54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404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4779168.68</v>
      </c>
      <c r="D8" s="27">
        <f>SUM(D9:D15)</f>
        <v>506727.37</v>
      </c>
      <c r="E8" s="23"/>
      <c r="F8" s="19" t="s">
        <v>12</v>
      </c>
      <c r="G8" s="20" t="s">
        <v>13</v>
      </c>
      <c r="H8" s="26">
        <f>SUM(H9:H17)</f>
        <v>48528.47</v>
      </c>
      <c r="I8" s="27">
        <f>SUM(I9:I17)</f>
        <v>220973.55</v>
      </c>
    </row>
    <row r="9" spans="1:9">
      <c r="A9" s="28" t="s">
        <v>14</v>
      </c>
      <c r="B9" s="29" t="s">
        <v>15</v>
      </c>
      <c r="C9" s="24">
        <v>35810.5</v>
      </c>
      <c r="D9" s="25">
        <v>113310.09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4743358.18</v>
      </c>
      <c r="D10" s="25">
        <v>393417.28</v>
      </c>
      <c r="E10" s="23"/>
      <c r="F10" s="28" t="s">
        <v>20</v>
      </c>
      <c r="G10" s="29" t="s">
        <v>21</v>
      </c>
      <c r="H10" s="24">
        <v>3200</v>
      </c>
      <c r="I10" s="25">
        <v>184573.09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45328.47</v>
      </c>
      <c r="I15" s="25">
        <v>36400.46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-97.05</v>
      </c>
      <c r="D17" s="27">
        <f>SUM(D18:D24)</f>
        <v>5692.25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-97.05</v>
      </c>
      <c r="D20" s="25">
        <v>5692.25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4779071.63</v>
      </c>
      <c r="D52" s="33">
        <f>D8+D17+D26+D33+D40+D43+D47</f>
        <v>512419.62</v>
      </c>
      <c r="E52" s="34"/>
      <c r="F52" s="28" t="s">
        <v>160</v>
      </c>
      <c r="G52" s="29" t="s">
        <v>161</v>
      </c>
      <c r="H52" s="24">
        <v>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48528.47</v>
      </c>
      <c r="I56" s="33">
        <f>I8+I19+I24+I29+I33+I38+I46+I51</f>
        <v>220973.55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43875990.280000001</v>
      </c>
      <c r="D68" s="27">
        <f>SUM(D69:D75)</f>
        <v>44192123.200000003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43016837.280000001</v>
      </c>
      <c r="D72" s="25">
        <v>30250515.539999999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0</v>
      </c>
      <c r="D73" s="25">
        <v>13082454.66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2157810.9499999997</v>
      </c>
      <c r="D77" s="27">
        <f>SUM(D78:D85)</f>
        <v>2136044.9499999997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241490.09</v>
      </c>
      <c r="D78" s="25">
        <v>219724.09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123088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35" t="s">
        <v>252</v>
      </c>
      <c r="C81" s="24">
        <v>1187023.3799999999</v>
      </c>
      <c r="D81" s="25">
        <v>1187023.3799999999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80604.009999999995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6" t="s">
        <v>302</v>
      </c>
      <c r="H96" s="37">
        <f>H56+H94</f>
        <v>48528.47</v>
      </c>
      <c r="I96" s="38">
        <f>I56+I94</f>
        <v>220973.55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50970702.060000002</v>
      </c>
      <c r="I104" s="27">
        <f>I105+I106+I107+I112+I116</f>
        <v>46825971.890000001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4460863.09</v>
      </c>
      <c r="I105" s="25">
        <v>7645254.4400000004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46509838.969999999</v>
      </c>
      <c r="I106" s="25">
        <v>39180717.450000003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9"/>
      <c r="B120" s="40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9"/>
      <c r="B121" s="31" t="s">
        <v>384</v>
      </c>
      <c r="C121" s="32">
        <f>C55+C61+C68+C77+C87+C94+C101+C109+C116</f>
        <v>46038951.630000003</v>
      </c>
      <c r="D121" s="33">
        <f>D55+D61+D68+D77+D87+D94+D101+D109+D116</f>
        <v>46333318.550000004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9"/>
      <c r="B122" s="40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9"/>
      <c r="B123" s="41" t="s">
        <v>389</v>
      </c>
      <c r="C123" s="42">
        <f>C52+C121</f>
        <v>50818023.260000005</v>
      </c>
      <c r="D123" s="43">
        <f>D52+D121</f>
        <v>46845738.170000002</v>
      </c>
      <c r="E123" s="23"/>
      <c r="F123" s="39"/>
      <c r="G123" s="40"/>
      <c r="H123" s="24"/>
      <c r="I123" s="25"/>
    </row>
    <row r="124" spans="1:9" ht="13.5" thickTop="1">
      <c r="A124" s="39"/>
      <c r="B124" s="41"/>
      <c r="C124" s="44"/>
      <c r="D124" s="45"/>
      <c r="E124" s="23"/>
      <c r="F124" s="39"/>
      <c r="G124" s="31" t="s">
        <v>390</v>
      </c>
      <c r="H124" s="32">
        <f>H99+H104+H120</f>
        <v>50769494.789999999</v>
      </c>
      <c r="I124" s="33">
        <f>I99+I104+I120</f>
        <v>46624764.619999997</v>
      </c>
    </row>
    <row r="125" spans="1:9">
      <c r="A125" s="39"/>
      <c r="B125" s="40"/>
      <c r="C125" s="46"/>
      <c r="D125" s="47"/>
      <c r="E125" s="23"/>
      <c r="F125" s="39"/>
      <c r="G125" s="40"/>
      <c r="H125" s="24"/>
      <c r="I125" s="25"/>
    </row>
    <row r="126" spans="1:9" ht="13.5" thickBot="1">
      <c r="A126" s="48"/>
      <c r="B126" s="49"/>
      <c r="C126" s="50"/>
      <c r="D126" s="51"/>
      <c r="E126" s="52"/>
      <c r="F126" s="48"/>
      <c r="G126" s="53" t="s">
        <v>391</v>
      </c>
      <c r="H126" s="42">
        <f>H96+H124</f>
        <v>50818023.259999998</v>
      </c>
      <c r="I126" s="43">
        <f>I96+I124</f>
        <v>46845738.169999994</v>
      </c>
    </row>
    <row r="127" spans="1:9" ht="12" thickTop="1"/>
    <row r="130" spans="2:8" ht="15">
      <c r="B130" s="55"/>
      <c r="F130" s="56"/>
      <c r="H130" s="57"/>
    </row>
    <row r="131" spans="2:8" ht="15">
      <c r="B131" s="58" t="s">
        <v>392</v>
      </c>
      <c r="F131" s="59"/>
      <c r="G131" s="58" t="s">
        <v>393</v>
      </c>
      <c r="H131" s="60"/>
    </row>
    <row r="132" spans="2:8" ht="15">
      <c r="B132" s="12" t="s">
        <v>394</v>
      </c>
      <c r="F132" s="59"/>
      <c r="G132" s="12" t="s">
        <v>395</v>
      </c>
      <c r="H132" s="61"/>
    </row>
    <row r="133" spans="2:8" ht="15.75" customHeight="1">
      <c r="B133" s="62" t="s">
        <v>396</v>
      </c>
      <c r="C133" s="62"/>
      <c r="D133" s="62"/>
      <c r="E133" s="62"/>
      <c r="F133" s="62"/>
      <c r="G133" s="62"/>
      <c r="H133" s="60"/>
    </row>
    <row r="138" spans="2:8" ht="15" customHeight="1">
      <c r="C138" s="63" t="s">
        <v>405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54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54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406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5324009.8999999994</v>
      </c>
      <c r="D8" s="27">
        <f>SUM(D9:D15)</f>
        <v>506727.37</v>
      </c>
      <c r="E8" s="23"/>
      <c r="F8" s="19" t="s">
        <v>12</v>
      </c>
      <c r="G8" s="20" t="s">
        <v>13</v>
      </c>
      <c r="H8" s="26">
        <f>SUM(H9:H17)</f>
        <v>48537.8</v>
      </c>
      <c r="I8" s="27">
        <f>SUM(I9:I17)</f>
        <v>220973.55</v>
      </c>
    </row>
    <row r="9" spans="1:9">
      <c r="A9" s="28" t="s">
        <v>14</v>
      </c>
      <c r="B9" s="29" t="s">
        <v>15</v>
      </c>
      <c r="C9" s="24">
        <v>52643.519999999997</v>
      </c>
      <c r="D9" s="25">
        <v>113310.09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5271366.38</v>
      </c>
      <c r="D10" s="25">
        <v>393417.28</v>
      </c>
      <c r="E10" s="23"/>
      <c r="F10" s="28" t="s">
        <v>20</v>
      </c>
      <c r="G10" s="29" t="s">
        <v>21</v>
      </c>
      <c r="H10" s="24">
        <v>3200</v>
      </c>
      <c r="I10" s="25">
        <v>184573.09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45337.8</v>
      </c>
      <c r="I15" s="25">
        <v>36400.46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8488.84</v>
      </c>
      <c r="D17" s="27">
        <f>SUM(D18:D24)</f>
        <v>5692.25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8488.84</v>
      </c>
      <c r="D20" s="25">
        <v>5692.25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2000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5332498.7399999993</v>
      </c>
      <c r="D52" s="33">
        <f>D8+D17+D26+D33+D40+D43+D47</f>
        <v>512419.62</v>
      </c>
      <c r="E52" s="34"/>
      <c r="F52" s="28" t="s">
        <v>160</v>
      </c>
      <c r="G52" s="29" t="s">
        <v>161</v>
      </c>
      <c r="H52" s="24">
        <v>2000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50537.8</v>
      </c>
      <c r="I56" s="33">
        <f>I8+I19+I24+I29+I33+I38+I46+I51</f>
        <v>220973.55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43875990.280000001</v>
      </c>
      <c r="D68" s="27">
        <f>SUM(D69:D75)</f>
        <v>44192123.200000003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43016837.280000001</v>
      </c>
      <c r="D72" s="25">
        <v>30250515.539999999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0</v>
      </c>
      <c r="D73" s="25">
        <v>13082454.66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2108809.9499999997</v>
      </c>
      <c r="D77" s="27">
        <f>SUM(D78:D85)</f>
        <v>2136044.9499999997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241490.09</v>
      </c>
      <c r="D78" s="25">
        <v>219724.09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123088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35" t="s">
        <v>252</v>
      </c>
      <c r="C81" s="24">
        <v>1138022.3799999999</v>
      </c>
      <c r="D81" s="25">
        <v>1187023.3799999999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80604.009999999995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6" t="s">
        <v>302</v>
      </c>
      <c r="H96" s="37">
        <f>H56+H94</f>
        <v>50537.8</v>
      </c>
      <c r="I96" s="38">
        <f>I56+I94</f>
        <v>220973.55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51473118.839999996</v>
      </c>
      <c r="I104" s="27">
        <f>I105+I106+I107+I112+I116</f>
        <v>46825971.890000001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4963279.87</v>
      </c>
      <c r="I105" s="25">
        <v>7645254.4400000004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46509838.969999999</v>
      </c>
      <c r="I106" s="25">
        <v>39180717.450000003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9"/>
      <c r="B120" s="40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9"/>
      <c r="B121" s="31" t="s">
        <v>384</v>
      </c>
      <c r="C121" s="32">
        <f>C55+C61+C68+C77+C87+C94+C101+C109+C116</f>
        <v>45989950.630000003</v>
      </c>
      <c r="D121" s="33">
        <f>D55+D61+D68+D77+D87+D94+D101+D109+D116</f>
        <v>46333318.550000004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9"/>
      <c r="B122" s="40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9"/>
      <c r="B123" s="41" t="s">
        <v>389</v>
      </c>
      <c r="C123" s="42">
        <f>C52+C121</f>
        <v>51322449.370000005</v>
      </c>
      <c r="D123" s="43">
        <f>D52+D121</f>
        <v>46845738.170000002</v>
      </c>
      <c r="E123" s="23"/>
      <c r="F123" s="39"/>
      <c r="G123" s="40"/>
      <c r="H123" s="24"/>
      <c r="I123" s="25"/>
    </row>
    <row r="124" spans="1:9" ht="13.5" thickTop="1">
      <c r="A124" s="39"/>
      <c r="B124" s="41"/>
      <c r="C124" s="44"/>
      <c r="D124" s="45"/>
      <c r="E124" s="23"/>
      <c r="F124" s="39"/>
      <c r="G124" s="31" t="s">
        <v>390</v>
      </c>
      <c r="H124" s="32">
        <f>H99+H104+H120</f>
        <v>51271911.569999993</v>
      </c>
      <c r="I124" s="33">
        <f>I99+I104+I120</f>
        <v>46624764.619999997</v>
      </c>
    </row>
    <row r="125" spans="1:9">
      <c r="A125" s="39"/>
      <c r="B125" s="40"/>
      <c r="C125" s="46"/>
      <c r="D125" s="47"/>
      <c r="E125" s="23"/>
      <c r="F125" s="39"/>
      <c r="G125" s="40"/>
      <c r="H125" s="24"/>
      <c r="I125" s="25"/>
    </row>
    <row r="126" spans="1:9" ht="13.5" thickBot="1">
      <c r="A126" s="48"/>
      <c r="B126" s="49"/>
      <c r="C126" s="50"/>
      <c r="D126" s="51"/>
      <c r="E126" s="52"/>
      <c r="F126" s="48"/>
      <c r="G126" s="53" t="s">
        <v>391</v>
      </c>
      <c r="H126" s="42">
        <f>H96+H124</f>
        <v>51322449.36999999</v>
      </c>
      <c r="I126" s="43">
        <f>I96+I124</f>
        <v>46845738.169999994</v>
      </c>
    </row>
    <row r="127" spans="1:9" ht="12" thickTop="1"/>
    <row r="130" spans="2:8" ht="15">
      <c r="B130" s="55"/>
      <c r="F130" s="56"/>
      <c r="H130" s="57"/>
    </row>
    <row r="131" spans="2:8" ht="15">
      <c r="B131" s="58" t="s">
        <v>392</v>
      </c>
      <c r="F131" s="59"/>
      <c r="G131" s="58" t="s">
        <v>393</v>
      </c>
      <c r="H131" s="60"/>
    </row>
    <row r="132" spans="2:8" ht="15">
      <c r="B132" s="64" t="s">
        <v>394</v>
      </c>
      <c r="F132" s="59"/>
      <c r="G132" s="64" t="s">
        <v>395</v>
      </c>
      <c r="H132" s="61"/>
    </row>
    <row r="133" spans="2:8" ht="15.75" customHeight="1">
      <c r="B133" s="62" t="s">
        <v>396</v>
      </c>
      <c r="C133" s="62"/>
      <c r="D133" s="62"/>
      <c r="E133" s="62"/>
      <c r="F133" s="62"/>
      <c r="G133" s="62"/>
      <c r="H133" s="60"/>
    </row>
    <row r="138" spans="2:8" ht="15" customHeight="1">
      <c r="C138" s="65" t="s">
        <v>407</v>
      </c>
      <c r="D138" s="65"/>
      <c r="E138" s="65"/>
      <c r="F138" s="65"/>
      <c r="G138" s="65"/>
    </row>
    <row r="139" spans="2:8" ht="15" customHeight="1">
      <c r="C139" s="65"/>
      <c r="D139" s="65"/>
      <c r="E139" s="65"/>
      <c r="F139" s="65"/>
      <c r="G139" s="65"/>
    </row>
    <row r="140" spans="2:8" ht="11.25" customHeight="1">
      <c r="C140" s="65"/>
      <c r="D140" s="65"/>
      <c r="E140" s="65"/>
      <c r="F140" s="65"/>
      <c r="G140" s="65"/>
    </row>
    <row r="141" spans="2:8" ht="11.25" customHeight="1">
      <c r="C141" s="65"/>
      <c r="D141" s="65"/>
      <c r="E141" s="65"/>
      <c r="F141" s="65"/>
      <c r="G141" s="65"/>
    </row>
    <row r="142" spans="2:8" ht="17.25" customHeight="1"/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54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54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408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6233231.0099999998</v>
      </c>
      <c r="D8" s="27">
        <f>SUM(D9:D15)</f>
        <v>506727.37</v>
      </c>
      <c r="E8" s="23"/>
      <c r="F8" s="19" t="s">
        <v>12</v>
      </c>
      <c r="G8" s="20" t="s">
        <v>13</v>
      </c>
      <c r="H8" s="26">
        <f>SUM(H9:H17)</f>
        <v>45216.42</v>
      </c>
      <c r="I8" s="27">
        <f>SUM(I9:I17)</f>
        <v>220973.55</v>
      </c>
    </row>
    <row r="9" spans="1:9">
      <c r="A9" s="28" t="s">
        <v>14</v>
      </c>
      <c r="B9" s="29" t="s">
        <v>15</v>
      </c>
      <c r="C9" s="24">
        <v>91905.41</v>
      </c>
      <c r="D9" s="25">
        <v>113310.09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6141325.5999999996</v>
      </c>
      <c r="D10" s="25">
        <v>393417.28</v>
      </c>
      <c r="E10" s="23"/>
      <c r="F10" s="28" t="s">
        <v>20</v>
      </c>
      <c r="G10" s="29" t="s">
        <v>21</v>
      </c>
      <c r="H10" s="24">
        <v>0</v>
      </c>
      <c r="I10" s="25">
        <v>184573.09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45216.42</v>
      </c>
      <c r="I15" s="25">
        <v>36400.46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119737.26</v>
      </c>
      <c r="D17" s="27">
        <f>SUM(D18:D24)</f>
        <v>5692.25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20564.259999999998</v>
      </c>
      <c r="D20" s="25">
        <v>5692.25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99173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28000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28000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2000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6380968.2699999996</v>
      </c>
      <c r="D52" s="33">
        <f>D8+D17+D26+D33+D40+D43+D47</f>
        <v>512419.62</v>
      </c>
      <c r="E52" s="34"/>
      <c r="F52" s="28" t="s">
        <v>160</v>
      </c>
      <c r="G52" s="29" t="s">
        <v>161</v>
      </c>
      <c r="H52" s="24">
        <v>2000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47216.42</v>
      </c>
      <c r="I56" s="33">
        <f>I8+I19+I24+I29+I33+I38+I46+I51</f>
        <v>220973.55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43875990.280000001</v>
      </c>
      <c r="D68" s="27">
        <f>SUM(D69:D75)</f>
        <v>44192123.200000003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43016837.280000001</v>
      </c>
      <c r="D72" s="25">
        <v>30250515.539999999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0</v>
      </c>
      <c r="D73" s="25">
        <v>13082454.66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2113847.8699999996</v>
      </c>
      <c r="D77" s="27">
        <f>SUM(D78:D85)</f>
        <v>2136044.9499999997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246531.01</v>
      </c>
      <c r="D78" s="25">
        <v>219724.09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123088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35" t="s">
        <v>252</v>
      </c>
      <c r="C81" s="24">
        <v>1138019.3799999999</v>
      </c>
      <c r="D81" s="25">
        <v>1187023.3799999999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80604.009999999995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6" t="s">
        <v>302</v>
      </c>
      <c r="H96" s="37">
        <f>H56+H94</f>
        <v>47216.42</v>
      </c>
      <c r="I96" s="38">
        <f>I56+I94</f>
        <v>220973.55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52529947.670000002</v>
      </c>
      <c r="I104" s="27">
        <f>I105+I106+I107+I112+I116</f>
        <v>46825971.890000001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6020108.7000000002</v>
      </c>
      <c r="I105" s="25">
        <v>7645254.4400000004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46509838.969999999</v>
      </c>
      <c r="I106" s="25">
        <v>39180717.450000003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9"/>
      <c r="B120" s="40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9"/>
      <c r="B121" s="31" t="s">
        <v>384</v>
      </c>
      <c r="C121" s="32">
        <f>C55+C61+C68+C77+C87+C94+C101+C109+C116</f>
        <v>45994988.549999997</v>
      </c>
      <c r="D121" s="33">
        <f>D55+D61+D68+D77+D87+D94+D101+D109+D116</f>
        <v>46333318.550000004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9"/>
      <c r="B122" s="40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9"/>
      <c r="B123" s="41" t="s">
        <v>389</v>
      </c>
      <c r="C123" s="42">
        <f>C52+C121</f>
        <v>52375956.819999993</v>
      </c>
      <c r="D123" s="43">
        <f>D52+D121</f>
        <v>46845738.170000002</v>
      </c>
      <c r="E123" s="23"/>
      <c r="F123" s="39"/>
      <c r="G123" s="40"/>
      <c r="H123" s="24"/>
      <c r="I123" s="25"/>
    </row>
    <row r="124" spans="1:9" ht="13.5" thickTop="1">
      <c r="A124" s="39"/>
      <c r="B124" s="41"/>
      <c r="C124" s="44"/>
      <c r="D124" s="45"/>
      <c r="E124" s="23"/>
      <c r="F124" s="39"/>
      <c r="G124" s="31" t="s">
        <v>390</v>
      </c>
      <c r="H124" s="32">
        <f>H99+H104+H120</f>
        <v>52328740.399999999</v>
      </c>
      <c r="I124" s="33">
        <f>I99+I104+I120</f>
        <v>46624764.619999997</v>
      </c>
    </row>
    <row r="125" spans="1:9">
      <c r="A125" s="39"/>
      <c r="B125" s="40"/>
      <c r="C125" s="46"/>
      <c r="D125" s="47"/>
      <c r="E125" s="23"/>
      <c r="F125" s="39"/>
      <c r="G125" s="40"/>
      <c r="H125" s="24"/>
      <c r="I125" s="25"/>
    </row>
    <row r="126" spans="1:9" ht="13.5" thickBot="1">
      <c r="A126" s="48"/>
      <c r="B126" s="49"/>
      <c r="C126" s="50"/>
      <c r="D126" s="51"/>
      <c r="E126" s="52"/>
      <c r="F126" s="48"/>
      <c r="G126" s="53" t="s">
        <v>391</v>
      </c>
      <c r="H126" s="42">
        <f>H96+H124</f>
        <v>52375956.82</v>
      </c>
      <c r="I126" s="43">
        <f>I96+I124</f>
        <v>46845738.169999994</v>
      </c>
    </row>
    <row r="127" spans="1:9" ht="12" thickTop="1"/>
    <row r="130" spans="2:8" ht="15">
      <c r="B130" s="55"/>
      <c r="F130" s="56"/>
      <c r="H130" s="57"/>
    </row>
    <row r="131" spans="2:8" ht="15">
      <c r="B131" s="58" t="s">
        <v>392</v>
      </c>
      <c r="F131" s="59"/>
      <c r="G131" s="58" t="s">
        <v>393</v>
      </c>
      <c r="H131" s="60"/>
    </row>
    <row r="132" spans="2:8" ht="15">
      <c r="B132" s="64" t="s">
        <v>394</v>
      </c>
      <c r="F132" s="59"/>
      <c r="G132" s="64" t="s">
        <v>395</v>
      </c>
      <c r="H132" s="61"/>
    </row>
    <row r="133" spans="2:8" ht="15.75" customHeight="1">
      <c r="B133" s="62" t="s">
        <v>396</v>
      </c>
      <c r="C133" s="62"/>
      <c r="D133" s="62"/>
      <c r="E133" s="62"/>
      <c r="F133" s="62"/>
      <c r="G133" s="62"/>
      <c r="H133" s="60"/>
    </row>
    <row r="138" spans="2:8" ht="15" customHeight="1">
      <c r="C138" s="65" t="s">
        <v>409</v>
      </c>
      <c r="D138" s="65"/>
      <c r="E138" s="65"/>
      <c r="F138" s="65"/>
      <c r="G138" s="65"/>
    </row>
    <row r="139" spans="2:8" ht="15" customHeight="1">
      <c r="C139" s="65"/>
      <c r="D139" s="65"/>
      <c r="E139" s="65"/>
      <c r="F139" s="65"/>
      <c r="G139" s="65"/>
    </row>
    <row r="140" spans="2:8" ht="11.25" customHeight="1">
      <c r="C140" s="65"/>
      <c r="D140" s="65"/>
      <c r="E140" s="65"/>
      <c r="F140" s="65"/>
      <c r="G140" s="65"/>
    </row>
    <row r="141" spans="2:8" ht="11.25" customHeight="1">
      <c r="C141" s="65"/>
      <c r="D141" s="65"/>
      <c r="E141" s="65"/>
      <c r="F141" s="65"/>
      <c r="G141" s="65"/>
    </row>
    <row r="142" spans="2:8" ht="17.25" customHeight="1"/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54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54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410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6130898.6099999994</v>
      </c>
      <c r="D8" s="27">
        <f>SUM(D9:D15)</f>
        <v>506727.37</v>
      </c>
      <c r="E8" s="23"/>
      <c r="F8" s="19" t="s">
        <v>12</v>
      </c>
      <c r="G8" s="20" t="s">
        <v>13</v>
      </c>
      <c r="H8" s="26">
        <f>SUM(H9:H17)</f>
        <v>45085.71</v>
      </c>
      <c r="I8" s="27">
        <f>SUM(I9:I17)</f>
        <v>220973.55</v>
      </c>
    </row>
    <row r="9" spans="1:9">
      <c r="A9" s="28" t="s">
        <v>14</v>
      </c>
      <c r="B9" s="29" t="s">
        <v>15</v>
      </c>
      <c r="C9" s="24">
        <v>71535.06</v>
      </c>
      <c r="D9" s="25">
        <v>113310.09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6059363.5499999998</v>
      </c>
      <c r="D10" s="25">
        <v>393417.28</v>
      </c>
      <c r="E10" s="23"/>
      <c r="F10" s="28" t="s">
        <v>20</v>
      </c>
      <c r="G10" s="29" t="s">
        <v>21</v>
      </c>
      <c r="H10" s="24">
        <v>0</v>
      </c>
      <c r="I10" s="25">
        <v>184573.09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45085.71</v>
      </c>
      <c r="I15" s="25">
        <v>36400.46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98730.08</v>
      </c>
      <c r="D17" s="27">
        <f>SUM(D18:D24)</f>
        <v>5692.25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-442.92</v>
      </c>
      <c r="D20" s="25">
        <v>5692.25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99173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69602.45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69602.45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6299231.1399999997</v>
      </c>
      <c r="D52" s="33">
        <f>D8+D17+D26+D33+D40+D43+D47</f>
        <v>512419.62</v>
      </c>
      <c r="E52" s="34"/>
      <c r="F52" s="28" t="s">
        <v>160</v>
      </c>
      <c r="G52" s="29" t="s">
        <v>161</v>
      </c>
      <c r="H52" s="24">
        <v>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45085.71</v>
      </c>
      <c r="I56" s="33">
        <f>I8+I19+I24+I29+I33+I38+I46+I51</f>
        <v>220973.55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43895014.280000001</v>
      </c>
      <c r="D68" s="27">
        <f>SUM(D69:D75)</f>
        <v>44192123.200000003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43016837.280000001</v>
      </c>
      <c r="D72" s="25">
        <v>30250515.539999999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19024</v>
      </c>
      <c r="D73" s="25">
        <v>13082454.66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2113847.8699999996</v>
      </c>
      <c r="D77" s="27">
        <f>SUM(D78:D85)</f>
        <v>2136044.9499999997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246531.01</v>
      </c>
      <c r="D78" s="25">
        <v>219724.09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123088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35" t="s">
        <v>252</v>
      </c>
      <c r="C81" s="24">
        <v>1138019.3799999999</v>
      </c>
      <c r="D81" s="25">
        <v>1187023.3799999999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80604.009999999995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6" t="s">
        <v>302</v>
      </c>
      <c r="H96" s="37">
        <f>H56+H94</f>
        <v>45085.71</v>
      </c>
      <c r="I96" s="38">
        <f>I56+I94</f>
        <v>220973.55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52469365.25</v>
      </c>
      <c r="I104" s="27">
        <f>I105+I106+I107+I112+I116</f>
        <v>46825971.890000001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5959526.2800000003</v>
      </c>
      <c r="I105" s="25">
        <v>7645254.4400000004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46509838.969999999</v>
      </c>
      <c r="I106" s="25">
        <v>39180717.450000003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9"/>
      <c r="B120" s="40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9"/>
      <c r="B121" s="31" t="s">
        <v>384</v>
      </c>
      <c r="C121" s="32">
        <f>C55+C61+C68+C77+C87+C94+C101+C109+C116</f>
        <v>46014012.549999997</v>
      </c>
      <c r="D121" s="33">
        <f>D55+D61+D68+D77+D87+D94+D101+D109+D116</f>
        <v>46333318.550000004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9"/>
      <c r="B122" s="40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9"/>
      <c r="B123" s="41" t="s">
        <v>389</v>
      </c>
      <c r="C123" s="42">
        <f>C52+C121</f>
        <v>52313243.689999998</v>
      </c>
      <c r="D123" s="43">
        <f>D52+D121</f>
        <v>46845738.170000002</v>
      </c>
      <c r="E123" s="23"/>
      <c r="F123" s="39"/>
      <c r="G123" s="40"/>
      <c r="H123" s="24"/>
      <c r="I123" s="25"/>
    </row>
    <row r="124" spans="1:9" ht="13.5" thickTop="1">
      <c r="A124" s="39"/>
      <c r="B124" s="41"/>
      <c r="C124" s="44"/>
      <c r="D124" s="45"/>
      <c r="E124" s="23"/>
      <c r="F124" s="39"/>
      <c r="G124" s="31" t="s">
        <v>390</v>
      </c>
      <c r="H124" s="32">
        <f>H99+H104+H120</f>
        <v>52268157.979999997</v>
      </c>
      <c r="I124" s="33">
        <f>I99+I104+I120</f>
        <v>46624764.619999997</v>
      </c>
    </row>
    <row r="125" spans="1:9">
      <c r="A125" s="39"/>
      <c r="B125" s="40"/>
      <c r="C125" s="46"/>
      <c r="D125" s="47"/>
      <c r="E125" s="23"/>
      <c r="F125" s="39"/>
      <c r="G125" s="40"/>
      <c r="H125" s="24"/>
      <c r="I125" s="25"/>
    </row>
    <row r="126" spans="1:9" ht="13.5" thickBot="1">
      <c r="A126" s="48"/>
      <c r="B126" s="49"/>
      <c r="C126" s="50"/>
      <c r="D126" s="51"/>
      <c r="E126" s="52"/>
      <c r="F126" s="48"/>
      <c r="G126" s="53" t="s">
        <v>391</v>
      </c>
      <c r="H126" s="42">
        <f>H96+H124</f>
        <v>52313243.689999998</v>
      </c>
      <c r="I126" s="43">
        <f>I96+I124</f>
        <v>46845738.169999994</v>
      </c>
    </row>
    <row r="127" spans="1:9" ht="12" thickTop="1"/>
    <row r="130" spans="2:8" ht="15">
      <c r="B130" s="55"/>
      <c r="F130" s="56"/>
      <c r="H130" s="57"/>
    </row>
    <row r="131" spans="2:8" ht="15">
      <c r="B131" s="58" t="s">
        <v>392</v>
      </c>
      <c r="F131" s="59"/>
      <c r="G131" s="58" t="s">
        <v>393</v>
      </c>
      <c r="H131" s="60"/>
    </row>
    <row r="132" spans="2:8" ht="15">
      <c r="B132" s="64" t="s">
        <v>394</v>
      </c>
      <c r="F132" s="59"/>
      <c r="G132" s="64" t="s">
        <v>395</v>
      </c>
      <c r="H132" s="61"/>
    </row>
    <row r="133" spans="2:8" ht="15.75" customHeight="1">
      <c r="B133" s="62" t="s">
        <v>396</v>
      </c>
      <c r="C133" s="62"/>
      <c r="D133" s="62"/>
      <c r="E133" s="62"/>
      <c r="F133" s="62"/>
      <c r="G133" s="62"/>
      <c r="H133" s="60"/>
    </row>
    <row r="138" spans="2:8" ht="15" customHeight="1">
      <c r="C138" s="65" t="s">
        <v>411</v>
      </c>
      <c r="D138" s="65"/>
      <c r="E138" s="65"/>
      <c r="F138" s="65"/>
      <c r="G138" s="65"/>
    </row>
    <row r="139" spans="2:8" ht="15" customHeight="1">
      <c r="C139" s="65"/>
      <c r="D139" s="65"/>
      <c r="E139" s="65"/>
      <c r="F139" s="65"/>
      <c r="G139" s="65"/>
    </row>
    <row r="140" spans="2:8" ht="11.25" customHeight="1">
      <c r="C140" s="65"/>
      <c r="D140" s="65"/>
      <c r="E140" s="65"/>
      <c r="F140" s="65"/>
      <c r="G140" s="65"/>
    </row>
    <row r="141" spans="2:8" ht="11.25" customHeight="1">
      <c r="C141" s="65"/>
      <c r="D141" s="65"/>
      <c r="E141" s="65"/>
      <c r="F141" s="65"/>
      <c r="G141" s="65"/>
    </row>
    <row r="142" spans="2:8" ht="17.25" customHeight="1"/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54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54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412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6281666.2699999996</v>
      </c>
      <c r="D8" s="27">
        <f>SUM(D9:D15)</f>
        <v>506727.37</v>
      </c>
      <c r="E8" s="23"/>
      <c r="F8" s="19" t="s">
        <v>12</v>
      </c>
      <c r="G8" s="20" t="s">
        <v>13</v>
      </c>
      <c r="H8" s="26">
        <f>SUM(H9:H17)</f>
        <v>45120.21</v>
      </c>
      <c r="I8" s="27">
        <f>SUM(I9:I17)</f>
        <v>220973.55</v>
      </c>
    </row>
    <row r="9" spans="1:9">
      <c r="A9" s="28" t="s">
        <v>14</v>
      </c>
      <c r="B9" s="29" t="s">
        <v>15</v>
      </c>
      <c r="C9" s="24">
        <v>47250.21</v>
      </c>
      <c r="D9" s="25">
        <v>113310.09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6234416.0599999996</v>
      </c>
      <c r="D10" s="25">
        <v>393417.28</v>
      </c>
      <c r="E10" s="23"/>
      <c r="F10" s="28" t="s">
        <v>20</v>
      </c>
      <c r="G10" s="29" t="s">
        <v>21</v>
      </c>
      <c r="H10" s="24">
        <v>0</v>
      </c>
      <c r="I10" s="25">
        <v>184573.09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45120.21</v>
      </c>
      <c r="I15" s="25">
        <v>36400.46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101802.39</v>
      </c>
      <c r="D17" s="27">
        <f>SUM(D18:D24)</f>
        <v>5692.25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2629.39</v>
      </c>
      <c r="D20" s="25">
        <v>5692.25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99173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69602.45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69602.45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6453071.1099999994</v>
      </c>
      <c r="D52" s="33">
        <f>D8+D17+D26+D33+D40+D43+D47</f>
        <v>512419.62</v>
      </c>
      <c r="E52" s="34"/>
      <c r="F52" s="28" t="s">
        <v>160</v>
      </c>
      <c r="G52" s="29" t="s">
        <v>161</v>
      </c>
      <c r="H52" s="24">
        <v>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45120.21</v>
      </c>
      <c r="I56" s="33">
        <f>I8+I19+I24+I29+I33+I38+I46+I51</f>
        <v>220973.55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43985644.620000005</v>
      </c>
      <c r="D68" s="27">
        <f>SUM(D69:D75)</f>
        <v>44192123.200000003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43016837.280000001</v>
      </c>
      <c r="D72" s="25">
        <v>30250515.539999999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109654.34</v>
      </c>
      <c r="D73" s="25">
        <v>13082454.66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2113847.8699999996</v>
      </c>
      <c r="D77" s="27">
        <f>SUM(D78:D85)</f>
        <v>2136044.9499999997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246531.01</v>
      </c>
      <c r="D78" s="25">
        <v>219724.09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123088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35" t="s">
        <v>252</v>
      </c>
      <c r="C81" s="24">
        <v>1138019.3799999999</v>
      </c>
      <c r="D81" s="25">
        <v>1187023.3799999999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80604.009999999995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6" t="s">
        <v>302</v>
      </c>
      <c r="H96" s="37">
        <f>H56+H94</f>
        <v>45120.21</v>
      </c>
      <c r="I96" s="38">
        <f>I56+I94</f>
        <v>220973.55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52713801.060000002</v>
      </c>
      <c r="I104" s="27">
        <f>I105+I106+I107+I112+I116</f>
        <v>46825971.890000001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6203962.0899999999</v>
      </c>
      <c r="I105" s="25">
        <v>7645254.4400000004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46509838.969999999</v>
      </c>
      <c r="I106" s="25">
        <v>39180717.450000003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9"/>
      <c r="B120" s="40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9"/>
      <c r="B121" s="31" t="s">
        <v>384</v>
      </c>
      <c r="C121" s="32">
        <f>C55+C61+C68+C77+C87+C94+C101+C109+C116</f>
        <v>46104642.890000001</v>
      </c>
      <c r="D121" s="33">
        <f>D55+D61+D68+D77+D87+D94+D101+D109+D116</f>
        <v>46333318.550000004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9"/>
      <c r="B122" s="40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9"/>
      <c r="B123" s="41" t="s">
        <v>389</v>
      </c>
      <c r="C123" s="42">
        <f>C52+C121</f>
        <v>52557714</v>
      </c>
      <c r="D123" s="43">
        <f>D52+D121</f>
        <v>46845738.170000002</v>
      </c>
      <c r="E123" s="23"/>
      <c r="F123" s="39"/>
      <c r="G123" s="40"/>
      <c r="H123" s="24"/>
      <c r="I123" s="25"/>
    </row>
    <row r="124" spans="1:9" ht="13.5" thickTop="1">
      <c r="A124" s="39"/>
      <c r="B124" s="41"/>
      <c r="C124" s="44"/>
      <c r="D124" s="45"/>
      <c r="E124" s="23"/>
      <c r="F124" s="39"/>
      <c r="G124" s="31" t="s">
        <v>390</v>
      </c>
      <c r="H124" s="32">
        <f>H99+H104+H120</f>
        <v>52512593.789999999</v>
      </c>
      <c r="I124" s="33">
        <f>I99+I104+I120</f>
        <v>46624764.619999997</v>
      </c>
    </row>
    <row r="125" spans="1:9">
      <c r="A125" s="39"/>
      <c r="B125" s="40"/>
      <c r="C125" s="46"/>
      <c r="D125" s="47"/>
      <c r="E125" s="23"/>
      <c r="F125" s="39"/>
      <c r="G125" s="40"/>
      <c r="H125" s="24"/>
      <c r="I125" s="25"/>
    </row>
    <row r="126" spans="1:9" ht="13.5" thickBot="1">
      <c r="A126" s="48"/>
      <c r="B126" s="49"/>
      <c r="C126" s="50"/>
      <c r="D126" s="51"/>
      <c r="E126" s="52"/>
      <c r="F126" s="48"/>
      <c r="G126" s="53" t="s">
        <v>391</v>
      </c>
      <c r="H126" s="42">
        <f>H96+H124</f>
        <v>52557714</v>
      </c>
      <c r="I126" s="43">
        <f>I96+I124</f>
        <v>46845738.169999994</v>
      </c>
    </row>
    <row r="127" spans="1:9" ht="12" thickTop="1"/>
    <row r="130" spans="2:8" ht="15">
      <c r="B130" s="55"/>
      <c r="F130" s="56"/>
      <c r="H130" s="57"/>
    </row>
    <row r="131" spans="2:8" ht="15">
      <c r="B131" s="58" t="s">
        <v>392</v>
      </c>
      <c r="F131" s="59"/>
      <c r="G131" s="58" t="s">
        <v>393</v>
      </c>
      <c r="H131" s="60"/>
    </row>
    <row r="132" spans="2:8" ht="15">
      <c r="B132" s="64" t="s">
        <v>394</v>
      </c>
      <c r="F132" s="59"/>
      <c r="G132" s="64" t="s">
        <v>395</v>
      </c>
      <c r="H132" s="61"/>
    </row>
    <row r="133" spans="2:8" ht="15.75" customHeight="1">
      <c r="B133" s="62" t="s">
        <v>396</v>
      </c>
      <c r="C133" s="62"/>
      <c r="D133" s="62"/>
      <c r="E133" s="62"/>
      <c r="F133" s="62"/>
      <c r="G133" s="62"/>
      <c r="H133" s="60"/>
    </row>
    <row r="138" spans="2:8" ht="15" customHeight="1">
      <c r="C138" s="65" t="s">
        <v>413</v>
      </c>
      <c r="D138" s="65"/>
      <c r="E138" s="65"/>
      <c r="F138" s="65"/>
      <c r="G138" s="65"/>
    </row>
    <row r="139" spans="2:8" ht="15" customHeight="1">
      <c r="C139" s="65"/>
      <c r="D139" s="65"/>
      <c r="E139" s="65"/>
      <c r="F139" s="65"/>
      <c r="G139" s="65"/>
    </row>
    <row r="140" spans="2:8" ht="11.25" customHeight="1">
      <c r="C140" s="65"/>
      <c r="D140" s="65"/>
      <c r="E140" s="65"/>
      <c r="F140" s="65"/>
      <c r="G140" s="65"/>
    </row>
    <row r="141" spans="2:8" ht="11.25" customHeight="1">
      <c r="C141" s="65"/>
      <c r="D141" s="65"/>
      <c r="E141" s="65"/>
      <c r="F141" s="65"/>
      <c r="G141" s="65"/>
    </row>
    <row r="142" spans="2:8" ht="17.25" customHeight="1"/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2021-04-19T18:13:24Z</dcterms:created>
  <dcterms:modified xsi:type="dcterms:W3CDTF">2021-04-19T18:21:58Z</dcterms:modified>
</cp:coreProperties>
</file>