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\Desktop\Nominas 2017\Nominas 2 Quincena Octubre 2017\"/>
    </mc:Choice>
  </mc:AlternateContent>
  <xr:revisionPtr revIDLastSave="0" documentId="13_ncr:1_{F3B48CCB-ECF3-4143-8E97-7B68C109D69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UA MASCO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6" i="1" l="1"/>
  <c r="I96" i="1"/>
  <c r="J96" i="1"/>
  <c r="K96" i="1"/>
  <c r="L96" i="1"/>
  <c r="M96" i="1"/>
  <c r="N96" i="1"/>
  <c r="O96" i="1"/>
  <c r="P96" i="1"/>
  <c r="Q96" i="1"/>
  <c r="S96" i="1"/>
  <c r="T96" i="1"/>
  <c r="U96" i="1"/>
  <c r="V96" i="1"/>
  <c r="W96" i="1"/>
  <c r="X96" i="1"/>
  <c r="Y96" i="1"/>
  <c r="Z96" i="1"/>
  <c r="AA96" i="1"/>
  <c r="AB96" i="1"/>
  <c r="AC96" i="1"/>
  <c r="AD96" i="1"/>
  <c r="AE47" i="1"/>
  <c r="AE91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" i="1"/>
  <c r="AE85" i="1"/>
  <c r="G96" i="1"/>
  <c r="AF47" i="1" l="1"/>
  <c r="R96" i="1"/>
  <c r="AF85" i="1"/>
  <c r="AE10" i="1" l="1"/>
  <c r="AE11" i="1"/>
  <c r="AE12" i="1"/>
  <c r="AE13" i="1"/>
  <c r="AE14" i="1"/>
  <c r="AE15" i="1"/>
  <c r="AE16" i="1"/>
  <c r="AE17" i="1"/>
  <c r="AE18" i="1"/>
  <c r="AE19" i="1"/>
  <c r="AE20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83" i="1"/>
  <c r="AE84" i="1"/>
  <c r="AE34" i="1"/>
  <c r="AE35" i="1"/>
  <c r="AE36" i="1"/>
  <c r="AE37" i="1"/>
  <c r="AE38" i="1"/>
  <c r="AE81" i="1"/>
  <c r="AE39" i="1"/>
  <c r="AE40" i="1"/>
  <c r="AE41" i="1"/>
  <c r="AE42" i="1"/>
  <c r="AE43" i="1"/>
  <c r="AE44" i="1"/>
  <c r="AE82" i="1"/>
  <c r="AE45" i="1"/>
  <c r="AE46" i="1"/>
  <c r="AE21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6" i="1"/>
  <c r="AE87" i="1"/>
  <c r="AE88" i="1"/>
  <c r="AE89" i="1"/>
  <c r="AE90" i="1"/>
  <c r="AE92" i="1"/>
  <c r="AE93" i="1"/>
  <c r="AE94" i="1"/>
  <c r="AE9" i="1"/>
  <c r="AE96" i="1" l="1"/>
  <c r="AE99" i="1"/>
  <c r="AF46" i="1" l="1"/>
  <c r="AF9" i="1" l="1"/>
  <c r="AF77" i="1"/>
  <c r="AF78" i="1"/>
  <c r="AF79" i="1"/>
  <c r="AF80" i="1"/>
  <c r="AF94" i="1"/>
  <c r="AF93" i="1"/>
  <c r="AF92" i="1"/>
  <c r="AF91" i="1"/>
  <c r="AF10" i="1" l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83" i="1"/>
  <c r="AF84" i="1"/>
  <c r="AF34" i="1"/>
  <c r="AF35" i="1"/>
  <c r="AF36" i="1"/>
  <c r="AF37" i="1"/>
  <c r="AF38" i="1"/>
  <c r="AF81" i="1"/>
  <c r="AF39" i="1"/>
  <c r="AF40" i="1"/>
  <c r="AF41" i="1"/>
  <c r="AF42" i="1"/>
  <c r="AF43" i="1"/>
  <c r="AF44" i="1"/>
  <c r="AF82" i="1"/>
  <c r="AF45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86" i="1"/>
  <c r="AF87" i="1"/>
  <c r="AF88" i="1"/>
  <c r="AF89" i="1"/>
  <c r="AF90" i="1"/>
  <c r="AF96" i="1" l="1"/>
  <c r="AG9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Karina</author>
  </authors>
  <commentList>
    <comment ref="D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CATEGORIA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QUINCENALES</t>
        </r>
      </text>
    </comment>
    <comment ref="H8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QUINCENALES</t>
        </r>
      </text>
    </comment>
    <comment ref="C45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Comisionada en Mario Molina</t>
        </r>
      </text>
    </comment>
  </commentList>
</comments>
</file>

<file path=xl/sharedStrings.xml><?xml version="1.0" encoding="utf-8"?>
<sst xmlns="http://schemas.openxmlformats.org/spreadsheetml/2006/main" count="508" uniqueCount="276">
  <si>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</si>
  <si>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</si>
  <si>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</si>
  <si>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</si>
  <si>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</si>
  <si>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</si>
  <si>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</si>
  <si>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</si>
  <si>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</si>
  <si>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</si>
  <si>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</si>
  <si>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</si>
  <si>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</si>
  <si>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</si>
  <si>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</si>
  <si>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*TOTAL* *DEDUCCIONES*</t>
  </si>
  <si>
    <t>*NETO*</t>
  </si>
  <si>
    <t xml:space="preserve">  =============</t>
  </si>
  <si>
    <t>Total Gral.</t>
  </si>
  <si>
    <t xml:space="preserve"> </t>
  </si>
  <si>
    <t>Departamento</t>
  </si>
  <si>
    <t xml:space="preserve">Area </t>
  </si>
  <si>
    <t>SANCHEZ GONZALEZ GILDARDO</t>
  </si>
  <si>
    <t>LUNA OLEA MARIA VIDAL</t>
  </si>
  <si>
    <t>HERNANDEZ SANDOVAL ARMANDO</t>
  </si>
  <si>
    <t>DE LA CRUZ PEÑA ANA GABRIELA</t>
  </si>
  <si>
    <t>DE SANTIAGO CHAVEZ ESTEBAN</t>
  </si>
  <si>
    <t>RUBIO GRADILLA CLAUDIA ELIZABETH</t>
  </si>
  <si>
    <t>ARANGO CHAVEZ JOSE DE JESUS</t>
  </si>
  <si>
    <t>BELTRAN DE LA CRUZ DOLORES EFRAIN</t>
  </si>
  <si>
    <t>FLORES JERONIMO JESUS</t>
  </si>
  <si>
    <t>MEDINA MORAN JAIME</t>
  </si>
  <si>
    <t>ROBLES VARGAS KARINA</t>
  </si>
  <si>
    <t>DE LA CRUZ PEÑA JULIAN</t>
  </si>
  <si>
    <t xml:space="preserve">PEÑA HERNANDEZ ANDRES </t>
  </si>
  <si>
    <t>VARGAS ARECHIGA LILIANA</t>
  </si>
  <si>
    <t>ARANGO GARCIA YESENIA</t>
  </si>
  <si>
    <t>GONZALEZ PEÑA LILIANA</t>
  </si>
  <si>
    <t>VARGAS ARECHIGA EMA SARAHI</t>
  </si>
  <si>
    <t>ALANIS VARGAS ALEJANDRA MAGALI</t>
  </si>
  <si>
    <t>CHAVEZ PEÑA MAIDA MARCELINA</t>
  </si>
  <si>
    <t>ROMERO SANCHEZ EVERARDO</t>
  </si>
  <si>
    <t>MEDRANO GUZMAN FRANCISCO JAVIER</t>
  </si>
  <si>
    <t>VALDES AMARAL ADRIANA DEL REFUGIO</t>
  </si>
  <si>
    <t>CONTRERAS GONZALEZ ROBERTO</t>
  </si>
  <si>
    <t xml:space="preserve">RANGEL TORO GABRIEL </t>
  </si>
  <si>
    <t>RODRIGUEZ FLORES ELISEO</t>
  </si>
  <si>
    <t xml:space="preserve">CONTRERAS PACHECO JUAN JOSE </t>
  </si>
  <si>
    <t>GRAVE ESPARZA JOSE RICARDO</t>
  </si>
  <si>
    <t>SALDAÑA AMARAL CECILIA</t>
  </si>
  <si>
    <t>ALVAREZ ROBLES NANCY</t>
  </si>
  <si>
    <t>JIMENEZ GOMEZ FRANCISCO JAVIER</t>
  </si>
  <si>
    <t>VELASCO FELICIANO</t>
  </si>
  <si>
    <t>PEÑA ARCE MARIA DE LA LUZ</t>
  </si>
  <si>
    <t>ROSALES SANCHEZ ROBERTO SERGIO</t>
  </si>
  <si>
    <t>GARCIA FLORES SERGIO RAFAEL</t>
  </si>
  <si>
    <t>LLAMAS VAZQUEZ MANUEL</t>
  </si>
  <si>
    <t>MONTANE REYES MIGUEL EDUARDO</t>
  </si>
  <si>
    <t>GONZALEZ PEÑA IRMA ARACELI</t>
  </si>
  <si>
    <t>GONZALEZ MORELOS JOSE RAMON</t>
  </si>
  <si>
    <t>SALDAÑA CASTILLON EMMANUEL PABLO</t>
  </si>
  <si>
    <t>VELAZQUEZ PEREZ AZUCENA JOSEFINA</t>
  </si>
  <si>
    <t>GUZMAN HERNANDEZ JUAN DANIEL</t>
  </si>
  <si>
    <t>SOSA BECERRA JOSE EMANUEL</t>
  </si>
  <si>
    <t>CARDENAS MENDOZA ALTAGRACIA</t>
  </si>
  <si>
    <t>SANTANA DE SANTIAGO MARIA DEL ROCIO</t>
  </si>
  <si>
    <t>ORTEGA FLORES BRENDA YERANIA</t>
  </si>
  <si>
    <t>AMARAL ACOSTA ARACELI</t>
  </si>
  <si>
    <t xml:space="preserve">MORENO URIBE PEDRO OSWALDO DE JESUS </t>
  </si>
  <si>
    <t>RANGEL GOMEZ JAIR DE JESUS</t>
  </si>
  <si>
    <t>VILLALVAZO RIVERA JOSE BENJAMIN</t>
  </si>
  <si>
    <t>IBAÑEZ MARTINEZ ADRIANA</t>
  </si>
  <si>
    <t>RODRIGUEZ LOPEZ ERIKA CITLALLI</t>
  </si>
  <si>
    <t xml:space="preserve">GUZMAN DE SANTIAGO SENEN </t>
  </si>
  <si>
    <t>RODRIGUEZ LOPEZ GERARDO</t>
  </si>
  <si>
    <t>CEJA ANAYA JOSE LUIS</t>
  </si>
  <si>
    <t>COLMENARES CONTRERAS VICTOR MANUEL</t>
  </si>
  <si>
    <t>HERNANDEZ PEÑA MARIA AMELIA</t>
  </si>
  <si>
    <t>RAMIREZ RAMIREZ FAUSTINO</t>
  </si>
  <si>
    <t>FLORES CURIEL JOSE MANUEL</t>
  </si>
  <si>
    <t>PEÑA RODRIGUEZ JUAN MANUEL</t>
  </si>
  <si>
    <t>ARREDONDO CORTEZ CARMEN MANUELA</t>
  </si>
  <si>
    <t>GUZMAN VELASCO MARCELA DEL ROSARIO</t>
  </si>
  <si>
    <t>VALENCIA RUELAS ALBERTO EDUARDO</t>
  </si>
  <si>
    <t>TRINIDAD CUERVO SANDRA IVONNE</t>
  </si>
  <si>
    <t>PEÑA ULLOA JOSE VICTORIANO</t>
  </si>
  <si>
    <t>JIMENEZ GUZMAN REGINO ADRIAN</t>
  </si>
  <si>
    <t>MARINEZ CAMACHO IRVING SAMUEL</t>
  </si>
  <si>
    <t>RODRIGUEZ HERRERA JESUS ALEJANDRO</t>
  </si>
  <si>
    <t>CONTRERAS GUERRA JOSE JOB</t>
  </si>
  <si>
    <t>OCHOA VARGAS ELBIA LIZBET</t>
  </si>
  <si>
    <t>AGUILAR CARDONA DIANA ILSETH</t>
  </si>
  <si>
    <t>TORRES MARTIN JOSE ANGEL</t>
  </si>
  <si>
    <t>ZEPETA AQUINO IRIS MELINA</t>
  </si>
  <si>
    <t>GONZALEZ RODRIGUEZ RIGOBERTO</t>
  </si>
  <si>
    <t xml:space="preserve">RAMÍREZ GONZÁLEZ ROCIO </t>
  </si>
  <si>
    <t>FELIX LERMA MARCO VINICIO</t>
  </si>
  <si>
    <t>ROMERO BORBON EVELYN</t>
  </si>
  <si>
    <t>CHAVEZ MEDINA EDGAR</t>
  </si>
  <si>
    <t>CASTILLO PALACIOS LUIS ENRIQUE</t>
  </si>
  <si>
    <t>DIRECCION</t>
  </si>
  <si>
    <t>DIVISION ACADEMICA</t>
  </si>
  <si>
    <t>SERVICIOS ESCOLARES</t>
  </si>
  <si>
    <t>VINCULACION</t>
  </si>
  <si>
    <t>PLANEACION</t>
  </si>
  <si>
    <t>RECURSOS FINANCIEROS Y MATERIALES</t>
  </si>
  <si>
    <t>RECURSOS HUMANOS Y SERVICIOS GENERALES</t>
  </si>
  <si>
    <t>SUBDIRECCION ACADEMICA</t>
  </si>
  <si>
    <t>SUBDIRECCION ADMINISTRATIVA</t>
  </si>
  <si>
    <t>ACADEMICO</t>
  </si>
  <si>
    <t>OFICINA DE DIRECCION</t>
  </si>
  <si>
    <t>COMPRAS</t>
  </si>
  <si>
    <t>MANNTENIMIENTO, ALMACEN E INVENTARIOS</t>
  </si>
  <si>
    <t>CHOFER</t>
  </si>
  <si>
    <t>LABORATORIOS</t>
  </si>
  <si>
    <t>SISTEMAS</t>
  </si>
  <si>
    <t>PLANEACION, PROGRAMACION, PRESUPUESTO Y C.I.</t>
  </si>
  <si>
    <t>PLANEACION, PROGRAMACION Y PRESUPUESTO</t>
  </si>
  <si>
    <t>MANNTENIMIENTO</t>
  </si>
  <si>
    <t>BIBLIOTECA</t>
  </si>
  <si>
    <t>PSICOLOGIA</t>
  </si>
  <si>
    <t>ALMACEN</t>
  </si>
  <si>
    <t>INTENDENCIA</t>
  </si>
  <si>
    <t>VIGILANCIA</t>
  </si>
  <si>
    <t>DOCENCIA</t>
  </si>
  <si>
    <t>ITSM-AD-040</t>
  </si>
  <si>
    <t>ITSM-AD-008</t>
  </si>
  <si>
    <t>ITSM-AD-007</t>
  </si>
  <si>
    <t>ITSM-AD-005</t>
  </si>
  <si>
    <t>ITSM-AD-006</t>
  </si>
  <si>
    <t>ITSM-AD-011</t>
  </si>
  <si>
    <t>ITSM-AD-004</t>
  </si>
  <si>
    <t>ITSM-AD-013</t>
  </si>
  <si>
    <t>ITSM-AD-016</t>
  </si>
  <si>
    <t>ITSM-AD-017</t>
  </si>
  <si>
    <t>ITSM-AD-018</t>
  </si>
  <si>
    <t>ITSM-AD-023</t>
  </si>
  <si>
    <t>ITSM-AD-024</t>
  </si>
  <si>
    <t>ITSM-AD-026</t>
  </si>
  <si>
    <t>ITSM-AD-032</t>
  </si>
  <si>
    <t>ITSM-AD-033</t>
  </si>
  <si>
    <t>ITSM-AD-035</t>
  </si>
  <si>
    <t>ITSM-AD-038</t>
  </si>
  <si>
    <t>ITSM-AD-041</t>
  </si>
  <si>
    <t>ITSM-AD-043</t>
  </si>
  <si>
    <t>ITSM-AD-045</t>
  </si>
  <si>
    <t>ITSM-AD-048</t>
  </si>
  <si>
    <t>ITSM-AD-051</t>
  </si>
  <si>
    <t>ITSM-AD-052</t>
  </si>
  <si>
    <t>ITSM-AD-053</t>
  </si>
  <si>
    <t>ITSM-AD-058</t>
  </si>
  <si>
    <t>ITSM-AD-059</t>
  </si>
  <si>
    <t>ITSM-AD-060</t>
  </si>
  <si>
    <t>ITSM-AD-061</t>
  </si>
  <si>
    <t>ITSM-AD-064</t>
  </si>
  <si>
    <t>ITSM-AD-031</t>
  </si>
  <si>
    <t>ITSM-AD-067</t>
  </si>
  <si>
    <t>ITSM-AD-068</t>
  </si>
  <si>
    <t>ITSM-AD-069</t>
  </si>
  <si>
    <t>ITSM-AD-070</t>
  </si>
  <si>
    <t>ITSM-AD-071</t>
  </si>
  <si>
    <t>ITSM-AD-074</t>
  </si>
  <si>
    <t>ITSM-DO-010</t>
  </si>
  <si>
    <t>ITSM-DO-017</t>
  </si>
  <si>
    <t>ITSM-DO-021</t>
  </si>
  <si>
    <t>ITSM-DO-023</t>
  </si>
  <si>
    <t>ITSM-DO-024</t>
  </si>
  <si>
    <t>ITSM-DO-029</t>
  </si>
  <si>
    <t>ITSM-DO-032</t>
  </si>
  <si>
    <t>ITSM-DO-033</t>
  </si>
  <si>
    <t>ITSM-DO-037</t>
  </si>
  <si>
    <t>ITSM-DO-038</t>
  </si>
  <si>
    <t>ITSM-DO-039</t>
  </si>
  <si>
    <t>ITSM-DO-042</t>
  </si>
  <si>
    <t>ITSM-DO-044</t>
  </si>
  <si>
    <t>ITSM-DO-045</t>
  </si>
  <si>
    <t>ITSM-DO-046</t>
  </si>
  <si>
    <t>ITSM-DO-052</t>
  </si>
  <si>
    <t>ITSM-DO-055</t>
  </si>
  <si>
    <t>ITSM-DO-020</t>
  </si>
  <si>
    <t>ITSM-DO-057</t>
  </si>
  <si>
    <t>ITSM-DO-013</t>
  </si>
  <si>
    <t>ITSM-DO-060</t>
  </si>
  <si>
    <t>ITSM-DO-062</t>
  </si>
  <si>
    <t>ITSM-DO-063</t>
  </si>
  <si>
    <t>ITSM-DO-064</t>
  </si>
  <si>
    <t>ITSM-DO-066</t>
  </si>
  <si>
    <t>ITSM-DO-067</t>
  </si>
  <si>
    <t>ITSM-DO-068</t>
  </si>
  <si>
    <t>ITSM-DO-069</t>
  </si>
  <si>
    <t>ITSM-PAA-002</t>
  </si>
  <si>
    <t>ITSM-PTA-003</t>
  </si>
  <si>
    <t>ITSM-PTA-006</t>
  </si>
  <si>
    <t>ITSM-PTA-007</t>
  </si>
  <si>
    <t>pasaje</t>
  </si>
  <si>
    <t>Sobre Sueldo</t>
  </si>
  <si>
    <t>Reg Pat IMSS: N7210713382</t>
  </si>
  <si>
    <t>Mascota</t>
  </si>
  <si>
    <t>Puesto</t>
  </si>
  <si>
    <t>Encargado de Despacho de Direccion</t>
  </si>
  <si>
    <t>Jefa de Division</t>
  </si>
  <si>
    <t>Analista Especializado</t>
  </si>
  <si>
    <t>Tecnico Especializado</t>
  </si>
  <si>
    <t xml:space="preserve">Jefe de Oficina </t>
  </si>
  <si>
    <t>Chofer de Director</t>
  </si>
  <si>
    <t>Laboratorista</t>
  </si>
  <si>
    <t xml:space="preserve">Jefe de Departamento </t>
  </si>
  <si>
    <t>Ingeniero en Sistemas</t>
  </si>
  <si>
    <t>Programador</t>
  </si>
  <si>
    <t>Tecnico en Mantenimiento</t>
  </si>
  <si>
    <t>Bibliotecaria</t>
  </si>
  <si>
    <t>Analista Tecnico</t>
  </si>
  <si>
    <t>Psicologa</t>
  </si>
  <si>
    <t>Almacenista</t>
  </si>
  <si>
    <t>Intendente</t>
  </si>
  <si>
    <t>Secretaria de Director General</t>
  </si>
  <si>
    <t>Capturista</t>
  </si>
  <si>
    <t>Vigilante</t>
  </si>
  <si>
    <t>Jefe de Division</t>
  </si>
  <si>
    <t>Secretaria de Jefe de Departamento</t>
  </si>
  <si>
    <t>Medico General</t>
  </si>
  <si>
    <t>Secretaria de Subdirector</t>
  </si>
  <si>
    <t>Subdirector</t>
  </si>
  <si>
    <t>Profesor Asignatura "A"</t>
  </si>
  <si>
    <t>Profesor Asignatura "A" Y "B"</t>
  </si>
  <si>
    <t>Profesor Asignatura "A" y "B"</t>
  </si>
  <si>
    <t>Profesor Asociado "A"</t>
  </si>
  <si>
    <t>Profesor Titular "A"</t>
  </si>
  <si>
    <t>ITSM-PAA-003</t>
  </si>
  <si>
    <t>ITSM-PAA-004</t>
  </si>
  <si>
    <t>ITSM-PAA-005</t>
  </si>
  <si>
    <t>ITSM-PAA-006</t>
  </si>
  <si>
    <t>Profesor Asociado "B"</t>
  </si>
  <si>
    <t>ITSM-PAB-001</t>
  </si>
  <si>
    <t>ITSM-DO-070</t>
  </si>
  <si>
    <t>ANGEL FRANCO GILDARDO</t>
  </si>
  <si>
    <t>ITSM-DO-071</t>
  </si>
  <si>
    <t>MENDEZ PELAYO EDGAR ISRAEL</t>
  </si>
  <si>
    <t>ITSM-DO-072</t>
  </si>
  <si>
    <t>MORALES GRADILLA THALIA MARISOL</t>
  </si>
  <si>
    <t>ITSM-DO-073</t>
  </si>
  <si>
    <t>LACES VALDIVIEZO SELENE</t>
  </si>
  <si>
    <t>Firma del Empleado</t>
  </si>
  <si>
    <t>ELABORO</t>
  </si>
  <si>
    <t>REVISO</t>
  </si>
  <si>
    <t xml:space="preserve">     AUTORIZO</t>
  </si>
  <si>
    <t xml:space="preserve"> LIC. FRANCISCO JAVIER MEDRANO GUZMÁN</t>
  </si>
  <si>
    <t xml:space="preserve"> JEFE DE DEPTO RECURSOS HUMANOS Y SERVICIOS GRALES</t>
  </si>
  <si>
    <t>ENCARGADO DE LA SUBDIRECCION ADMINISTRATIVA Y DE PLANEACION</t>
  </si>
  <si>
    <t>DIRECTOR GENERAL</t>
  </si>
  <si>
    <t xml:space="preserve">ING. JOSE RAMON GONZALEZ MORELOS </t>
  </si>
  <si>
    <t xml:space="preserve">MTRO . GILDARDO SANCHEZ GONZALEZ </t>
  </si>
  <si>
    <t>BERBER HERNANDEZ ADRIANA GUADALUPE</t>
  </si>
  <si>
    <t>ITSM-AD-076</t>
  </si>
  <si>
    <t>Licencia</t>
  </si>
  <si>
    <t>ITSM-DO-076</t>
  </si>
  <si>
    <t>ITSM-DO-077</t>
  </si>
  <si>
    <t>TRUJILLO RODRIGUEZ KENIA MARINA</t>
  </si>
  <si>
    <t>MENDEZ PELAYO JOAN DAYLAN</t>
  </si>
  <si>
    <t>HORAS ASIGNATURA  "A"</t>
  </si>
  <si>
    <t>HORAS ASIGNATURA "B"</t>
  </si>
  <si>
    <t>ITSM-DO-082</t>
  </si>
  <si>
    <t>GONZALEZ MORENO AL JONATAN PETRONILO</t>
  </si>
  <si>
    <t>Profesor Asignatura "B"</t>
  </si>
  <si>
    <t>ITSM-DO-078</t>
  </si>
  <si>
    <t>ITSM-DO-079</t>
  </si>
  <si>
    <t>ITSM-DO-080</t>
  </si>
  <si>
    <t>ITSM-DO-081</t>
  </si>
  <si>
    <t>Periodo 20 al 20  Quincenal del 16/10/2017 al 31/10/2017</t>
  </si>
  <si>
    <t>Sueldos Compensados</t>
  </si>
  <si>
    <t>ITSM-AD-077</t>
  </si>
  <si>
    <t>CADENA VALLEJO NANCY BERENICE</t>
  </si>
  <si>
    <t>DESARROLLO ACADEMICO</t>
  </si>
  <si>
    <t>ITSM-AD-066</t>
  </si>
  <si>
    <t>GARCIA GARCIA JESSICA DEL ROSARIO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</si>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</sst>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2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rgb="FFFF0000"/>
      <name val="Arial"/>
      <family val="2"/>
    </font>
    <font>
      <b/>
      <sz val="12"/>
      <color rgb="FFFF0000"/>
      <name val="Arial"/>
      <family val="2"/>
    </font>
    <font>
      <b/>
      <sz val="5"/>
      <name val="Arial"/>
      <family val="2"/>
    </font>
    <font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FD"/>
      </left>
      <right style="thin">
        <color rgb="FF0000FD"/>
      </right>
      <top style="thin">
        <color rgb="FF0000FD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FD"/>
      </left>
      <right/>
      <top style="thin">
        <color rgb="FF0000FD"/>
      </top>
      <bottom style="thin">
        <color auto="1"/>
      </bottom>
      <diagonal/>
    </border>
    <border>
      <left/>
      <right/>
      <top style="thin">
        <color rgb="FF0000FD"/>
      </top>
      <bottom style="thin">
        <color auto="1"/>
      </bottom>
      <diagonal/>
    </border>
    <border>
      <left/>
      <right style="thin">
        <color rgb="FF0000FD"/>
      </right>
      <top style="thin">
        <color rgb="FF0000FD"/>
      </top>
      <bottom style="thin">
        <color auto="1"/>
      </bottom>
      <diagonal/>
    </border>
  </borders>
  <cellStyleXfs count="4">
    <xf numFmtId="0" fontId="0" fillId="0" borderId="0"/>
    <xf numFmtId="44" fontId="12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" fillId="0" borderId="1" xfId="0" applyNumberFormat="1" applyFont="1" applyBorder="1"/>
    <xf numFmtId="164" fontId="11" fillId="0" borderId="1" xfId="0" applyNumberFormat="1" applyFont="1" applyBorder="1"/>
    <xf numFmtId="49" fontId="8" fillId="2" borderId="2" xfId="0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3" fillId="0" borderId="1" xfId="2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44" fontId="14" fillId="0" borderId="1" xfId="1" applyFont="1" applyFill="1" applyBorder="1" applyAlignment="1">
      <alignment vertical="center" wrapText="1"/>
    </xf>
    <xf numFmtId="44" fontId="1" fillId="0" borderId="1" xfId="1" applyFont="1" applyBorder="1"/>
    <xf numFmtId="164" fontId="1" fillId="0" borderId="1" xfId="1" applyNumberFormat="1" applyFont="1" applyBorder="1"/>
    <xf numFmtId="0" fontId="1" fillId="0" borderId="1" xfId="0" applyFont="1" applyBorder="1" applyAlignment="1">
      <alignment wrapText="1"/>
    </xf>
    <xf numFmtId="164" fontId="16" fillId="0" borderId="1" xfId="0" applyNumberFormat="1" applyFont="1" applyBorder="1"/>
    <xf numFmtId="0" fontId="1" fillId="0" borderId="1" xfId="2" applyFont="1" applyFill="1" applyBorder="1" applyAlignment="1">
      <alignment horizontal="left" vertical="center" wrapText="1"/>
    </xf>
    <xf numFmtId="44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left"/>
    </xf>
    <xf numFmtId="0" fontId="7" fillId="0" borderId="1" xfId="2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3" fillId="3" borderId="1" xfId="2" applyFont="1" applyFill="1" applyBorder="1" applyAlignment="1">
      <alignment wrapText="1"/>
    </xf>
    <xf numFmtId="0" fontId="7" fillId="3" borderId="1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/>
    <xf numFmtId="49" fontId="8" fillId="0" borderId="0" xfId="0" applyNumberFormat="1" applyFont="1" applyFill="1" applyAlignment="1">
      <alignment horizontal="left"/>
    </xf>
    <xf numFmtId="0" fontId="8" fillId="0" borderId="0" xfId="0" applyFont="1" applyFill="1"/>
    <xf numFmtId="2" fontId="15" fillId="0" borderId="1" xfId="1" applyNumberFormat="1" applyFont="1" applyBorder="1"/>
    <xf numFmtId="2" fontId="1" fillId="0" borderId="1" xfId="1" applyNumberFormat="1" applyFont="1" applyFill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3" fontId="13" fillId="0" borderId="1" xfId="2" applyNumberFormat="1" applyFont="1" applyFill="1" applyBorder="1" applyAlignment="1">
      <alignment horizontal="center" vertical="center" wrapText="1"/>
    </xf>
    <xf numFmtId="44" fontId="20" fillId="0" borderId="0" xfId="0" applyNumberFormat="1" applyFont="1"/>
    <xf numFmtId="44" fontId="21" fillId="0" borderId="0" xfId="0" applyNumberFormat="1" applyFont="1"/>
    <xf numFmtId="44" fontId="22" fillId="0" borderId="0" xfId="0" applyNumberFormat="1" applyFont="1" applyFill="1"/>
    <xf numFmtId="0" fontId="13" fillId="0" borderId="0" xfId="2" applyFont="1" applyFill="1" applyBorder="1" applyAlignment="1">
      <alignment horizontal="left" vertical="center" wrapText="1"/>
    </xf>
    <xf numFmtId="0" fontId="13" fillId="0" borderId="6" xfId="2" applyFont="1" applyFill="1" applyBorder="1" applyAlignment="1">
      <alignment horizontal="right"/>
    </xf>
    <xf numFmtId="43" fontId="13" fillId="0" borderId="6" xfId="3" applyFont="1" applyFill="1" applyBorder="1"/>
    <xf numFmtId="0" fontId="7" fillId="0" borderId="0" xfId="0" applyFont="1" applyAlignment="1">
      <alignment wrapText="1"/>
    </xf>
    <xf numFmtId="49" fontId="7" fillId="0" borderId="3" xfId="0" applyNumberFormat="1" applyFont="1" applyBorder="1" applyAlignment="1">
      <alignment wrapText="1"/>
    </xf>
    <xf numFmtId="0" fontId="13" fillId="0" borderId="3" xfId="2" applyFont="1" applyFill="1" applyBorder="1" applyAlignment="1">
      <alignment horizontal="left" vertical="center" wrapText="1"/>
    </xf>
    <xf numFmtId="0" fontId="7" fillId="0" borderId="4" xfId="0" applyFont="1" applyBorder="1" applyAlignment="1">
      <alignment wrapText="1"/>
    </xf>
    <xf numFmtId="0" fontId="7" fillId="0" borderId="1" xfId="0" applyFont="1" applyBorder="1" applyAlignment="1">
      <alignment wrapText="1"/>
    </xf>
    <xf numFmtId="44" fontId="13" fillId="0" borderId="1" xfId="1" applyFont="1" applyFill="1" applyBorder="1" applyAlignment="1">
      <alignment horizontal="center" vertical="center" wrapText="1"/>
    </xf>
    <xf numFmtId="164" fontId="7" fillId="0" borderId="1" xfId="1" applyNumberFormat="1" applyFont="1" applyBorder="1"/>
    <xf numFmtId="44" fontId="7" fillId="0" borderId="1" xfId="1" applyFont="1" applyBorder="1"/>
    <xf numFmtId="44" fontId="7" fillId="0" borderId="1" xfId="0" applyNumberFormat="1" applyFont="1" applyBorder="1"/>
    <xf numFmtId="164" fontId="13" fillId="0" borderId="1" xfId="1" applyNumberFormat="1" applyFont="1" applyBorder="1"/>
    <xf numFmtId="0" fontId="7" fillId="0" borderId="1" xfId="0" applyFont="1" applyBorder="1"/>
    <xf numFmtId="2" fontId="7" fillId="0" borderId="1" xfId="1" applyNumberFormat="1" applyFont="1" applyFill="1" applyBorder="1"/>
    <xf numFmtId="164" fontId="7" fillId="0" borderId="1" xfId="0" applyNumberFormat="1" applyFont="1" applyBorder="1"/>
    <xf numFmtId="0" fontId="7" fillId="0" borderId="5" xfId="0" applyFont="1" applyBorder="1"/>
    <xf numFmtId="0" fontId="7" fillId="0" borderId="0" xfId="0" applyFont="1"/>
    <xf numFmtId="49" fontId="13" fillId="0" borderId="1" xfId="0" applyNumberFormat="1" applyFont="1" applyBorder="1" applyAlignment="1">
      <alignment wrapText="1"/>
    </xf>
    <xf numFmtId="0" fontId="13" fillId="0" borderId="1" xfId="2" applyFont="1" applyFill="1" applyBorder="1" applyAlignment="1">
      <alignment vertical="center" wrapText="1"/>
    </xf>
    <xf numFmtId="44" fontId="13" fillId="0" borderId="1" xfId="1" applyFont="1" applyFill="1" applyBorder="1" applyAlignment="1">
      <alignment vertical="center" wrapText="1"/>
    </xf>
    <xf numFmtId="0" fontId="7" fillId="0" borderId="3" xfId="0" applyFont="1" applyBorder="1"/>
    <xf numFmtId="49" fontId="7" fillId="0" borderId="1" xfId="0" applyNumberFormat="1" applyFont="1" applyBorder="1" applyAlignment="1">
      <alignment wrapText="1"/>
    </xf>
    <xf numFmtId="164" fontId="13" fillId="0" borderId="1" xfId="0" applyNumberFormat="1" applyFont="1" applyBorder="1"/>
    <xf numFmtId="164" fontId="7" fillId="0" borderId="1" xfId="0" applyNumberFormat="1" applyFont="1" applyFill="1" applyBorder="1"/>
    <xf numFmtId="164" fontId="23" fillId="0" borderId="1" xfId="0" applyNumberFormat="1" applyFont="1" applyBorder="1"/>
    <xf numFmtId="0" fontId="7" fillId="0" borderId="0" xfId="0" applyFont="1" applyBorder="1"/>
    <xf numFmtId="44" fontId="7" fillId="0" borderId="0" xfId="1" applyFont="1" applyFill="1" applyBorder="1"/>
    <xf numFmtId="0" fontId="13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wrapText="1"/>
    </xf>
    <xf numFmtId="164" fontId="7" fillId="0" borderId="1" xfId="1" applyNumberFormat="1" applyFont="1" applyFill="1" applyBorder="1"/>
    <xf numFmtId="44" fontId="7" fillId="0" borderId="1" xfId="1" applyFont="1" applyFill="1" applyBorder="1"/>
    <xf numFmtId="164" fontId="13" fillId="0" borderId="1" xfId="0" applyNumberFormat="1" applyFont="1" applyFill="1" applyBorder="1"/>
    <xf numFmtId="164" fontId="23" fillId="0" borderId="1" xfId="0" applyNumberFormat="1" applyFont="1" applyFill="1" applyBorder="1"/>
    <xf numFmtId="44" fontId="7" fillId="0" borderId="1" xfId="0" applyNumberFormat="1" applyFont="1" applyFill="1" applyBorder="1"/>
    <xf numFmtId="0" fontId="7" fillId="0" borderId="3" xfId="0" applyFont="1" applyFill="1" applyBorder="1"/>
    <xf numFmtId="0" fontId="7" fillId="0" borderId="0" xfId="0" applyFont="1" applyFill="1"/>
    <xf numFmtId="0" fontId="7" fillId="0" borderId="0" xfId="0" applyFont="1" applyFill="1" applyBorder="1"/>
    <xf numFmtId="49" fontId="17" fillId="0" borderId="1" xfId="0" applyNumberFormat="1" applyFont="1" applyFill="1" applyBorder="1" applyAlignment="1">
      <alignment horizontal="left" vertical="top" wrapText="1"/>
    </xf>
    <xf numFmtId="0" fontId="7" fillId="3" borderId="0" xfId="0" applyFont="1" applyFill="1"/>
    <xf numFmtId="0" fontId="7" fillId="3" borderId="1" xfId="0" applyFont="1" applyFill="1" applyBorder="1" applyAlignment="1">
      <alignment wrapText="1"/>
    </xf>
    <xf numFmtId="44" fontId="13" fillId="3" borderId="1" xfId="1" applyFont="1" applyFill="1" applyBorder="1"/>
    <xf numFmtId="44" fontId="13" fillId="3" borderId="1" xfId="1" applyFont="1" applyFill="1" applyBorder="1" applyAlignment="1">
      <alignment vertical="center" wrapText="1"/>
    </xf>
    <xf numFmtId="164" fontId="7" fillId="3" borderId="1" xfId="1" applyNumberFormat="1" applyFont="1" applyFill="1" applyBorder="1"/>
    <xf numFmtId="44" fontId="7" fillId="3" borderId="1" xfId="1" applyFont="1" applyFill="1" applyBorder="1"/>
    <xf numFmtId="164" fontId="13" fillId="3" borderId="1" xfId="0" applyNumberFormat="1" applyFont="1" applyFill="1" applyBorder="1"/>
    <xf numFmtId="164" fontId="7" fillId="3" borderId="1" xfId="0" applyNumberFormat="1" applyFont="1" applyFill="1" applyBorder="1"/>
    <xf numFmtId="164" fontId="23" fillId="3" borderId="1" xfId="0" applyNumberFormat="1" applyFont="1" applyFill="1" applyBorder="1"/>
    <xf numFmtId="0" fontId="7" fillId="3" borderId="3" xfId="0" applyFont="1" applyFill="1" applyBorder="1"/>
    <xf numFmtId="44" fontId="13" fillId="0" borderId="1" xfId="1" applyFont="1" applyFill="1" applyBorder="1"/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2" fontId="8" fillId="0" borderId="0" xfId="0" applyNumberFormat="1" applyFont="1" applyFill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7" fillId="0" borderId="0" xfId="0" applyFont="1" applyFill="1" applyAlignment="1">
      <alignment wrapText="1"/>
    </xf>
    <xf numFmtId="49" fontId="17" fillId="0" borderId="7" xfId="0" applyNumberFormat="1" applyFont="1" applyFill="1" applyBorder="1" applyAlignment="1">
      <alignment horizontal="left" vertical="center" wrapText="1"/>
    </xf>
    <xf numFmtId="0" fontId="7" fillId="0" borderId="7" xfId="0" applyFont="1" applyBorder="1" applyAlignment="1">
      <alignment wrapText="1"/>
    </xf>
    <xf numFmtId="44" fontId="13" fillId="0" borderId="7" xfId="1" applyFont="1" applyFill="1" applyBorder="1" applyAlignment="1">
      <alignment vertical="center" wrapText="1"/>
    </xf>
    <xf numFmtId="164" fontId="7" fillId="0" borderId="7" xfId="1" applyNumberFormat="1" applyFont="1" applyBorder="1"/>
    <xf numFmtId="44" fontId="7" fillId="0" borderId="7" xfId="1" applyFont="1" applyBorder="1"/>
    <xf numFmtId="44" fontId="7" fillId="0" borderId="7" xfId="0" applyNumberFormat="1" applyFont="1" applyBorder="1"/>
    <xf numFmtId="164" fontId="13" fillId="0" borderId="7" xfId="0" applyNumberFormat="1" applyFont="1" applyBorder="1"/>
    <xf numFmtId="164" fontId="7" fillId="0" borderId="7" xfId="0" applyNumberFormat="1" applyFont="1" applyBorder="1"/>
    <xf numFmtId="164" fontId="23" fillId="0" borderId="7" xfId="0" applyNumberFormat="1" applyFont="1" applyBorder="1"/>
    <xf numFmtId="2" fontId="7" fillId="0" borderId="7" xfId="1" applyNumberFormat="1" applyFont="1" applyFill="1" applyBorder="1"/>
    <xf numFmtId="43" fontId="13" fillId="0" borderId="1" xfId="3" applyFont="1" applyFill="1" applyBorder="1"/>
    <xf numFmtId="0" fontId="1" fillId="0" borderId="1" xfId="0" applyFont="1" applyBorder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8" fillId="2" borderId="8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wrapText="1"/>
    </xf>
  </cellXfs>
  <cellStyles count="4">
    <cellStyle name="Millares 2 2" xfId="3" xr:uid="{00000000-0005-0000-0000-000000000000}"/>
    <cellStyle name="Moneda" xfId="1" builtinId="4"/>
    <cellStyle name="Normal" xfId="0" builtinId="0"/>
    <cellStyle name="Normal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6"/>
  <sheetViews>
    <sheetView tabSelected="1" topLeftCell="A3" zoomScale="90" zoomScaleNormal="90" workbookViewId="0">
      <pane xSplit="3" ySplit="6" topLeftCell="T9" activePane="bottomRight" state="frozen"/>
      <selection activeCell="A3" sqref="A3"/>
      <selection pane="topRight" activeCell="C3" sqref="C3"/>
      <selection pane="bottomLeft" activeCell="A9" sqref="A9"/>
      <selection pane="bottomRight" activeCell="V9" sqref="V9"/>
    </sheetView>
  </sheetViews>
  <sheetFormatPr baseColWidth="10" defaultRowHeight="11.25" x14ac:dyDescent="0.2"/>
  <cols>
    <col min="1" max="1" width="8" style="1" customWidth="1"/>
    <col min="2" max="2" width="9.5703125" style="2" customWidth="1"/>
    <col min="3" max="3" width="16.42578125" style="1" customWidth="1"/>
    <col min="4" max="4" width="14" style="1" customWidth="1"/>
    <col min="5" max="5" width="15" style="1" customWidth="1"/>
    <col min="6" max="8" width="11.140625" style="1" customWidth="1"/>
    <col min="9" max="9" width="14" style="1" customWidth="1"/>
    <col min="10" max="10" width="12" style="1" customWidth="1"/>
    <col min="11" max="12" width="10.42578125" style="1" customWidth="1"/>
    <col min="13" max="13" width="13.42578125" style="1" customWidth="1"/>
    <col min="14" max="14" width="13.7109375" style="1" customWidth="1"/>
    <col min="15" max="15" width="12.42578125" style="1" customWidth="1"/>
    <col min="16" max="16" width="11.7109375" style="1" customWidth="1"/>
    <col min="17" max="17" width="10" style="1" customWidth="1"/>
    <col min="18" max="18" width="17.28515625" style="1" customWidth="1"/>
    <col min="19" max="19" width="11.5703125" style="1" customWidth="1"/>
    <col min="20" max="20" width="15.140625" style="1" customWidth="1"/>
    <col min="21" max="21" width="4.42578125" style="1" customWidth="1"/>
    <col min="22" max="22" width="12.5703125" style="1" customWidth="1"/>
    <col min="23" max="23" width="8.5703125" style="1" customWidth="1"/>
    <col min="24" max="24" width="8.7109375" style="1" customWidth="1"/>
    <col min="25" max="26" width="14.140625" style="1" bestFit="1" customWidth="1"/>
    <col min="27" max="27" width="4" style="1" customWidth="1"/>
    <col min="28" max="28" width="5.7109375" style="1" customWidth="1"/>
    <col min="29" max="29" width="15.85546875" style="1" bestFit="1" customWidth="1"/>
    <col min="30" max="30" width="3.42578125" style="1" customWidth="1"/>
    <col min="31" max="31" width="14.28515625" style="1" customWidth="1"/>
    <col min="32" max="32" width="14.5703125" style="1" customWidth="1"/>
    <col min="33" max="33" width="27" style="1" customWidth="1"/>
    <col min="34" max="16384" width="11.42578125" style="1"/>
  </cols>
  <sheetData>
    <row r="1" spans="1:33" ht="18" customHeight="1" x14ac:dyDescent="0.2">
      <c r="B1" s="3"/>
      <c r="C1" s="121" t="s">
        <v>19</v>
      </c>
      <c r="D1" s="121"/>
      <c r="E1" s="121"/>
      <c r="F1" s="121"/>
      <c r="G1" s="121"/>
      <c r="H1" s="121"/>
      <c r="I1" s="122"/>
      <c r="J1" s="27"/>
      <c r="K1" s="27"/>
      <c r="L1" s="104"/>
    </row>
    <row r="2" spans="1:33" ht="24.95" customHeight="1" x14ac:dyDescent="0.2">
      <c r="B2" s="4"/>
      <c r="C2" s="9" t="s">
        <v>0</v>
      </c>
      <c r="D2" s="9"/>
      <c r="E2" s="9"/>
      <c r="F2" s="9"/>
      <c r="G2" s="9"/>
      <c r="H2" s="9"/>
      <c r="I2" s="10"/>
      <c r="J2" s="10"/>
      <c r="K2" s="10"/>
      <c r="L2" s="10"/>
    </row>
    <row r="3" spans="1:33" ht="15.75" x14ac:dyDescent="0.25">
      <c r="C3" s="123" t="s">
        <v>1</v>
      </c>
      <c r="D3" s="123"/>
      <c r="E3" s="123"/>
      <c r="F3" s="123"/>
      <c r="G3" s="123"/>
      <c r="H3" s="123"/>
      <c r="I3" s="124"/>
      <c r="J3" s="28"/>
      <c r="K3" s="28"/>
      <c r="L3" s="105"/>
    </row>
    <row r="4" spans="1:33" ht="15" x14ac:dyDescent="0.25">
      <c r="C4" s="125" t="s">
        <v>268</v>
      </c>
      <c r="D4" s="125"/>
      <c r="E4" s="125"/>
      <c r="F4" s="125"/>
      <c r="G4" s="125"/>
      <c r="H4" s="125"/>
      <c r="I4" s="124"/>
      <c r="J4" s="28"/>
      <c r="K4" s="28"/>
      <c r="L4" s="105"/>
    </row>
    <row r="5" spans="1:33" x14ac:dyDescent="0.2">
      <c r="C5" s="26" t="s">
        <v>196</v>
      </c>
      <c r="D5" s="29"/>
      <c r="E5" s="6"/>
      <c r="F5" s="6"/>
      <c r="G5" s="43"/>
      <c r="H5" s="43"/>
    </row>
    <row r="6" spans="1:33" x14ac:dyDescent="0.2">
      <c r="C6" s="6" t="s">
        <v>2</v>
      </c>
      <c r="D6" s="29"/>
      <c r="E6" s="6"/>
      <c r="F6" s="6"/>
      <c r="G6" s="43"/>
      <c r="H6" s="43"/>
    </row>
    <row r="7" spans="1:33" x14ac:dyDescent="0.2">
      <c r="C7" s="1" t="s">
        <v>197</v>
      </c>
    </row>
    <row r="8" spans="1:33" s="5" customFormat="1" ht="45.75" customHeight="1" x14ac:dyDescent="0.2">
      <c r="B8" s="13" t="s">
        <v>3</v>
      </c>
      <c r="C8" s="14" t="s">
        <v>4</v>
      </c>
      <c r="D8" s="14" t="s">
        <v>198</v>
      </c>
      <c r="E8" s="14" t="s">
        <v>20</v>
      </c>
      <c r="F8" s="14" t="s">
        <v>21</v>
      </c>
      <c r="G8" s="14" t="s">
        <v>259</v>
      </c>
      <c r="H8" s="14" t="s">
        <v>260</v>
      </c>
      <c r="I8" s="14" t="s">
        <v>5</v>
      </c>
      <c r="J8" s="14" t="s">
        <v>195</v>
      </c>
      <c r="K8" s="14" t="s">
        <v>194</v>
      </c>
      <c r="L8" s="14" t="s">
        <v>269</v>
      </c>
      <c r="M8" s="14" t="s">
        <v>6</v>
      </c>
      <c r="N8" s="14" t="s">
        <v>7</v>
      </c>
      <c r="O8" s="14" t="s">
        <v>8</v>
      </c>
      <c r="P8" s="14" t="s">
        <v>9</v>
      </c>
      <c r="Q8" s="14" t="s">
        <v>10</v>
      </c>
      <c r="R8" s="15" t="s">
        <v>11</v>
      </c>
      <c r="S8" s="14" t="s">
        <v>12</v>
      </c>
      <c r="T8" s="14" t="s">
        <v>13</v>
      </c>
      <c r="U8" s="14" t="s">
        <v>14</v>
      </c>
      <c r="V8" s="128" t="s">
        <v>275</v>
      </c>
      <c r="W8" s="129"/>
      <c r="X8" s="129"/>
      <c r="Y8" s="129"/>
      <c r="Z8" s="129"/>
      <c r="AA8" s="129"/>
      <c r="AB8" s="129"/>
      <c r="AC8" s="129"/>
      <c r="AD8" s="130"/>
      <c r="AE8" s="15" t="s">
        <v>15</v>
      </c>
      <c r="AF8" s="16" t="s">
        <v>16</v>
      </c>
      <c r="AG8" s="5" t="s">
        <v>242</v>
      </c>
    </row>
    <row r="9" spans="1:33" s="66" customFormat="1" ht="50.1" customHeight="1" x14ac:dyDescent="0.2">
      <c r="A9" s="52">
        <v>1</v>
      </c>
      <c r="B9" s="53" t="s">
        <v>125</v>
      </c>
      <c r="C9" s="54" t="s">
        <v>22</v>
      </c>
      <c r="D9" s="32" t="s">
        <v>199</v>
      </c>
      <c r="E9" s="55" t="s">
        <v>100</v>
      </c>
      <c r="F9" s="56" t="s">
        <v>110</v>
      </c>
      <c r="G9" s="56"/>
      <c r="H9" s="56"/>
      <c r="I9" s="57">
        <v>17515.27</v>
      </c>
      <c r="J9" s="57">
        <v>6037.73</v>
      </c>
      <c r="K9" s="57">
        <v>688</v>
      </c>
      <c r="L9" s="57"/>
      <c r="M9" s="58"/>
      <c r="N9" s="58">
        <v>725.25</v>
      </c>
      <c r="O9" s="58">
        <v>0</v>
      </c>
      <c r="P9" s="58">
        <v>0</v>
      </c>
      <c r="Q9" s="59"/>
      <c r="R9" s="60">
        <f>I9+J9+K9+M9+N9+O9+P9+L9</f>
        <v>24966.25</v>
      </c>
      <c r="S9" s="61">
        <v>0</v>
      </c>
      <c r="T9" s="45">
        <v>5456.982</v>
      </c>
      <c r="U9" s="62"/>
      <c r="V9" s="58"/>
      <c r="W9" s="62"/>
      <c r="X9" s="58">
        <v>0</v>
      </c>
      <c r="Y9" s="63">
        <v>2014.2560500000002</v>
      </c>
      <c r="Z9" s="64"/>
      <c r="AA9" s="62"/>
      <c r="AB9" s="64">
        <v>0</v>
      </c>
      <c r="AC9" s="62">
        <v>0</v>
      </c>
      <c r="AD9" s="62"/>
      <c r="AE9" s="64">
        <f>T9+U9+V9+W9+X9+Y9+Z9+AA9+AB9+AC9+AD9+Q9</f>
        <v>7471.2380499999999</v>
      </c>
      <c r="AF9" s="60">
        <f t="shared" ref="AF9:AF38" si="0">R9-AE9+S9</f>
        <v>17495.01195</v>
      </c>
      <c r="AG9" s="65"/>
    </row>
    <row r="10" spans="1:33" s="66" customFormat="1" ht="50.1" customHeight="1" x14ac:dyDescent="0.2">
      <c r="A10" s="52">
        <v>2</v>
      </c>
      <c r="B10" s="67" t="s">
        <v>126</v>
      </c>
      <c r="C10" s="68" t="s">
        <v>23</v>
      </c>
      <c r="D10" s="30" t="s">
        <v>200</v>
      </c>
      <c r="E10" s="56" t="s">
        <v>101</v>
      </c>
      <c r="F10" s="56" t="s">
        <v>103</v>
      </c>
      <c r="G10" s="56"/>
      <c r="H10" s="56"/>
      <c r="I10" s="69">
        <v>12443.45</v>
      </c>
      <c r="J10" s="69">
        <v>0</v>
      </c>
      <c r="K10" s="69">
        <v>0</v>
      </c>
      <c r="L10" s="69"/>
      <c r="M10" s="58"/>
      <c r="N10" s="58"/>
      <c r="O10" s="58">
        <v>0</v>
      </c>
      <c r="P10" s="58">
        <v>0</v>
      </c>
      <c r="Q10" s="59"/>
      <c r="R10" s="60">
        <f t="shared" ref="R10:R72" si="1">I10+J10+K10+M10+N10+O10+P10+L10</f>
        <v>12443.45</v>
      </c>
      <c r="S10" s="61">
        <v>0</v>
      </c>
      <c r="T10" s="45">
        <v>2158.0116480000006</v>
      </c>
      <c r="U10" s="62"/>
      <c r="V10" s="58">
        <v>0</v>
      </c>
      <c r="W10" s="62"/>
      <c r="X10" s="58">
        <v>0</v>
      </c>
      <c r="Y10" s="63">
        <v>1430.9967500000002</v>
      </c>
      <c r="Z10" s="64"/>
      <c r="AA10" s="62"/>
      <c r="AB10" s="64">
        <v>0</v>
      </c>
      <c r="AC10" s="62">
        <v>0</v>
      </c>
      <c r="AD10" s="62"/>
      <c r="AE10" s="64">
        <f t="shared" ref="AE10:AE68" si="2">T10+U10+V10+W10+X10+Y10+Z10+AA10+AB10+AC10+AD10+Q10</f>
        <v>3589.0083980000009</v>
      </c>
      <c r="AF10" s="60">
        <f t="shared" si="0"/>
        <v>8854.441601999999</v>
      </c>
      <c r="AG10" s="70"/>
    </row>
    <row r="11" spans="1:33" s="66" customFormat="1" ht="50.1" customHeight="1" x14ac:dyDescent="0.2">
      <c r="A11" s="52">
        <v>3</v>
      </c>
      <c r="B11" s="71" t="s">
        <v>127</v>
      </c>
      <c r="C11" s="68" t="s">
        <v>24</v>
      </c>
      <c r="D11" s="30" t="s">
        <v>201</v>
      </c>
      <c r="E11" s="56" t="s">
        <v>105</v>
      </c>
      <c r="F11" s="56" t="s">
        <v>111</v>
      </c>
      <c r="G11" s="56"/>
      <c r="H11" s="56"/>
      <c r="I11" s="69">
        <v>3798.78</v>
      </c>
      <c r="J11" s="69">
        <v>0</v>
      </c>
      <c r="K11" s="69">
        <v>0</v>
      </c>
      <c r="L11" s="69"/>
      <c r="M11" s="58">
        <v>649.59138000000007</v>
      </c>
      <c r="N11" s="58">
        <v>465.5</v>
      </c>
      <c r="O11" s="58">
        <v>0</v>
      </c>
      <c r="P11" s="58">
        <v>0</v>
      </c>
      <c r="Q11" s="59"/>
      <c r="R11" s="60">
        <f t="shared" si="1"/>
        <v>4913.8713800000005</v>
      </c>
      <c r="S11" s="61">
        <v>0</v>
      </c>
      <c r="T11" s="45">
        <v>424.65363929600016</v>
      </c>
      <c r="U11" s="62"/>
      <c r="V11" s="58">
        <v>37.9878</v>
      </c>
      <c r="W11" s="62"/>
      <c r="X11" s="58">
        <v>0</v>
      </c>
      <c r="Y11" s="63">
        <v>436.85970000000003</v>
      </c>
      <c r="Z11" s="64"/>
      <c r="AA11" s="62"/>
      <c r="AB11" s="64">
        <v>0</v>
      </c>
      <c r="AC11" s="62">
        <v>0</v>
      </c>
      <c r="AD11" s="62"/>
      <c r="AE11" s="64">
        <f t="shared" si="2"/>
        <v>899.50113929600025</v>
      </c>
      <c r="AF11" s="60">
        <f t="shared" si="0"/>
        <v>4014.370240704</v>
      </c>
      <c r="AG11" s="70"/>
    </row>
    <row r="12" spans="1:33" s="66" customFormat="1" ht="50.1" customHeight="1" x14ac:dyDescent="0.2">
      <c r="A12" s="52">
        <v>4</v>
      </c>
      <c r="B12" s="71" t="s">
        <v>128</v>
      </c>
      <c r="C12" s="32" t="s">
        <v>25</v>
      </c>
      <c r="D12" s="30" t="s">
        <v>202</v>
      </c>
      <c r="E12" s="56" t="s">
        <v>102</v>
      </c>
      <c r="F12" s="56" t="s">
        <v>102</v>
      </c>
      <c r="G12" s="56"/>
      <c r="H12" s="56"/>
      <c r="I12" s="69">
        <v>3992.48</v>
      </c>
      <c r="J12" s="69">
        <v>0</v>
      </c>
      <c r="K12" s="69">
        <v>0</v>
      </c>
      <c r="L12" s="69"/>
      <c r="M12" s="58">
        <v>682.71408000000008</v>
      </c>
      <c r="N12" s="58">
        <v>465.5</v>
      </c>
      <c r="O12" s="58">
        <v>0</v>
      </c>
      <c r="P12" s="58">
        <v>521.5</v>
      </c>
      <c r="Q12" s="59"/>
      <c r="R12" s="60">
        <f t="shared" si="1"/>
        <v>5662.1940800000002</v>
      </c>
      <c r="S12" s="72">
        <v>0</v>
      </c>
      <c r="T12" s="45">
        <v>562.8246794879999</v>
      </c>
      <c r="U12" s="64"/>
      <c r="V12" s="58">
        <v>39.924799999999998</v>
      </c>
      <c r="W12" s="64"/>
      <c r="X12" s="64">
        <v>0</v>
      </c>
      <c r="Y12" s="63">
        <v>459.1352</v>
      </c>
      <c r="Z12" s="73"/>
      <c r="AA12" s="64"/>
      <c r="AB12" s="64">
        <v>0</v>
      </c>
      <c r="AC12" s="64">
        <v>0</v>
      </c>
      <c r="AD12" s="64"/>
      <c r="AE12" s="64">
        <f t="shared" si="2"/>
        <v>1061.8846794879998</v>
      </c>
      <c r="AF12" s="60">
        <f t="shared" si="0"/>
        <v>4600.3094005120001</v>
      </c>
      <c r="AG12" s="70"/>
    </row>
    <row r="13" spans="1:33" s="66" customFormat="1" ht="50.1" customHeight="1" x14ac:dyDescent="0.2">
      <c r="A13" s="52">
        <v>5</v>
      </c>
      <c r="B13" s="71" t="s">
        <v>129</v>
      </c>
      <c r="C13" s="68" t="s">
        <v>26</v>
      </c>
      <c r="D13" s="30" t="s">
        <v>203</v>
      </c>
      <c r="E13" s="56" t="s">
        <v>106</v>
      </c>
      <c r="F13" s="56" t="s">
        <v>112</v>
      </c>
      <c r="G13" s="56"/>
      <c r="H13" s="56"/>
      <c r="I13" s="69">
        <v>3615.38</v>
      </c>
      <c r="J13" s="69">
        <v>0</v>
      </c>
      <c r="K13" s="69">
        <v>0</v>
      </c>
      <c r="L13" s="69"/>
      <c r="M13" s="58">
        <v>618.22998000000007</v>
      </c>
      <c r="N13" s="58">
        <v>465.5</v>
      </c>
      <c r="O13" s="58">
        <v>0</v>
      </c>
      <c r="P13" s="58">
        <v>0</v>
      </c>
      <c r="Q13" s="59"/>
      <c r="R13" s="60">
        <f t="shared" si="1"/>
        <v>4699.1099800000002</v>
      </c>
      <c r="S13" s="72">
        <v>0</v>
      </c>
      <c r="T13" s="45">
        <v>386.46599679999997</v>
      </c>
      <c r="U13" s="64"/>
      <c r="V13" s="58">
        <v>36.153800000000004</v>
      </c>
      <c r="W13" s="74"/>
      <c r="X13" s="64">
        <v>0</v>
      </c>
      <c r="Y13" s="63">
        <v>415.76870000000002</v>
      </c>
      <c r="Z13" s="73"/>
      <c r="AA13" s="64"/>
      <c r="AB13" s="64">
        <v>0</v>
      </c>
      <c r="AC13" s="64">
        <v>0</v>
      </c>
      <c r="AD13" s="64"/>
      <c r="AE13" s="64">
        <f t="shared" si="2"/>
        <v>838.38849679999998</v>
      </c>
      <c r="AF13" s="60">
        <f t="shared" si="0"/>
        <v>3860.7214832</v>
      </c>
      <c r="AG13" s="70"/>
    </row>
    <row r="14" spans="1:33" s="66" customFormat="1" ht="50.1" customHeight="1" x14ac:dyDescent="0.2">
      <c r="A14" s="52">
        <v>6</v>
      </c>
      <c r="B14" s="71" t="s">
        <v>130</v>
      </c>
      <c r="C14" s="68" t="s">
        <v>27</v>
      </c>
      <c r="D14" s="30" t="s">
        <v>202</v>
      </c>
      <c r="E14" s="56" t="s">
        <v>101</v>
      </c>
      <c r="F14" s="56" t="s">
        <v>103</v>
      </c>
      <c r="G14" s="56"/>
      <c r="H14" s="56"/>
      <c r="I14" s="69">
        <v>3992.48</v>
      </c>
      <c r="J14" s="69">
        <v>0</v>
      </c>
      <c r="K14" s="69">
        <v>0</v>
      </c>
      <c r="L14" s="69"/>
      <c r="M14" s="58">
        <v>682.71408000000008</v>
      </c>
      <c r="N14" s="58">
        <v>465.5</v>
      </c>
      <c r="O14" s="58">
        <v>0</v>
      </c>
      <c r="P14" s="58">
        <v>0</v>
      </c>
      <c r="Q14" s="59"/>
      <c r="R14" s="60">
        <f t="shared" si="1"/>
        <v>5140.6940800000002</v>
      </c>
      <c r="S14" s="72">
        <v>0</v>
      </c>
      <c r="T14" s="45">
        <v>465.30026713600012</v>
      </c>
      <c r="U14" s="64"/>
      <c r="V14" s="58">
        <v>39.924799999999998</v>
      </c>
      <c r="W14" s="74"/>
      <c r="X14" s="64">
        <v>0</v>
      </c>
      <c r="Y14" s="63">
        <v>459.1352</v>
      </c>
      <c r="Z14" s="73"/>
      <c r="AA14" s="64"/>
      <c r="AB14" s="64">
        <v>0</v>
      </c>
      <c r="AC14" s="64">
        <v>0</v>
      </c>
      <c r="AD14" s="64"/>
      <c r="AE14" s="64">
        <f t="shared" si="2"/>
        <v>964.36026713600018</v>
      </c>
      <c r="AF14" s="60">
        <f t="shared" si="0"/>
        <v>4176.3338128639998</v>
      </c>
      <c r="AG14" s="70"/>
    </row>
    <row r="15" spans="1:33" s="66" customFormat="1" ht="50.1" customHeight="1" x14ac:dyDescent="0.2">
      <c r="A15" s="52">
        <v>7</v>
      </c>
      <c r="B15" s="71" t="s">
        <v>131</v>
      </c>
      <c r="C15" s="68" t="s">
        <v>28</v>
      </c>
      <c r="D15" s="30" t="s">
        <v>204</v>
      </c>
      <c r="E15" s="56" t="s">
        <v>100</v>
      </c>
      <c r="F15" s="56" t="s">
        <v>113</v>
      </c>
      <c r="G15" s="56"/>
      <c r="H15" s="56"/>
      <c r="I15" s="69">
        <v>2825.6</v>
      </c>
      <c r="J15" s="69">
        <v>0</v>
      </c>
      <c r="K15" s="69">
        <v>0</v>
      </c>
      <c r="L15" s="69"/>
      <c r="M15" s="58">
        <v>483.17760000000004</v>
      </c>
      <c r="N15" s="58">
        <v>465.5</v>
      </c>
      <c r="O15" s="58">
        <v>0</v>
      </c>
      <c r="P15" s="58">
        <v>0</v>
      </c>
      <c r="Q15" s="59"/>
      <c r="R15" s="60">
        <f t="shared" si="1"/>
        <v>3774.2775999999999</v>
      </c>
      <c r="S15" s="72">
        <v>0</v>
      </c>
      <c r="T15" s="45">
        <v>130.81191487999999</v>
      </c>
      <c r="U15" s="64"/>
      <c r="V15" s="64">
        <v>28.256</v>
      </c>
      <c r="W15" s="74"/>
      <c r="X15" s="64">
        <v>0</v>
      </c>
      <c r="Y15" s="63">
        <v>324.94400000000002</v>
      </c>
      <c r="Z15" s="73"/>
      <c r="AA15" s="64"/>
      <c r="AB15" s="64">
        <v>0</v>
      </c>
      <c r="AC15" s="64">
        <v>0</v>
      </c>
      <c r="AD15" s="64"/>
      <c r="AE15" s="64">
        <f t="shared" si="2"/>
        <v>484.01191488000001</v>
      </c>
      <c r="AF15" s="60">
        <f t="shared" si="0"/>
        <v>3290.2656851199999</v>
      </c>
      <c r="AG15" s="70"/>
    </row>
    <row r="16" spans="1:33" s="66" customFormat="1" ht="50.1" customHeight="1" x14ac:dyDescent="0.2">
      <c r="A16" s="52">
        <v>8</v>
      </c>
      <c r="B16" s="71" t="s">
        <v>132</v>
      </c>
      <c r="C16" s="68" t="s">
        <v>29</v>
      </c>
      <c r="D16" s="30" t="s">
        <v>205</v>
      </c>
      <c r="E16" s="56" t="s">
        <v>101</v>
      </c>
      <c r="F16" s="56" t="s">
        <v>114</v>
      </c>
      <c r="G16" s="56"/>
      <c r="H16" s="56"/>
      <c r="I16" s="69">
        <v>2689.88</v>
      </c>
      <c r="J16" s="69">
        <v>0</v>
      </c>
      <c r="K16" s="69">
        <v>0</v>
      </c>
      <c r="L16" s="69"/>
      <c r="M16" s="58">
        <v>459.96948000000003</v>
      </c>
      <c r="N16" s="58">
        <v>465.5</v>
      </c>
      <c r="O16" s="58">
        <v>0</v>
      </c>
      <c r="P16" s="58">
        <v>0</v>
      </c>
      <c r="Q16" s="59"/>
      <c r="R16" s="60">
        <f t="shared" si="1"/>
        <v>3615.3494800000003</v>
      </c>
      <c r="S16" s="72">
        <v>0</v>
      </c>
      <c r="T16" s="45">
        <v>113.52053542400003</v>
      </c>
      <c r="U16" s="64"/>
      <c r="V16" s="64">
        <v>26.898800000000001</v>
      </c>
      <c r="W16" s="74"/>
      <c r="X16" s="64">
        <v>0</v>
      </c>
      <c r="Y16" s="63">
        <v>309.33620000000002</v>
      </c>
      <c r="Z16" s="73"/>
      <c r="AA16" s="64"/>
      <c r="AB16" s="64">
        <v>0</v>
      </c>
      <c r="AC16" s="64">
        <v>0</v>
      </c>
      <c r="AD16" s="64"/>
      <c r="AE16" s="64">
        <f t="shared" si="2"/>
        <v>449.75553542400007</v>
      </c>
      <c r="AF16" s="60">
        <f t="shared" si="0"/>
        <v>3165.5939445760005</v>
      </c>
      <c r="AG16" s="70"/>
    </row>
    <row r="17" spans="1:37" s="66" customFormat="1" ht="50.1" customHeight="1" x14ac:dyDescent="0.2">
      <c r="A17" s="52">
        <v>9</v>
      </c>
      <c r="B17" s="71" t="s">
        <v>133</v>
      </c>
      <c r="C17" s="68" t="s">
        <v>30</v>
      </c>
      <c r="D17" s="68" t="s">
        <v>206</v>
      </c>
      <c r="E17" s="56" t="s">
        <v>102</v>
      </c>
      <c r="F17" s="56" t="s">
        <v>102</v>
      </c>
      <c r="G17" s="56"/>
      <c r="H17" s="56"/>
      <c r="I17" s="69">
        <v>8821.8799999999992</v>
      </c>
      <c r="J17" s="69">
        <v>0</v>
      </c>
      <c r="K17" s="69">
        <v>0</v>
      </c>
      <c r="L17" s="69"/>
      <c r="M17" s="58"/>
      <c r="N17" s="58"/>
      <c r="O17" s="58">
        <v>0</v>
      </c>
      <c r="P17" s="58">
        <v>0</v>
      </c>
      <c r="Q17" s="59"/>
      <c r="R17" s="60">
        <f t="shared" si="1"/>
        <v>8821.8799999999992</v>
      </c>
      <c r="S17" s="72">
        <v>0</v>
      </c>
      <c r="T17" s="45">
        <v>1337.1643919999999</v>
      </c>
      <c r="U17" s="64"/>
      <c r="V17" s="64">
        <v>0</v>
      </c>
      <c r="W17" s="74"/>
      <c r="X17" s="64">
        <v>0</v>
      </c>
      <c r="Y17" s="63">
        <v>1014.5161999999999</v>
      </c>
      <c r="Z17" s="73"/>
      <c r="AA17" s="64"/>
      <c r="AB17" s="64">
        <v>0</v>
      </c>
      <c r="AC17" s="64">
        <v>419.06</v>
      </c>
      <c r="AD17" s="64"/>
      <c r="AE17" s="64">
        <f t="shared" si="2"/>
        <v>2770.7405919999997</v>
      </c>
      <c r="AF17" s="60">
        <f t="shared" si="0"/>
        <v>6051.1394079999991</v>
      </c>
      <c r="AG17" s="70"/>
    </row>
    <row r="18" spans="1:37" s="66" customFormat="1" ht="50.1" customHeight="1" x14ac:dyDescent="0.2">
      <c r="A18" s="52">
        <v>10</v>
      </c>
      <c r="B18" s="71" t="s">
        <v>134</v>
      </c>
      <c r="C18" s="68" t="s">
        <v>31</v>
      </c>
      <c r="D18" s="68" t="s">
        <v>207</v>
      </c>
      <c r="E18" s="56" t="s">
        <v>106</v>
      </c>
      <c r="F18" s="56" t="s">
        <v>115</v>
      </c>
      <c r="G18" s="56"/>
      <c r="H18" s="56"/>
      <c r="I18" s="69">
        <v>4409.1499999999996</v>
      </c>
      <c r="J18" s="69">
        <v>0</v>
      </c>
      <c r="K18" s="69">
        <v>0</v>
      </c>
      <c r="L18" s="69"/>
      <c r="M18" s="58">
        <v>670.19079999999997</v>
      </c>
      <c r="N18" s="58">
        <v>465.5</v>
      </c>
      <c r="O18" s="58">
        <v>0</v>
      </c>
      <c r="P18" s="58">
        <v>0</v>
      </c>
      <c r="Q18" s="59"/>
      <c r="R18" s="60">
        <f t="shared" si="1"/>
        <v>5544.8407999999999</v>
      </c>
      <c r="S18" s="72">
        <v>0</v>
      </c>
      <c r="T18" s="45">
        <v>537.72335936000002</v>
      </c>
      <c r="U18" s="64"/>
      <c r="V18" s="64">
        <v>44.091499999999996</v>
      </c>
      <c r="W18" s="74"/>
      <c r="X18" s="64">
        <v>0</v>
      </c>
      <c r="Y18" s="63">
        <v>507.05224999999996</v>
      </c>
      <c r="Z18" s="73"/>
      <c r="AA18" s="64"/>
      <c r="AB18" s="64">
        <v>0</v>
      </c>
      <c r="AC18" s="64"/>
      <c r="AD18" s="64"/>
      <c r="AE18" s="64">
        <f t="shared" si="2"/>
        <v>1088.8671093600001</v>
      </c>
      <c r="AF18" s="60">
        <f t="shared" si="0"/>
        <v>4455.9736906399994</v>
      </c>
      <c r="AG18" s="70"/>
    </row>
    <row r="19" spans="1:37" s="66" customFormat="1" ht="50.1" customHeight="1" x14ac:dyDescent="0.2">
      <c r="A19" s="52">
        <v>11</v>
      </c>
      <c r="B19" s="71" t="s">
        <v>135</v>
      </c>
      <c r="C19" s="68" t="s">
        <v>32</v>
      </c>
      <c r="D19" s="68" t="s">
        <v>201</v>
      </c>
      <c r="E19" s="56" t="s">
        <v>106</v>
      </c>
      <c r="F19" s="56" t="s">
        <v>106</v>
      </c>
      <c r="G19" s="56"/>
      <c r="H19" s="56"/>
      <c r="I19" s="69">
        <v>3798.78</v>
      </c>
      <c r="J19" s="69">
        <v>0</v>
      </c>
      <c r="K19" s="69">
        <v>0</v>
      </c>
      <c r="L19" s="69"/>
      <c r="M19" s="58">
        <v>577.41456000000005</v>
      </c>
      <c r="N19" s="58">
        <v>465.5</v>
      </c>
      <c r="O19" s="58">
        <v>0</v>
      </c>
      <c r="P19" s="58">
        <v>0</v>
      </c>
      <c r="Q19" s="59"/>
      <c r="R19" s="60">
        <f t="shared" si="1"/>
        <v>4841.6945599999999</v>
      </c>
      <c r="S19" s="72">
        <v>0</v>
      </c>
      <c r="T19" s="45">
        <v>411.71955315200006</v>
      </c>
      <c r="U19" s="64"/>
      <c r="V19" s="64">
        <v>37.9878</v>
      </c>
      <c r="W19" s="74"/>
      <c r="X19" s="64">
        <v>0</v>
      </c>
      <c r="Y19" s="63">
        <v>436.85970000000003</v>
      </c>
      <c r="Z19" s="73"/>
      <c r="AA19" s="64"/>
      <c r="AB19" s="64">
        <v>0</v>
      </c>
      <c r="AC19" s="64">
        <v>770.24</v>
      </c>
      <c r="AD19" s="64"/>
      <c r="AE19" s="64">
        <f t="shared" si="2"/>
        <v>1656.8070531520002</v>
      </c>
      <c r="AF19" s="60">
        <f t="shared" si="0"/>
        <v>3184.8875068479997</v>
      </c>
      <c r="AG19" s="70"/>
      <c r="AJ19" s="75"/>
      <c r="AK19" s="75"/>
    </row>
    <row r="20" spans="1:37" s="66" customFormat="1" ht="50.1" customHeight="1" x14ac:dyDescent="0.2">
      <c r="A20" s="52">
        <v>12</v>
      </c>
      <c r="B20" s="71" t="s">
        <v>136</v>
      </c>
      <c r="C20" s="68" t="s">
        <v>33</v>
      </c>
      <c r="D20" s="68" t="s">
        <v>208</v>
      </c>
      <c r="E20" s="56" t="s">
        <v>116</v>
      </c>
      <c r="F20" s="56" t="s">
        <v>117</v>
      </c>
      <c r="G20" s="56"/>
      <c r="H20" s="56"/>
      <c r="I20" s="69">
        <v>3615.38</v>
      </c>
      <c r="J20" s="69">
        <v>0</v>
      </c>
      <c r="K20" s="69">
        <v>0</v>
      </c>
      <c r="L20" s="69"/>
      <c r="M20" s="58">
        <v>480.84554000000003</v>
      </c>
      <c r="N20" s="58">
        <v>465.5</v>
      </c>
      <c r="O20" s="58">
        <v>0</v>
      </c>
      <c r="P20" s="58">
        <v>0</v>
      </c>
      <c r="Q20" s="59"/>
      <c r="R20" s="60">
        <f t="shared" si="1"/>
        <v>4561.7255400000004</v>
      </c>
      <c r="S20" s="72">
        <v>0</v>
      </c>
      <c r="T20" s="45">
        <v>364.48448640000004</v>
      </c>
      <c r="U20" s="64"/>
      <c r="V20" s="64">
        <v>36.153800000000004</v>
      </c>
      <c r="W20" s="74"/>
      <c r="X20" s="64">
        <v>0</v>
      </c>
      <c r="Y20" s="63">
        <v>415.76870000000002</v>
      </c>
      <c r="Z20" s="73"/>
      <c r="AA20" s="64"/>
      <c r="AB20" s="64">
        <v>0</v>
      </c>
      <c r="AC20" s="64">
        <v>0</v>
      </c>
      <c r="AD20" s="64"/>
      <c r="AE20" s="64">
        <f t="shared" si="2"/>
        <v>816.40698640000005</v>
      </c>
      <c r="AF20" s="60">
        <f t="shared" si="0"/>
        <v>3745.3185536000001</v>
      </c>
      <c r="AG20" s="70"/>
      <c r="AJ20" s="75"/>
      <c r="AK20" s="76"/>
    </row>
    <row r="21" spans="1:37" s="85" customFormat="1" ht="53.25" customHeight="1" x14ac:dyDescent="0.2">
      <c r="A21" s="107">
        <v>13</v>
      </c>
      <c r="B21" s="78" t="s">
        <v>137</v>
      </c>
      <c r="C21" s="68" t="s">
        <v>34</v>
      </c>
      <c r="D21" s="68" t="s">
        <v>209</v>
      </c>
      <c r="E21" s="18" t="s">
        <v>106</v>
      </c>
      <c r="F21" s="18" t="s">
        <v>118</v>
      </c>
      <c r="G21" s="18"/>
      <c r="H21" s="18"/>
      <c r="I21" s="69">
        <v>2442.8000000000002</v>
      </c>
      <c r="J21" s="69">
        <v>0</v>
      </c>
      <c r="K21" s="69">
        <v>0</v>
      </c>
      <c r="L21" s="69"/>
      <c r="M21" s="79">
        <v>324.89</v>
      </c>
      <c r="N21" s="79">
        <v>465.5</v>
      </c>
      <c r="O21" s="79">
        <v>0</v>
      </c>
      <c r="P21" s="79">
        <v>0</v>
      </c>
      <c r="Q21" s="80"/>
      <c r="R21" s="83">
        <f t="shared" si="1"/>
        <v>3233.19</v>
      </c>
      <c r="S21" s="81">
        <v>0</v>
      </c>
      <c r="T21" s="73">
        <v>51.691845120000011</v>
      </c>
      <c r="U21" s="73"/>
      <c r="V21" s="73">
        <v>24.43</v>
      </c>
      <c r="W21" s="82"/>
      <c r="X21" s="73">
        <v>0</v>
      </c>
      <c r="Y21" s="80">
        <v>280.92</v>
      </c>
      <c r="Z21" s="73"/>
      <c r="AA21" s="73"/>
      <c r="AB21" s="73">
        <v>0</v>
      </c>
      <c r="AC21" s="73">
        <v>335.25</v>
      </c>
      <c r="AD21" s="73"/>
      <c r="AE21" s="73">
        <f>T21+U21+V21+W21+X21+Y21+Z21+AA21+AB21+AC21+AD21+Q21</f>
        <v>692.29184512000006</v>
      </c>
      <c r="AF21" s="83">
        <f>R21-AE21+S21</f>
        <v>2540.8981548800002</v>
      </c>
      <c r="AG21" s="84"/>
      <c r="AJ21" s="86"/>
      <c r="AK21" s="86"/>
    </row>
    <row r="22" spans="1:37" s="66" customFormat="1" ht="50.1" customHeight="1" x14ac:dyDescent="0.2">
      <c r="A22" s="52">
        <v>14</v>
      </c>
      <c r="B22" s="71" t="s">
        <v>138</v>
      </c>
      <c r="C22" s="68" t="s">
        <v>35</v>
      </c>
      <c r="D22" s="68" t="s">
        <v>210</v>
      </c>
      <c r="E22" s="56" t="s">
        <v>104</v>
      </c>
      <c r="F22" s="56" t="s">
        <v>119</v>
      </c>
      <c r="G22" s="56"/>
      <c r="H22" s="56"/>
      <c r="I22" s="69">
        <v>2442.8000000000002</v>
      </c>
      <c r="J22" s="69">
        <v>0</v>
      </c>
      <c r="K22" s="69">
        <v>0</v>
      </c>
      <c r="L22" s="69"/>
      <c r="M22" s="58">
        <v>324.89240000000007</v>
      </c>
      <c r="N22" s="58">
        <v>465.5</v>
      </c>
      <c r="O22" s="58">
        <v>0</v>
      </c>
      <c r="P22" s="58">
        <v>521.5</v>
      </c>
      <c r="Q22" s="59"/>
      <c r="R22" s="60">
        <f t="shared" si="1"/>
        <v>3754.6924000000004</v>
      </c>
      <c r="S22" s="72">
        <v>0</v>
      </c>
      <c r="T22" s="64">
        <v>128.68104511999999</v>
      </c>
      <c r="U22" s="64"/>
      <c r="V22" s="64">
        <v>24.428000000000001</v>
      </c>
      <c r="W22" s="74"/>
      <c r="X22" s="64">
        <v>0</v>
      </c>
      <c r="Y22" s="63">
        <v>280.92200000000003</v>
      </c>
      <c r="Z22" s="73"/>
      <c r="AA22" s="64"/>
      <c r="AB22" s="64">
        <v>0</v>
      </c>
      <c r="AC22" s="64">
        <v>419.06</v>
      </c>
      <c r="AD22" s="64"/>
      <c r="AE22" s="64">
        <f t="shared" si="2"/>
        <v>853.09104511999999</v>
      </c>
      <c r="AF22" s="60">
        <f t="shared" si="0"/>
        <v>2901.6013548800001</v>
      </c>
      <c r="AG22" s="70"/>
      <c r="AJ22" s="75"/>
      <c r="AK22" s="76"/>
    </row>
    <row r="23" spans="1:37" s="66" customFormat="1" ht="50.1" customHeight="1" x14ac:dyDescent="0.2">
      <c r="A23" s="52">
        <v>15</v>
      </c>
      <c r="B23" s="71" t="s">
        <v>139</v>
      </c>
      <c r="C23" s="77" t="s">
        <v>36</v>
      </c>
      <c r="D23" s="101" t="s">
        <v>211</v>
      </c>
      <c r="E23" s="56" t="s">
        <v>101</v>
      </c>
      <c r="F23" s="56" t="s">
        <v>103</v>
      </c>
      <c r="G23" s="56"/>
      <c r="H23" s="56"/>
      <c r="I23" s="69">
        <v>3279.28</v>
      </c>
      <c r="J23" s="69">
        <v>0</v>
      </c>
      <c r="K23" s="69">
        <v>0</v>
      </c>
      <c r="L23" s="69"/>
      <c r="M23" s="58">
        <v>311.52999999999997</v>
      </c>
      <c r="N23" s="58">
        <v>465.5</v>
      </c>
      <c r="O23" s="58">
        <v>0</v>
      </c>
      <c r="P23" s="58">
        <v>521.5</v>
      </c>
      <c r="Q23" s="59"/>
      <c r="R23" s="60">
        <f t="shared" si="1"/>
        <v>4577.8100000000004</v>
      </c>
      <c r="S23" s="72">
        <v>0</v>
      </c>
      <c r="T23" s="64">
        <v>367.05825599999997</v>
      </c>
      <c r="U23" s="64"/>
      <c r="V23" s="64">
        <v>32.7928</v>
      </c>
      <c r="W23" s="74"/>
      <c r="X23" s="64">
        <v>0</v>
      </c>
      <c r="Y23" s="63">
        <v>377.11720000000003</v>
      </c>
      <c r="Z23" s="64"/>
      <c r="AA23" s="64"/>
      <c r="AB23" s="64">
        <v>0</v>
      </c>
      <c r="AC23" s="64">
        <v>0</v>
      </c>
      <c r="AD23" s="64"/>
      <c r="AE23" s="64">
        <f t="shared" si="2"/>
        <v>776.968256</v>
      </c>
      <c r="AF23" s="60">
        <f t="shared" si="0"/>
        <v>3800.8417440000003</v>
      </c>
      <c r="AG23" s="70"/>
      <c r="AJ23" s="75"/>
      <c r="AK23" s="76"/>
    </row>
    <row r="24" spans="1:37" s="85" customFormat="1" ht="50.1" customHeight="1" x14ac:dyDescent="0.2">
      <c r="A24" s="52">
        <v>16</v>
      </c>
      <c r="B24" s="78" t="s">
        <v>140</v>
      </c>
      <c r="C24" s="77" t="s">
        <v>37</v>
      </c>
      <c r="D24" s="101" t="s">
        <v>211</v>
      </c>
      <c r="E24" s="18" t="s">
        <v>101</v>
      </c>
      <c r="F24" s="18" t="s">
        <v>101</v>
      </c>
      <c r="G24" s="18"/>
      <c r="H24" s="18"/>
      <c r="I24" s="69">
        <v>3279.28</v>
      </c>
      <c r="J24" s="69">
        <v>0</v>
      </c>
      <c r="K24" s="69">
        <v>0</v>
      </c>
      <c r="L24" s="69"/>
      <c r="M24" s="79">
        <v>311.53160000000003</v>
      </c>
      <c r="N24" s="79">
        <v>465.5</v>
      </c>
      <c r="O24" s="79">
        <v>0</v>
      </c>
      <c r="P24" s="79">
        <v>0</v>
      </c>
      <c r="Q24" s="80"/>
      <c r="R24" s="60">
        <f t="shared" si="1"/>
        <v>4056.3116</v>
      </c>
      <c r="S24" s="81">
        <v>0</v>
      </c>
      <c r="T24" s="73">
        <v>179.19721407999995</v>
      </c>
      <c r="U24" s="73"/>
      <c r="V24" s="73">
        <v>32.7928</v>
      </c>
      <c r="W24" s="82"/>
      <c r="X24" s="73">
        <v>0</v>
      </c>
      <c r="Y24" s="63">
        <v>377.11720000000003</v>
      </c>
      <c r="Z24" s="73"/>
      <c r="AA24" s="73"/>
      <c r="AB24" s="73">
        <v>0</v>
      </c>
      <c r="AC24" s="73">
        <v>0</v>
      </c>
      <c r="AD24" s="73"/>
      <c r="AE24" s="64">
        <f t="shared" si="2"/>
        <v>589.10721407999995</v>
      </c>
      <c r="AF24" s="83">
        <f t="shared" si="0"/>
        <v>3467.2043859200003</v>
      </c>
      <c r="AG24" s="84"/>
      <c r="AJ24" s="86"/>
      <c r="AK24" s="76"/>
    </row>
    <row r="25" spans="1:37" s="66" customFormat="1" ht="50.1" customHeight="1" x14ac:dyDescent="0.2">
      <c r="A25" s="52">
        <v>17</v>
      </c>
      <c r="B25" s="71" t="s">
        <v>141</v>
      </c>
      <c r="C25" s="77" t="s">
        <v>38</v>
      </c>
      <c r="D25" s="101" t="s">
        <v>205</v>
      </c>
      <c r="E25" s="56" t="s">
        <v>101</v>
      </c>
      <c r="F25" s="56" t="s">
        <v>114</v>
      </c>
      <c r="G25" s="56"/>
      <c r="H25" s="56"/>
      <c r="I25" s="69">
        <v>2689.88</v>
      </c>
      <c r="J25" s="69">
        <v>0</v>
      </c>
      <c r="K25" s="69">
        <v>0</v>
      </c>
      <c r="L25" s="69"/>
      <c r="M25" s="58">
        <v>255.54</v>
      </c>
      <c r="N25" s="58">
        <v>465.5</v>
      </c>
      <c r="O25" s="58">
        <v>0</v>
      </c>
      <c r="P25" s="58">
        <v>0</v>
      </c>
      <c r="Q25" s="59"/>
      <c r="R25" s="60">
        <f t="shared" si="1"/>
        <v>3410.92</v>
      </c>
      <c r="S25" s="72">
        <v>0</v>
      </c>
      <c r="T25" s="64">
        <v>71.028455679999979</v>
      </c>
      <c r="U25" s="64"/>
      <c r="V25" s="64">
        <v>26.898800000000001</v>
      </c>
      <c r="W25" s="74"/>
      <c r="X25" s="64">
        <v>0</v>
      </c>
      <c r="Y25" s="63">
        <v>309.33620000000002</v>
      </c>
      <c r="Z25" s="64"/>
      <c r="AA25" s="64"/>
      <c r="AB25" s="64">
        <v>0</v>
      </c>
      <c r="AC25" s="64">
        <v>0</v>
      </c>
      <c r="AD25" s="64"/>
      <c r="AE25" s="64">
        <f t="shared" si="2"/>
        <v>407.26345567999999</v>
      </c>
      <c r="AF25" s="60">
        <f t="shared" si="0"/>
        <v>3003.6565443200002</v>
      </c>
      <c r="AG25" s="70"/>
      <c r="AJ25" s="75"/>
      <c r="AK25" s="76"/>
    </row>
    <row r="26" spans="1:37" s="66" customFormat="1" ht="50.1" customHeight="1" x14ac:dyDescent="0.2">
      <c r="A26" s="52">
        <v>18</v>
      </c>
      <c r="B26" s="71" t="s">
        <v>142</v>
      </c>
      <c r="C26" s="49" t="s">
        <v>39</v>
      </c>
      <c r="D26" s="102" t="s">
        <v>212</v>
      </c>
      <c r="E26" s="56" t="s">
        <v>101</v>
      </c>
      <c r="F26" s="56" t="s">
        <v>120</v>
      </c>
      <c r="G26" s="56"/>
      <c r="H26" s="56"/>
      <c r="I26" s="69">
        <v>3798.78</v>
      </c>
      <c r="J26" s="69">
        <v>0</v>
      </c>
      <c r="K26" s="69">
        <v>0</v>
      </c>
      <c r="L26" s="69"/>
      <c r="M26" s="58">
        <v>360.88</v>
      </c>
      <c r="N26" s="58">
        <v>465.5</v>
      </c>
      <c r="O26" s="58">
        <v>0</v>
      </c>
      <c r="P26" s="58">
        <v>0</v>
      </c>
      <c r="Q26" s="59"/>
      <c r="R26" s="60">
        <f t="shared" si="1"/>
        <v>4625.16</v>
      </c>
      <c r="S26" s="72">
        <v>0</v>
      </c>
      <c r="T26" s="64">
        <v>374.63465599999995</v>
      </c>
      <c r="U26" s="64"/>
      <c r="V26" s="64">
        <v>37.9878</v>
      </c>
      <c r="W26" s="74"/>
      <c r="X26" s="64">
        <v>0</v>
      </c>
      <c r="Y26" s="63">
        <v>436.85970000000003</v>
      </c>
      <c r="Z26" s="64"/>
      <c r="AA26" s="64"/>
      <c r="AB26" s="64">
        <v>0</v>
      </c>
      <c r="AC26" s="64">
        <v>0</v>
      </c>
      <c r="AD26" s="64"/>
      <c r="AE26" s="64">
        <f t="shared" si="2"/>
        <v>849.48215600000003</v>
      </c>
      <c r="AF26" s="60">
        <f t="shared" si="0"/>
        <v>3775.6778439999998</v>
      </c>
      <c r="AG26" s="70"/>
      <c r="AJ26" s="75"/>
      <c r="AK26" s="76"/>
    </row>
    <row r="27" spans="1:37" s="66" customFormat="1" ht="50.1" customHeight="1" x14ac:dyDescent="0.2">
      <c r="A27" s="52">
        <v>19</v>
      </c>
      <c r="B27" s="71" t="s">
        <v>143</v>
      </c>
      <c r="C27" s="17" t="s">
        <v>40</v>
      </c>
      <c r="D27" s="32" t="s">
        <v>213</v>
      </c>
      <c r="E27" s="56" t="s">
        <v>106</v>
      </c>
      <c r="F27" s="56" t="s">
        <v>121</v>
      </c>
      <c r="G27" s="56"/>
      <c r="H27" s="56"/>
      <c r="I27" s="69">
        <v>2334.88</v>
      </c>
      <c r="J27" s="69">
        <v>0</v>
      </c>
      <c r="K27" s="69">
        <v>0</v>
      </c>
      <c r="L27" s="69"/>
      <c r="M27" s="58">
        <v>0</v>
      </c>
      <c r="N27" s="58">
        <v>465.5</v>
      </c>
      <c r="O27" s="58">
        <v>0</v>
      </c>
      <c r="P27" s="58">
        <v>0</v>
      </c>
      <c r="Q27" s="59"/>
      <c r="R27" s="60">
        <f t="shared" si="1"/>
        <v>2800.38</v>
      </c>
      <c r="S27" s="72">
        <v>10.4</v>
      </c>
      <c r="T27" s="64">
        <v>0</v>
      </c>
      <c r="U27" s="64"/>
      <c r="V27" s="64">
        <v>23.348800000000001</v>
      </c>
      <c r="W27" s="74"/>
      <c r="X27" s="64">
        <v>0</v>
      </c>
      <c r="Y27" s="63">
        <v>268.51120000000003</v>
      </c>
      <c r="Z27" s="64"/>
      <c r="AA27" s="64"/>
      <c r="AB27" s="64">
        <v>0</v>
      </c>
      <c r="AC27" s="64">
        <v>196.4</v>
      </c>
      <c r="AD27" s="64"/>
      <c r="AE27" s="64">
        <f t="shared" si="2"/>
        <v>488.26</v>
      </c>
      <c r="AF27" s="60">
        <f t="shared" si="0"/>
        <v>2322.52</v>
      </c>
      <c r="AG27" s="70"/>
      <c r="AJ27" s="75"/>
      <c r="AK27" s="76"/>
    </row>
    <row r="28" spans="1:37" s="66" customFormat="1" ht="50.1" customHeight="1" x14ac:dyDescent="0.2">
      <c r="A28" s="52">
        <v>20</v>
      </c>
      <c r="B28" s="71" t="s">
        <v>144</v>
      </c>
      <c r="C28" s="17" t="s">
        <v>41</v>
      </c>
      <c r="D28" s="32" t="s">
        <v>214</v>
      </c>
      <c r="E28" s="56" t="s">
        <v>106</v>
      </c>
      <c r="F28" s="56" t="s">
        <v>122</v>
      </c>
      <c r="G28" s="56"/>
      <c r="H28" s="56"/>
      <c r="I28" s="69">
        <v>2334.88</v>
      </c>
      <c r="J28" s="69">
        <v>0</v>
      </c>
      <c r="K28" s="69">
        <v>0</v>
      </c>
      <c r="L28" s="69"/>
      <c r="M28" s="58">
        <v>0</v>
      </c>
      <c r="N28" s="58">
        <v>465.5</v>
      </c>
      <c r="O28" s="58">
        <v>0</v>
      </c>
      <c r="P28" s="58">
        <v>0</v>
      </c>
      <c r="Q28" s="59"/>
      <c r="R28" s="60">
        <f t="shared" si="1"/>
        <v>2800.38</v>
      </c>
      <c r="S28" s="72">
        <v>10.4</v>
      </c>
      <c r="T28" s="64">
        <v>0</v>
      </c>
      <c r="U28" s="64"/>
      <c r="V28" s="64">
        <v>23.348800000000001</v>
      </c>
      <c r="W28" s="74"/>
      <c r="X28" s="64">
        <v>0</v>
      </c>
      <c r="Y28" s="63">
        <v>268.51120000000003</v>
      </c>
      <c r="Z28" s="64"/>
      <c r="AA28" s="64"/>
      <c r="AB28" s="64">
        <v>0</v>
      </c>
      <c r="AC28" s="64">
        <v>0</v>
      </c>
      <c r="AD28" s="64"/>
      <c r="AE28" s="64">
        <f t="shared" si="2"/>
        <v>291.86</v>
      </c>
      <c r="AF28" s="60">
        <f t="shared" si="0"/>
        <v>2518.92</v>
      </c>
      <c r="AG28" s="70"/>
      <c r="AJ28" s="75"/>
      <c r="AK28" s="76"/>
    </row>
    <row r="29" spans="1:37" s="66" customFormat="1" ht="50.1" customHeight="1" x14ac:dyDescent="0.2">
      <c r="A29" s="52">
        <v>21</v>
      </c>
      <c r="B29" s="71" t="s">
        <v>145</v>
      </c>
      <c r="C29" s="17" t="s">
        <v>42</v>
      </c>
      <c r="D29" s="68" t="s">
        <v>206</v>
      </c>
      <c r="E29" s="56" t="s">
        <v>106</v>
      </c>
      <c r="F29" s="56" t="s">
        <v>106</v>
      </c>
      <c r="G29" s="56"/>
      <c r="H29" s="56"/>
      <c r="I29" s="69">
        <v>8821.8799999999992</v>
      </c>
      <c r="J29" s="69">
        <v>0</v>
      </c>
      <c r="K29" s="69">
        <v>0</v>
      </c>
      <c r="L29" s="69"/>
      <c r="M29" s="58">
        <v>0</v>
      </c>
      <c r="N29" s="58"/>
      <c r="O29" s="58">
        <v>0</v>
      </c>
      <c r="P29" s="58">
        <v>0</v>
      </c>
      <c r="Q29" s="59"/>
      <c r="R29" s="60">
        <f t="shared" si="1"/>
        <v>8821.8799999999992</v>
      </c>
      <c r="S29" s="72">
        <v>0</v>
      </c>
      <c r="T29" s="64">
        <v>1337.1643919999999</v>
      </c>
      <c r="U29" s="64"/>
      <c r="V29" s="64">
        <v>0</v>
      </c>
      <c r="W29" s="74"/>
      <c r="X29" s="64">
        <v>0</v>
      </c>
      <c r="Y29" s="63">
        <v>1014.5161999999999</v>
      </c>
      <c r="Z29" s="64"/>
      <c r="AA29" s="64"/>
      <c r="AB29" s="64">
        <v>0</v>
      </c>
      <c r="AC29" s="64">
        <v>0</v>
      </c>
      <c r="AD29" s="64"/>
      <c r="AE29" s="64">
        <f t="shared" si="2"/>
        <v>2351.6805919999997</v>
      </c>
      <c r="AF29" s="60">
        <f t="shared" si="0"/>
        <v>6470.1994079999995</v>
      </c>
      <c r="AG29" s="70"/>
      <c r="AJ29" s="75"/>
      <c r="AK29" s="76"/>
    </row>
    <row r="30" spans="1:37" s="66" customFormat="1" ht="50.1" customHeight="1" x14ac:dyDescent="0.2">
      <c r="A30" s="52">
        <v>22</v>
      </c>
      <c r="B30" s="71" t="s">
        <v>146</v>
      </c>
      <c r="C30" s="87" t="s">
        <v>43</v>
      </c>
      <c r="D30" s="31" t="s">
        <v>215</v>
      </c>
      <c r="E30" s="56" t="s">
        <v>100</v>
      </c>
      <c r="F30" s="56" t="s">
        <v>100</v>
      </c>
      <c r="G30" s="56"/>
      <c r="H30" s="56"/>
      <c r="I30" s="69">
        <v>3615.38</v>
      </c>
      <c r="J30" s="69">
        <v>0</v>
      </c>
      <c r="K30" s="69">
        <v>0</v>
      </c>
      <c r="L30" s="69"/>
      <c r="M30" s="58">
        <v>0</v>
      </c>
      <c r="N30" s="58">
        <v>465.5</v>
      </c>
      <c r="O30" s="58">
        <v>0</v>
      </c>
      <c r="P30" s="58">
        <v>0</v>
      </c>
      <c r="Q30" s="59"/>
      <c r="R30" s="60">
        <f t="shared" si="1"/>
        <v>4080.88</v>
      </c>
      <c r="S30" s="72">
        <v>0</v>
      </c>
      <c r="T30" s="64">
        <v>181.87025599999996</v>
      </c>
      <c r="U30" s="64"/>
      <c r="V30" s="64">
        <v>0</v>
      </c>
      <c r="W30" s="74"/>
      <c r="X30" s="64">
        <v>0</v>
      </c>
      <c r="Y30" s="63">
        <v>415.76870000000002</v>
      </c>
      <c r="Z30" s="64"/>
      <c r="AA30" s="64"/>
      <c r="AB30" s="64">
        <v>0</v>
      </c>
      <c r="AC30" s="64">
        <v>0</v>
      </c>
      <c r="AD30" s="64"/>
      <c r="AE30" s="64">
        <f t="shared" si="2"/>
        <v>597.63895600000001</v>
      </c>
      <c r="AF30" s="60">
        <f t="shared" si="0"/>
        <v>3483.2410440000003</v>
      </c>
      <c r="AG30" s="70"/>
      <c r="AJ30" s="75"/>
      <c r="AK30" s="76"/>
    </row>
    <row r="31" spans="1:37" s="66" customFormat="1" ht="50.1" customHeight="1" x14ac:dyDescent="0.2">
      <c r="A31" s="52">
        <v>23</v>
      </c>
      <c r="B31" s="71" t="s">
        <v>147</v>
      </c>
      <c r="C31" s="31" t="s">
        <v>44</v>
      </c>
      <c r="D31" s="31" t="s">
        <v>216</v>
      </c>
      <c r="E31" s="56" t="s">
        <v>101</v>
      </c>
      <c r="F31" s="56" t="s">
        <v>101</v>
      </c>
      <c r="G31" s="56"/>
      <c r="H31" s="56"/>
      <c r="I31" s="69">
        <v>2825.6</v>
      </c>
      <c r="J31" s="69">
        <v>0</v>
      </c>
      <c r="K31" s="69">
        <v>0</v>
      </c>
      <c r="L31" s="69"/>
      <c r="M31" s="58">
        <v>0</v>
      </c>
      <c r="N31" s="58">
        <v>465.5</v>
      </c>
      <c r="O31" s="58">
        <v>0</v>
      </c>
      <c r="P31" s="58">
        <v>0</v>
      </c>
      <c r="Q31" s="59"/>
      <c r="R31" s="60">
        <f t="shared" si="1"/>
        <v>3291.1</v>
      </c>
      <c r="S31" s="72">
        <v>0</v>
      </c>
      <c r="T31" s="64">
        <v>57.99219199999996</v>
      </c>
      <c r="U31" s="64"/>
      <c r="V31" s="64">
        <v>0</v>
      </c>
      <c r="W31" s="74"/>
      <c r="X31" s="64">
        <v>0</v>
      </c>
      <c r="Y31" s="63">
        <v>324.94400000000002</v>
      </c>
      <c r="Z31" s="64"/>
      <c r="AA31" s="64"/>
      <c r="AB31" s="64">
        <v>0</v>
      </c>
      <c r="AC31" s="64">
        <v>0</v>
      </c>
      <c r="AD31" s="64"/>
      <c r="AE31" s="64">
        <f t="shared" si="2"/>
        <v>382.93619200000001</v>
      </c>
      <c r="AF31" s="60">
        <f t="shared" si="0"/>
        <v>2908.1638079999998</v>
      </c>
      <c r="AG31" s="70"/>
      <c r="AJ31" s="75"/>
      <c r="AK31" s="75"/>
    </row>
    <row r="32" spans="1:37" s="66" customFormat="1" ht="50.1" customHeight="1" x14ac:dyDescent="0.2">
      <c r="A32" s="52">
        <v>24</v>
      </c>
      <c r="B32" s="71" t="s">
        <v>148</v>
      </c>
      <c r="C32" s="31" t="s">
        <v>45</v>
      </c>
      <c r="D32" s="31" t="s">
        <v>217</v>
      </c>
      <c r="E32" s="56" t="s">
        <v>106</v>
      </c>
      <c r="F32" s="56" t="s">
        <v>123</v>
      </c>
      <c r="G32" s="56"/>
      <c r="H32" s="56"/>
      <c r="I32" s="69">
        <v>2166.4299999999998</v>
      </c>
      <c r="J32" s="69">
        <v>0</v>
      </c>
      <c r="K32" s="69">
        <v>0</v>
      </c>
      <c r="L32" s="69"/>
      <c r="M32" s="58"/>
      <c r="N32" s="58">
        <v>465.5</v>
      </c>
      <c r="O32" s="58">
        <v>0</v>
      </c>
      <c r="P32" s="58">
        <v>0</v>
      </c>
      <c r="Q32" s="59"/>
      <c r="R32" s="60">
        <f t="shared" si="1"/>
        <v>2631.93</v>
      </c>
      <c r="S32" s="72">
        <v>57.08</v>
      </c>
      <c r="T32" s="64">
        <v>0</v>
      </c>
      <c r="U32" s="64"/>
      <c r="V32" s="64">
        <v>21.664299999999997</v>
      </c>
      <c r="W32" s="74"/>
      <c r="X32" s="64">
        <v>0</v>
      </c>
      <c r="Y32" s="63">
        <v>249.13944999999998</v>
      </c>
      <c r="Z32" s="64"/>
      <c r="AA32" s="64"/>
      <c r="AB32" s="64">
        <v>0</v>
      </c>
      <c r="AC32" s="64">
        <v>245.12</v>
      </c>
      <c r="AD32" s="64"/>
      <c r="AE32" s="64">
        <f t="shared" si="2"/>
        <v>515.92374999999993</v>
      </c>
      <c r="AF32" s="60">
        <f t="shared" si="0"/>
        <v>2173.0862499999998</v>
      </c>
      <c r="AG32" s="70"/>
      <c r="AJ32" s="75"/>
      <c r="AK32" s="75"/>
    </row>
    <row r="33" spans="1:37" s="66" customFormat="1" ht="50.1" customHeight="1" x14ac:dyDescent="0.2">
      <c r="A33" s="52">
        <v>25</v>
      </c>
      <c r="B33" s="71" t="s">
        <v>149</v>
      </c>
      <c r="C33" s="31" t="s">
        <v>46</v>
      </c>
      <c r="D33" s="31" t="s">
        <v>209</v>
      </c>
      <c r="E33" s="56" t="s">
        <v>106</v>
      </c>
      <c r="F33" s="56" t="s">
        <v>123</v>
      </c>
      <c r="G33" s="56"/>
      <c r="H33" s="56"/>
      <c r="I33" s="69">
        <v>2442.8000000000002</v>
      </c>
      <c r="J33" s="69">
        <v>0</v>
      </c>
      <c r="K33" s="69">
        <v>0</v>
      </c>
      <c r="L33" s="69"/>
      <c r="M33" s="58"/>
      <c r="N33" s="58">
        <v>465.5</v>
      </c>
      <c r="O33" s="58">
        <v>0</v>
      </c>
      <c r="P33" s="58">
        <v>0</v>
      </c>
      <c r="Q33" s="59"/>
      <c r="R33" s="60">
        <f t="shared" si="1"/>
        <v>2908.3</v>
      </c>
      <c r="S33" s="72">
        <v>0</v>
      </c>
      <c r="T33" s="64">
        <v>1.3435520000000167</v>
      </c>
      <c r="U33" s="64"/>
      <c r="V33" s="64">
        <v>24.428000000000001</v>
      </c>
      <c r="W33" s="74"/>
      <c r="X33" s="64">
        <v>0</v>
      </c>
      <c r="Y33" s="63">
        <v>280.92200000000003</v>
      </c>
      <c r="Z33" s="64"/>
      <c r="AA33" s="64"/>
      <c r="AB33" s="64">
        <v>0</v>
      </c>
      <c r="AC33" s="64">
        <v>0</v>
      </c>
      <c r="AD33" s="64"/>
      <c r="AE33" s="64">
        <f t="shared" si="2"/>
        <v>306.69355200000007</v>
      </c>
      <c r="AF33" s="60">
        <f t="shared" si="0"/>
        <v>2601.606448</v>
      </c>
      <c r="AG33" s="70"/>
      <c r="AJ33" s="75"/>
      <c r="AK33" s="75"/>
    </row>
    <row r="34" spans="1:37" s="66" customFormat="1" ht="50.1" customHeight="1" x14ac:dyDescent="0.2">
      <c r="A34" s="52">
        <v>26</v>
      </c>
      <c r="B34" s="71" t="s">
        <v>150</v>
      </c>
      <c r="C34" s="31" t="s">
        <v>99</v>
      </c>
      <c r="D34" s="31" t="s">
        <v>216</v>
      </c>
      <c r="E34" s="56" t="s">
        <v>116</v>
      </c>
      <c r="F34" s="56" t="s">
        <v>116</v>
      </c>
      <c r="G34" s="56"/>
      <c r="H34" s="56"/>
      <c r="I34" s="69">
        <v>2825.6</v>
      </c>
      <c r="J34" s="69">
        <v>0</v>
      </c>
      <c r="K34" s="69">
        <v>0</v>
      </c>
      <c r="L34" s="69"/>
      <c r="M34" s="58"/>
      <c r="N34" s="58">
        <v>465.5</v>
      </c>
      <c r="O34" s="58">
        <v>0</v>
      </c>
      <c r="P34" s="58">
        <v>0</v>
      </c>
      <c r="Q34" s="59"/>
      <c r="R34" s="60">
        <f t="shared" si="1"/>
        <v>3291.1</v>
      </c>
      <c r="S34" s="72">
        <v>0</v>
      </c>
      <c r="T34" s="64">
        <v>57.99219199999996</v>
      </c>
      <c r="U34" s="64"/>
      <c r="V34" s="64">
        <v>0</v>
      </c>
      <c r="W34" s="74"/>
      <c r="X34" s="64">
        <v>0</v>
      </c>
      <c r="Y34" s="63">
        <v>324.94400000000002</v>
      </c>
      <c r="Z34" s="64"/>
      <c r="AA34" s="64"/>
      <c r="AB34" s="64">
        <v>0</v>
      </c>
      <c r="AC34" s="64">
        <v>0</v>
      </c>
      <c r="AD34" s="64"/>
      <c r="AE34" s="64">
        <f t="shared" si="2"/>
        <v>382.93619200000001</v>
      </c>
      <c r="AF34" s="60">
        <f t="shared" si="0"/>
        <v>2908.1638079999998</v>
      </c>
      <c r="AG34" s="70"/>
      <c r="AJ34" s="75"/>
      <c r="AK34" s="75"/>
    </row>
    <row r="35" spans="1:37" s="66" customFormat="1" ht="50.1" customHeight="1" x14ac:dyDescent="0.2">
      <c r="A35" s="52">
        <v>27</v>
      </c>
      <c r="B35" s="71" t="s">
        <v>151</v>
      </c>
      <c r="C35" s="31" t="s">
        <v>49</v>
      </c>
      <c r="D35" s="31" t="s">
        <v>216</v>
      </c>
      <c r="E35" s="56" t="s">
        <v>105</v>
      </c>
      <c r="F35" s="56" t="s">
        <v>105</v>
      </c>
      <c r="G35" s="56"/>
      <c r="H35" s="56"/>
      <c r="I35" s="69">
        <v>2825.6</v>
      </c>
      <c r="J35" s="69">
        <v>0</v>
      </c>
      <c r="K35" s="69">
        <v>0</v>
      </c>
      <c r="L35" s="69"/>
      <c r="M35" s="58"/>
      <c r="N35" s="58">
        <v>465.5</v>
      </c>
      <c r="O35" s="58">
        <v>0</v>
      </c>
      <c r="P35" s="58">
        <v>521.5</v>
      </c>
      <c r="Q35" s="59"/>
      <c r="R35" s="60">
        <f t="shared" si="1"/>
        <v>3812.6</v>
      </c>
      <c r="S35" s="72">
        <v>0</v>
      </c>
      <c r="T35" s="64">
        <v>134.98139199999994</v>
      </c>
      <c r="U35" s="64"/>
      <c r="V35" s="64">
        <v>28.256</v>
      </c>
      <c r="W35" s="74"/>
      <c r="X35" s="64">
        <v>0</v>
      </c>
      <c r="Y35" s="63">
        <v>324.94400000000002</v>
      </c>
      <c r="Z35" s="64"/>
      <c r="AA35" s="64"/>
      <c r="AB35" s="64">
        <v>0</v>
      </c>
      <c r="AC35" s="64">
        <v>0</v>
      </c>
      <c r="AD35" s="64"/>
      <c r="AE35" s="64">
        <f t="shared" si="2"/>
        <v>488.18139199999996</v>
      </c>
      <c r="AF35" s="60">
        <f t="shared" si="0"/>
        <v>3324.4186079999999</v>
      </c>
      <c r="AG35" s="70"/>
      <c r="AJ35" s="75"/>
      <c r="AK35" s="75"/>
    </row>
    <row r="36" spans="1:37" s="66" customFormat="1" ht="50.1" customHeight="1" x14ac:dyDescent="0.2">
      <c r="A36" s="52">
        <v>28</v>
      </c>
      <c r="B36" s="71" t="s">
        <v>152</v>
      </c>
      <c r="C36" s="31" t="s">
        <v>50</v>
      </c>
      <c r="D36" s="31" t="s">
        <v>219</v>
      </c>
      <c r="E36" s="56" t="s">
        <v>106</v>
      </c>
      <c r="F36" s="56" t="s">
        <v>106</v>
      </c>
      <c r="G36" s="56"/>
      <c r="H36" s="56"/>
      <c r="I36" s="69">
        <v>2563.0500000000002</v>
      </c>
      <c r="J36" s="69">
        <v>0</v>
      </c>
      <c r="K36" s="69">
        <v>0</v>
      </c>
      <c r="L36" s="69"/>
      <c r="M36" s="58"/>
      <c r="N36" s="58">
        <v>465.5</v>
      </c>
      <c r="O36" s="58">
        <v>0</v>
      </c>
      <c r="P36" s="58">
        <v>521.5</v>
      </c>
      <c r="Q36" s="59"/>
      <c r="R36" s="60">
        <f t="shared" si="1"/>
        <v>3550.05</v>
      </c>
      <c r="S36" s="72">
        <v>0</v>
      </c>
      <c r="T36" s="64">
        <v>106.415952</v>
      </c>
      <c r="U36" s="64"/>
      <c r="V36" s="64">
        <v>25.630500000000001</v>
      </c>
      <c r="W36" s="74"/>
      <c r="X36" s="64">
        <v>0</v>
      </c>
      <c r="Y36" s="63">
        <v>294.75075000000004</v>
      </c>
      <c r="Z36" s="64"/>
      <c r="AA36" s="64"/>
      <c r="AB36" s="64">
        <v>0</v>
      </c>
      <c r="AC36" s="64">
        <v>0</v>
      </c>
      <c r="AD36" s="64"/>
      <c r="AE36" s="64">
        <f t="shared" si="2"/>
        <v>426.79720200000008</v>
      </c>
      <c r="AF36" s="60">
        <f t="shared" si="0"/>
        <v>3123.252798</v>
      </c>
      <c r="AG36" s="70"/>
      <c r="AJ36" s="75"/>
      <c r="AK36" s="75"/>
    </row>
    <row r="37" spans="1:37" s="66" customFormat="1" ht="50.1" customHeight="1" x14ac:dyDescent="0.2">
      <c r="A37" s="52">
        <v>29</v>
      </c>
      <c r="B37" s="71" t="s">
        <v>153</v>
      </c>
      <c r="C37" s="31" t="s">
        <v>51</v>
      </c>
      <c r="D37" s="31" t="s">
        <v>220</v>
      </c>
      <c r="E37" s="56" t="s">
        <v>107</v>
      </c>
      <c r="F37" s="56" t="s">
        <v>107</v>
      </c>
      <c r="G37" s="56"/>
      <c r="H37" s="56"/>
      <c r="I37" s="69">
        <v>3798.78</v>
      </c>
      <c r="J37" s="69">
        <v>0</v>
      </c>
      <c r="K37" s="69">
        <v>0</v>
      </c>
      <c r="L37" s="69"/>
      <c r="M37" s="58"/>
      <c r="N37" s="58">
        <v>465.5</v>
      </c>
      <c r="O37" s="58">
        <v>0</v>
      </c>
      <c r="P37" s="58">
        <v>0</v>
      </c>
      <c r="Q37" s="59"/>
      <c r="R37" s="60">
        <f t="shared" si="1"/>
        <v>4264.2800000000007</v>
      </c>
      <c r="S37" s="72">
        <v>0</v>
      </c>
      <c r="T37" s="64">
        <v>316.89319999999998</v>
      </c>
      <c r="U37" s="64"/>
      <c r="V37" s="64">
        <v>37.9878</v>
      </c>
      <c r="W37" s="74"/>
      <c r="X37" s="64">
        <v>0</v>
      </c>
      <c r="Y37" s="63">
        <v>436.85970000000003</v>
      </c>
      <c r="Z37" s="64"/>
      <c r="AA37" s="64"/>
      <c r="AB37" s="64">
        <v>0</v>
      </c>
      <c r="AC37" s="64">
        <v>0</v>
      </c>
      <c r="AD37" s="64"/>
      <c r="AE37" s="64">
        <f t="shared" si="2"/>
        <v>791.74070000000006</v>
      </c>
      <c r="AF37" s="60">
        <f t="shared" si="0"/>
        <v>3472.5393000000004</v>
      </c>
      <c r="AG37" s="70"/>
      <c r="AJ37" s="75"/>
      <c r="AK37" s="75"/>
    </row>
    <row r="38" spans="1:37" s="66" customFormat="1" ht="50.1" customHeight="1" x14ac:dyDescent="0.2">
      <c r="A38" s="52">
        <v>30</v>
      </c>
      <c r="B38" s="71" t="s">
        <v>154</v>
      </c>
      <c r="C38" s="31" t="s">
        <v>52</v>
      </c>
      <c r="D38" s="31" t="s">
        <v>218</v>
      </c>
      <c r="E38" s="56" t="s">
        <v>101</v>
      </c>
      <c r="F38" s="56" t="s">
        <v>101</v>
      </c>
      <c r="G38" s="56"/>
      <c r="H38" s="56"/>
      <c r="I38" s="69">
        <v>12443.45</v>
      </c>
      <c r="J38" s="69">
        <v>0</v>
      </c>
      <c r="K38" s="69">
        <v>0</v>
      </c>
      <c r="L38" s="69"/>
      <c r="M38" s="58"/>
      <c r="N38" s="58">
        <v>0</v>
      </c>
      <c r="O38" s="58">
        <v>0</v>
      </c>
      <c r="P38" s="58">
        <v>0</v>
      </c>
      <c r="Q38" s="59"/>
      <c r="R38" s="60">
        <f t="shared" si="1"/>
        <v>12443.45</v>
      </c>
      <c r="S38" s="72">
        <v>0</v>
      </c>
      <c r="T38" s="64">
        <v>2158.0116480000006</v>
      </c>
      <c r="U38" s="64"/>
      <c r="V38" s="64">
        <v>124.43450000000001</v>
      </c>
      <c r="W38" s="74"/>
      <c r="X38" s="64">
        <v>0</v>
      </c>
      <c r="Y38" s="63">
        <v>1430.9967500000002</v>
      </c>
      <c r="Z38" s="64"/>
      <c r="AA38" s="64"/>
      <c r="AB38" s="64">
        <v>0</v>
      </c>
      <c r="AC38" s="64">
        <v>0</v>
      </c>
      <c r="AD38" s="64"/>
      <c r="AE38" s="64">
        <f t="shared" si="2"/>
        <v>3713.4428980000007</v>
      </c>
      <c r="AF38" s="60">
        <f t="shared" si="0"/>
        <v>8730.0071019999996</v>
      </c>
      <c r="AG38" s="70"/>
      <c r="AJ38" s="75"/>
      <c r="AK38" s="75"/>
    </row>
    <row r="39" spans="1:37" s="66" customFormat="1" ht="50.1" customHeight="1" x14ac:dyDescent="0.2">
      <c r="A39" s="52">
        <v>32</v>
      </c>
      <c r="B39" s="71" t="s">
        <v>155</v>
      </c>
      <c r="C39" s="17" t="s">
        <v>54</v>
      </c>
      <c r="D39" s="101" t="s">
        <v>211</v>
      </c>
      <c r="E39" s="56" t="s">
        <v>105</v>
      </c>
      <c r="F39" s="56" t="s">
        <v>105</v>
      </c>
      <c r="G39" s="56"/>
      <c r="H39" s="56"/>
      <c r="I39" s="69">
        <v>3279.28</v>
      </c>
      <c r="J39" s="69">
        <v>0</v>
      </c>
      <c r="K39" s="69">
        <v>0</v>
      </c>
      <c r="L39" s="69"/>
      <c r="M39" s="58">
        <v>311.52999999999997</v>
      </c>
      <c r="N39" s="58">
        <v>465.5</v>
      </c>
      <c r="O39" s="58">
        <v>0</v>
      </c>
      <c r="P39" s="58">
        <v>0</v>
      </c>
      <c r="Q39" s="59"/>
      <c r="R39" s="60">
        <f t="shared" si="1"/>
        <v>4056.3100000000004</v>
      </c>
      <c r="S39" s="72">
        <v>0</v>
      </c>
      <c r="T39" s="64">
        <v>179.19721407999995</v>
      </c>
      <c r="U39" s="64"/>
      <c r="V39" s="64">
        <v>32.7928</v>
      </c>
      <c r="W39" s="74"/>
      <c r="X39" s="64">
        <v>0</v>
      </c>
      <c r="Y39" s="63">
        <v>377.11720000000003</v>
      </c>
      <c r="Z39" s="64"/>
      <c r="AA39" s="64"/>
      <c r="AB39" s="64">
        <v>0</v>
      </c>
      <c r="AC39" s="64">
        <v>0</v>
      </c>
      <c r="AD39" s="64"/>
      <c r="AE39" s="64">
        <f t="shared" si="2"/>
        <v>589.10721407999995</v>
      </c>
      <c r="AF39" s="60">
        <f t="shared" ref="AF39:AF67" si="3">R39-AE39+S39</f>
        <v>3467.2027859200007</v>
      </c>
      <c r="AG39" s="70"/>
      <c r="AJ39" s="75"/>
      <c r="AK39" s="75"/>
    </row>
    <row r="40" spans="1:37" s="66" customFormat="1" ht="50.1" customHeight="1" x14ac:dyDescent="0.2">
      <c r="A40" s="52">
        <v>33</v>
      </c>
      <c r="B40" s="71" t="s">
        <v>156</v>
      </c>
      <c r="C40" s="17" t="s">
        <v>55</v>
      </c>
      <c r="D40" s="31" t="s">
        <v>214</v>
      </c>
      <c r="E40" s="56" t="s">
        <v>106</v>
      </c>
      <c r="F40" s="56" t="s">
        <v>122</v>
      </c>
      <c r="G40" s="56"/>
      <c r="H40" s="56"/>
      <c r="I40" s="69">
        <v>2334.88</v>
      </c>
      <c r="J40" s="69">
        <v>0</v>
      </c>
      <c r="K40" s="69">
        <v>0</v>
      </c>
      <c r="L40" s="69"/>
      <c r="M40" s="58">
        <v>0</v>
      </c>
      <c r="N40" s="58">
        <v>465.5</v>
      </c>
      <c r="O40" s="58">
        <v>0</v>
      </c>
      <c r="P40" s="58">
        <v>0</v>
      </c>
      <c r="Q40" s="59"/>
      <c r="R40" s="60">
        <f t="shared" si="1"/>
        <v>2800.38</v>
      </c>
      <c r="S40" s="72">
        <v>10.4</v>
      </c>
      <c r="T40" s="64">
        <v>0</v>
      </c>
      <c r="U40" s="64"/>
      <c r="V40" s="64">
        <v>23.348800000000001</v>
      </c>
      <c r="W40" s="74"/>
      <c r="X40" s="64">
        <v>0</v>
      </c>
      <c r="Y40" s="63">
        <v>268.51120000000003</v>
      </c>
      <c r="Z40" s="64"/>
      <c r="AA40" s="64"/>
      <c r="AB40" s="64">
        <v>0</v>
      </c>
      <c r="AC40" s="64">
        <v>0</v>
      </c>
      <c r="AD40" s="64"/>
      <c r="AE40" s="64">
        <f t="shared" si="2"/>
        <v>291.86</v>
      </c>
      <c r="AF40" s="60">
        <f t="shared" si="3"/>
        <v>2518.92</v>
      </c>
      <c r="AG40" s="70"/>
      <c r="AJ40" s="75"/>
      <c r="AK40" s="75"/>
    </row>
    <row r="41" spans="1:37" s="66" customFormat="1" ht="50.1" customHeight="1" x14ac:dyDescent="0.2">
      <c r="A41" s="52">
        <v>34</v>
      </c>
      <c r="B41" s="71" t="s">
        <v>157</v>
      </c>
      <c r="C41" s="17" t="s">
        <v>56</v>
      </c>
      <c r="D41" s="31" t="s">
        <v>217</v>
      </c>
      <c r="E41" s="56" t="s">
        <v>106</v>
      </c>
      <c r="F41" s="56" t="s">
        <v>123</v>
      </c>
      <c r="G41" s="56"/>
      <c r="H41" s="56"/>
      <c r="I41" s="69">
        <v>2166.4299999999998</v>
      </c>
      <c r="J41" s="69">
        <v>0</v>
      </c>
      <c r="K41" s="69">
        <v>0</v>
      </c>
      <c r="L41" s="69"/>
      <c r="M41" s="58"/>
      <c r="N41" s="58">
        <v>465.5</v>
      </c>
      <c r="O41" s="58">
        <v>0</v>
      </c>
      <c r="P41" s="58">
        <v>0</v>
      </c>
      <c r="Q41" s="59"/>
      <c r="R41" s="60">
        <f t="shared" si="1"/>
        <v>2631.93</v>
      </c>
      <c r="S41" s="72">
        <v>57.08</v>
      </c>
      <c r="T41" s="64">
        <v>0</v>
      </c>
      <c r="U41" s="64"/>
      <c r="V41" s="64">
        <v>21.664299999999997</v>
      </c>
      <c r="W41" s="74"/>
      <c r="X41" s="64">
        <v>0</v>
      </c>
      <c r="Y41" s="63">
        <v>249.13944999999998</v>
      </c>
      <c r="Z41" s="64"/>
      <c r="AA41" s="64"/>
      <c r="AB41" s="64">
        <v>0</v>
      </c>
      <c r="AC41" s="64">
        <v>0</v>
      </c>
      <c r="AD41" s="64"/>
      <c r="AE41" s="64">
        <f t="shared" si="2"/>
        <v>270.80374999999998</v>
      </c>
      <c r="AF41" s="60">
        <f t="shared" si="3"/>
        <v>2418.2062499999997</v>
      </c>
      <c r="AG41" s="70"/>
      <c r="AJ41" s="75"/>
      <c r="AK41" s="75"/>
    </row>
    <row r="42" spans="1:37" s="66" customFormat="1" ht="50.1" customHeight="1" x14ac:dyDescent="0.2">
      <c r="A42" s="52">
        <v>35</v>
      </c>
      <c r="B42" s="71" t="s">
        <v>158</v>
      </c>
      <c r="C42" s="17" t="s">
        <v>57</v>
      </c>
      <c r="D42" s="31" t="s">
        <v>216</v>
      </c>
      <c r="E42" s="56" t="s">
        <v>101</v>
      </c>
      <c r="F42" s="56" t="s">
        <v>101</v>
      </c>
      <c r="G42" s="56"/>
      <c r="H42" s="56"/>
      <c r="I42" s="69">
        <v>2825.6</v>
      </c>
      <c r="J42" s="69">
        <v>0</v>
      </c>
      <c r="K42" s="69">
        <v>0</v>
      </c>
      <c r="L42" s="69"/>
      <c r="M42" s="58"/>
      <c r="N42" s="58">
        <v>465.5</v>
      </c>
      <c r="O42" s="58">
        <v>0</v>
      </c>
      <c r="P42" s="58">
        <v>0</v>
      </c>
      <c r="Q42" s="59"/>
      <c r="R42" s="60">
        <f t="shared" si="1"/>
        <v>3291.1</v>
      </c>
      <c r="S42" s="72">
        <v>0</v>
      </c>
      <c r="T42" s="64">
        <v>57.99219199999996</v>
      </c>
      <c r="U42" s="64"/>
      <c r="V42" s="64">
        <v>0</v>
      </c>
      <c r="W42" s="74"/>
      <c r="X42" s="64">
        <v>0</v>
      </c>
      <c r="Y42" s="63">
        <v>324.94400000000002</v>
      </c>
      <c r="Z42" s="64"/>
      <c r="AA42" s="64"/>
      <c r="AB42" s="64">
        <v>0</v>
      </c>
      <c r="AC42" s="64">
        <v>0</v>
      </c>
      <c r="AD42" s="64"/>
      <c r="AE42" s="64">
        <f t="shared" si="2"/>
        <v>382.93619200000001</v>
      </c>
      <c r="AF42" s="60">
        <f t="shared" si="3"/>
        <v>2908.1638079999998</v>
      </c>
      <c r="AG42" s="70"/>
      <c r="AJ42" s="75"/>
      <c r="AK42" s="75"/>
    </row>
    <row r="43" spans="1:37" s="66" customFormat="1" ht="50.1" customHeight="1" x14ac:dyDescent="0.2">
      <c r="A43" s="52">
        <v>36</v>
      </c>
      <c r="B43" s="71" t="s">
        <v>159</v>
      </c>
      <c r="C43" s="17" t="s">
        <v>58</v>
      </c>
      <c r="D43" s="31" t="s">
        <v>221</v>
      </c>
      <c r="E43" s="56" t="s">
        <v>108</v>
      </c>
      <c r="F43" s="56" t="s">
        <v>108</v>
      </c>
      <c r="G43" s="56"/>
      <c r="H43" s="56"/>
      <c r="I43" s="69">
        <v>2970.4</v>
      </c>
      <c r="J43" s="69">
        <v>0</v>
      </c>
      <c r="K43" s="69">
        <v>0</v>
      </c>
      <c r="L43" s="69"/>
      <c r="M43" s="58"/>
      <c r="N43" s="58">
        <v>465.5</v>
      </c>
      <c r="O43" s="58">
        <v>0</v>
      </c>
      <c r="P43" s="58">
        <v>0</v>
      </c>
      <c r="Q43" s="59"/>
      <c r="R43" s="60">
        <f t="shared" si="1"/>
        <v>3435.9</v>
      </c>
      <c r="S43" s="72">
        <v>0</v>
      </c>
      <c r="T43" s="64">
        <v>73.746431999999999</v>
      </c>
      <c r="U43" s="64"/>
      <c r="V43" s="64">
        <v>29.704000000000001</v>
      </c>
      <c r="W43" s="74"/>
      <c r="X43" s="64">
        <v>0</v>
      </c>
      <c r="Y43" s="63">
        <v>341.596</v>
      </c>
      <c r="Z43" s="64"/>
      <c r="AA43" s="64"/>
      <c r="AB43" s="64">
        <v>0</v>
      </c>
      <c r="AC43" s="64">
        <v>0</v>
      </c>
      <c r="AD43" s="64"/>
      <c r="AE43" s="64">
        <f t="shared" si="2"/>
        <v>445.04643199999998</v>
      </c>
      <c r="AF43" s="60">
        <f t="shared" si="3"/>
        <v>2990.853568</v>
      </c>
      <c r="AG43" s="70"/>
      <c r="AJ43" s="75"/>
      <c r="AK43" s="75"/>
    </row>
    <row r="44" spans="1:37" s="66" customFormat="1" ht="50.1" customHeight="1" x14ac:dyDescent="0.2">
      <c r="A44" s="52">
        <v>37</v>
      </c>
      <c r="B44" s="71" t="s">
        <v>160</v>
      </c>
      <c r="C44" s="17" t="s">
        <v>59</v>
      </c>
      <c r="D44" s="31" t="s">
        <v>222</v>
      </c>
      <c r="E44" s="56" t="s">
        <v>108</v>
      </c>
      <c r="F44" s="56" t="s">
        <v>108</v>
      </c>
      <c r="G44" s="56"/>
      <c r="H44" s="56"/>
      <c r="I44" s="69">
        <v>12443.45</v>
      </c>
      <c r="J44" s="69">
        <v>0</v>
      </c>
      <c r="K44" s="69">
        <v>0</v>
      </c>
      <c r="L44" s="69"/>
      <c r="M44" s="58"/>
      <c r="N44" s="58"/>
      <c r="O44" s="58">
        <v>0</v>
      </c>
      <c r="P44" s="58">
        <v>0</v>
      </c>
      <c r="Q44" s="59"/>
      <c r="R44" s="60">
        <f t="shared" si="1"/>
        <v>12443.45</v>
      </c>
      <c r="S44" s="72">
        <v>0</v>
      </c>
      <c r="T44" s="64">
        <v>2158.0116480000006</v>
      </c>
      <c r="U44" s="64"/>
      <c r="V44" s="64">
        <v>0</v>
      </c>
      <c r="W44" s="74"/>
      <c r="X44" s="64">
        <v>0</v>
      </c>
      <c r="Y44" s="63">
        <v>1431</v>
      </c>
      <c r="Z44" s="64"/>
      <c r="AA44" s="64"/>
      <c r="AB44" s="64">
        <v>0</v>
      </c>
      <c r="AC44" s="64">
        <v>0</v>
      </c>
      <c r="AD44" s="64"/>
      <c r="AE44" s="64">
        <f t="shared" si="2"/>
        <v>3589.0116480000006</v>
      </c>
      <c r="AF44" s="60">
        <f t="shared" si="3"/>
        <v>8854.438352000001</v>
      </c>
      <c r="AG44" s="70"/>
      <c r="AJ44" s="75"/>
      <c r="AK44" s="75"/>
    </row>
    <row r="45" spans="1:37" s="66" customFormat="1" ht="50.1" customHeight="1" x14ac:dyDescent="0.2">
      <c r="A45" s="52">
        <v>38</v>
      </c>
      <c r="B45" s="71" t="s">
        <v>161</v>
      </c>
      <c r="C45" s="17" t="s">
        <v>61</v>
      </c>
      <c r="D45" s="31" t="s">
        <v>219</v>
      </c>
      <c r="E45" s="56" t="s">
        <v>105</v>
      </c>
      <c r="F45" s="56" t="s">
        <v>105</v>
      </c>
      <c r="G45" s="56"/>
      <c r="H45" s="56"/>
      <c r="I45" s="69">
        <v>2563.0500000000002</v>
      </c>
      <c r="J45" s="69">
        <v>0</v>
      </c>
      <c r="K45" s="69">
        <v>0</v>
      </c>
      <c r="L45" s="69"/>
      <c r="M45" s="58"/>
      <c r="N45" s="58">
        <v>465.5</v>
      </c>
      <c r="O45" s="58">
        <v>0</v>
      </c>
      <c r="P45" s="58">
        <v>0</v>
      </c>
      <c r="Q45" s="59"/>
      <c r="R45" s="60">
        <f t="shared" si="1"/>
        <v>3028.55</v>
      </c>
      <c r="S45" s="72">
        <v>0</v>
      </c>
      <c r="T45" s="64">
        <v>14.426751999999993</v>
      </c>
      <c r="U45" s="64"/>
      <c r="V45" s="64">
        <v>0</v>
      </c>
      <c r="W45" s="74"/>
      <c r="X45" s="64">
        <v>0</v>
      </c>
      <c r="Y45" s="63">
        <v>294.75075000000004</v>
      </c>
      <c r="Z45" s="64"/>
      <c r="AA45" s="64"/>
      <c r="AB45" s="64">
        <v>0</v>
      </c>
      <c r="AC45" s="64">
        <v>0</v>
      </c>
      <c r="AD45" s="64"/>
      <c r="AE45" s="64">
        <f t="shared" si="2"/>
        <v>309.177502</v>
      </c>
      <c r="AF45" s="60">
        <f t="shared" si="3"/>
        <v>2719.3724980000002</v>
      </c>
      <c r="AG45" s="70"/>
      <c r="AJ45" s="75"/>
      <c r="AK45" s="75"/>
    </row>
    <row r="46" spans="1:37" s="85" customFormat="1" ht="53.25" customHeight="1" x14ac:dyDescent="0.2">
      <c r="A46" s="107">
        <v>39</v>
      </c>
      <c r="B46" s="78" t="s">
        <v>253</v>
      </c>
      <c r="C46" s="17" t="s">
        <v>252</v>
      </c>
      <c r="D46" s="31" t="s">
        <v>219</v>
      </c>
      <c r="E46" s="18" t="s">
        <v>116</v>
      </c>
      <c r="F46" s="18" t="s">
        <v>116</v>
      </c>
      <c r="G46" s="18"/>
      <c r="H46" s="18"/>
      <c r="I46" s="69">
        <v>2563.0500000000002</v>
      </c>
      <c r="J46" s="69">
        <v>0</v>
      </c>
      <c r="K46" s="69">
        <v>0</v>
      </c>
      <c r="L46" s="69"/>
      <c r="M46" s="79"/>
      <c r="N46" s="79">
        <v>465.5</v>
      </c>
      <c r="O46" s="79">
        <v>0</v>
      </c>
      <c r="P46" s="79">
        <v>0</v>
      </c>
      <c r="Q46" s="80">
        <v>0</v>
      </c>
      <c r="R46" s="83">
        <f t="shared" si="1"/>
        <v>3028.55</v>
      </c>
      <c r="S46" s="81">
        <v>0</v>
      </c>
      <c r="T46" s="73">
        <v>14.426751999999993</v>
      </c>
      <c r="U46" s="73"/>
      <c r="V46" s="73">
        <v>0</v>
      </c>
      <c r="W46" s="82"/>
      <c r="X46" s="73">
        <v>0</v>
      </c>
      <c r="Y46" s="63">
        <v>294.75075000000004</v>
      </c>
      <c r="Z46" s="73"/>
      <c r="AA46" s="73"/>
      <c r="AB46" s="73">
        <v>0</v>
      </c>
      <c r="AC46" s="73">
        <v>0</v>
      </c>
      <c r="AD46" s="73"/>
      <c r="AE46" s="73">
        <f t="shared" si="2"/>
        <v>309.177502</v>
      </c>
      <c r="AF46" s="83">
        <f t="shared" si="3"/>
        <v>2719.3724980000002</v>
      </c>
      <c r="AG46" s="84"/>
      <c r="AJ46" s="86"/>
      <c r="AK46" s="86"/>
    </row>
    <row r="47" spans="1:37" s="85" customFormat="1" ht="53.25" customHeight="1" x14ac:dyDescent="0.2">
      <c r="A47" s="107">
        <v>40</v>
      </c>
      <c r="B47" s="31" t="s">
        <v>270</v>
      </c>
      <c r="C47" s="17" t="s">
        <v>271</v>
      </c>
      <c r="D47" s="31" t="s">
        <v>219</v>
      </c>
      <c r="E47" s="18" t="s">
        <v>272</v>
      </c>
      <c r="F47" s="18" t="s">
        <v>272</v>
      </c>
      <c r="G47" s="18"/>
      <c r="H47" s="18"/>
      <c r="I47" s="69">
        <v>2563.0500000000002</v>
      </c>
      <c r="J47" s="69">
        <v>0</v>
      </c>
      <c r="K47" s="69">
        <v>0</v>
      </c>
      <c r="L47" s="69">
        <v>2563.0500000000002</v>
      </c>
      <c r="M47" s="79"/>
      <c r="N47" s="79">
        <v>931</v>
      </c>
      <c r="O47" s="79">
        <v>0</v>
      </c>
      <c r="P47" s="79">
        <v>0</v>
      </c>
      <c r="Q47" s="80"/>
      <c r="R47" s="83">
        <f t="shared" si="1"/>
        <v>6057.1</v>
      </c>
      <c r="S47" s="81">
        <v>0</v>
      </c>
      <c r="T47" s="73">
        <v>547.75</v>
      </c>
      <c r="U47" s="73"/>
      <c r="V47" s="73">
        <v>0</v>
      </c>
      <c r="W47" s="82"/>
      <c r="X47" s="73">
        <v>0</v>
      </c>
      <c r="Y47" s="63">
        <v>294.75</v>
      </c>
      <c r="Z47" s="73"/>
      <c r="AA47" s="73"/>
      <c r="AB47" s="73">
        <v>0</v>
      </c>
      <c r="AC47" s="73">
        <v>0</v>
      </c>
      <c r="AD47" s="73"/>
      <c r="AE47" s="73">
        <f t="shared" si="2"/>
        <v>842.5</v>
      </c>
      <c r="AF47" s="83">
        <f t="shared" si="3"/>
        <v>5214.6000000000004</v>
      </c>
      <c r="AG47" s="84"/>
      <c r="AJ47" s="86"/>
      <c r="AK47" s="86"/>
    </row>
    <row r="48" spans="1:37" s="85" customFormat="1" ht="50.1" customHeight="1" x14ac:dyDescent="0.2">
      <c r="A48" s="52">
        <v>41</v>
      </c>
      <c r="B48" s="30" t="s">
        <v>162</v>
      </c>
      <c r="C48" s="17" t="s">
        <v>62</v>
      </c>
      <c r="D48" s="30" t="s">
        <v>223</v>
      </c>
      <c r="E48" s="18" t="s">
        <v>109</v>
      </c>
      <c r="F48" s="18" t="s">
        <v>124</v>
      </c>
      <c r="G48" s="18">
        <v>10.5</v>
      </c>
      <c r="H48" s="18">
        <v>0</v>
      </c>
      <c r="I48" s="80">
        <v>3526.95</v>
      </c>
      <c r="J48" s="69">
        <v>0</v>
      </c>
      <c r="K48" s="69">
        <v>0</v>
      </c>
      <c r="L48" s="69"/>
      <c r="M48" s="79">
        <v>634.851</v>
      </c>
      <c r="N48" s="79">
        <v>244.44</v>
      </c>
      <c r="O48" s="79">
        <v>126.52500000000001</v>
      </c>
      <c r="P48" s="79">
        <v>0</v>
      </c>
      <c r="Q48" s="80"/>
      <c r="R48" s="60">
        <f t="shared" si="1"/>
        <v>4532.7659999999987</v>
      </c>
      <c r="S48" s="81">
        <v>0</v>
      </c>
      <c r="T48" s="81">
        <v>395.97350720000009</v>
      </c>
      <c r="U48" s="73"/>
      <c r="V48" s="73">
        <v>35.269500000000001</v>
      </c>
      <c r="W48" s="82"/>
      <c r="X48" s="73">
        <v>0</v>
      </c>
      <c r="Y48" s="63">
        <v>405.59924999999998</v>
      </c>
      <c r="Z48" s="73"/>
      <c r="AA48" s="73"/>
      <c r="AB48" s="73">
        <v>0</v>
      </c>
      <c r="AC48" s="73"/>
      <c r="AD48" s="73"/>
      <c r="AE48" s="73">
        <f t="shared" si="2"/>
        <v>836.84225720000006</v>
      </c>
      <c r="AF48" s="83">
        <f t="shared" si="3"/>
        <v>3695.9237427999988</v>
      </c>
      <c r="AG48" s="84"/>
    </row>
    <row r="49" spans="1:33" s="66" customFormat="1" ht="50.1" customHeight="1" x14ac:dyDescent="0.2">
      <c r="A49" s="52">
        <v>42</v>
      </c>
      <c r="B49" s="30" t="s">
        <v>163</v>
      </c>
      <c r="C49" s="17" t="s">
        <v>63</v>
      </c>
      <c r="D49" s="30" t="s">
        <v>224</v>
      </c>
      <c r="E49" s="56" t="s">
        <v>109</v>
      </c>
      <c r="F49" s="56" t="s">
        <v>124</v>
      </c>
      <c r="G49" s="56">
        <v>9.5</v>
      </c>
      <c r="H49" s="56">
        <v>10</v>
      </c>
      <c r="I49" s="59">
        <v>7020.5499999999993</v>
      </c>
      <c r="J49" s="69">
        <v>0</v>
      </c>
      <c r="K49" s="69">
        <v>0</v>
      </c>
      <c r="L49" s="69"/>
      <c r="M49" s="58">
        <v>1123.288</v>
      </c>
      <c r="N49" s="58">
        <v>453.96000000000004</v>
      </c>
      <c r="O49" s="58">
        <v>245.97500000000002</v>
      </c>
      <c r="P49" s="58">
        <v>0</v>
      </c>
      <c r="Q49" s="59"/>
      <c r="R49" s="60">
        <f t="shared" si="1"/>
        <v>8843.7729999999992</v>
      </c>
      <c r="S49" s="72">
        <v>0</v>
      </c>
      <c r="T49" s="64">
        <v>1244.8748807999998</v>
      </c>
      <c r="U49" s="64"/>
      <c r="V49" s="64">
        <v>70.205500000000001</v>
      </c>
      <c r="W49" s="74"/>
      <c r="X49" s="64">
        <v>0</v>
      </c>
      <c r="Y49" s="63">
        <v>807.36324999999999</v>
      </c>
      <c r="Z49" s="64"/>
      <c r="AA49" s="64"/>
      <c r="AB49" s="64">
        <v>0</v>
      </c>
      <c r="AC49" s="64"/>
      <c r="AD49" s="64"/>
      <c r="AE49" s="64">
        <f t="shared" si="2"/>
        <v>2122.4436307999999</v>
      </c>
      <c r="AF49" s="60">
        <f t="shared" si="3"/>
        <v>6721.3293691999988</v>
      </c>
      <c r="AG49" s="70"/>
    </row>
    <row r="50" spans="1:33" s="66" customFormat="1" ht="50.1" customHeight="1" x14ac:dyDescent="0.2">
      <c r="A50" s="52">
        <v>43</v>
      </c>
      <c r="B50" s="30" t="s">
        <v>164</v>
      </c>
      <c r="C50" s="17" t="s">
        <v>64</v>
      </c>
      <c r="D50" s="30" t="s">
        <v>224</v>
      </c>
      <c r="E50" s="56" t="s">
        <v>109</v>
      </c>
      <c r="F50" s="56" t="s">
        <v>124</v>
      </c>
      <c r="G50" s="56">
        <v>6</v>
      </c>
      <c r="H50" s="56">
        <v>10</v>
      </c>
      <c r="I50" s="59">
        <v>5844.9</v>
      </c>
      <c r="J50" s="69">
        <v>0</v>
      </c>
      <c r="K50" s="69">
        <v>0</v>
      </c>
      <c r="L50" s="69"/>
      <c r="M50" s="58">
        <v>935.18399999999997</v>
      </c>
      <c r="N50" s="58">
        <v>372.48</v>
      </c>
      <c r="O50" s="58">
        <v>203.8</v>
      </c>
      <c r="P50" s="58">
        <v>417.28</v>
      </c>
      <c r="Q50" s="59"/>
      <c r="R50" s="60">
        <f t="shared" si="1"/>
        <v>7773.6440000000002</v>
      </c>
      <c r="S50" s="72">
        <v>0</v>
      </c>
      <c r="T50" s="64">
        <v>1033.6994543999999</v>
      </c>
      <c r="U50" s="64"/>
      <c r="V50" s="64">
        <v>58.448999999999998</v>
      </c>
      <c r="W50" s="74"/>
      <c r="X50" s="64">
        <v>0</v>
      </c>
      <c r="Y50" s="63">
        <v>672.1635</v>
      </c>
      <c r="Z50" s="64"/>
      <c r="AA50" s="64"/>
      <c r="AB50" s="64">
        <v>0</v>
      </c>
      <c r="AC50" s="64"/>
      <c r="AD50" s="64"/>
      <c r="AE50" s="64">
        <f t="shared" si="2"/>
        <v>1764.3119544000001</v>
      </c>
      <c r="AF50" s="60">
        <f t="shared" si="3"/>
        <v>6009.3320456000001</v>
      </c>
      <c r="AG50" s="70"/>
    </row>
    <row r="51" spans="1:33" s="85" customFormat="1" ht="50.1" customHeight="1" x14ac:dyDescent="0.2">
      <c r="A51" s="52">
        <v>44</v>
      </c>
      <c r="B51" s="30" t="s">
        <v>165</v>
      </c>
      <c r="C51" s="17" t="s">
        <v>65</v>
      </c>
      <c r="D51" s="30" t="s">
        <v>224</v>
      </c>
      <c r="E51" s="18" t="s">
        <v>109</v>
      </c>
      <c r="F51" s="18" t="s">
        <v>124</v>
      </c>
      <c r="G51" s="18">
        <v>9.5</v>
      </c>
      <c r="H51" s="18">
        <v>10</v>
      </c>
      <c r="I51" s="80">
        <v>7020.5499999999993</v>
      </c>
      <c r="J51" s="69">
        <v>0</v>
      </c>
      <c r="K51" s="69">
        <v>0</v>
      </c>
      <c r="L51" s="69"/>
      <c r="M51" s="79">
        <v>842.46599999999989</v>
      </c>
      <c r="N51" s="79">
        <v>453.96000000000004</v>
      </c>
      <c r="O51" s="79">
        <v>245.97500000000002</v>
      </c>
      <c r="P51" s="79">
        <v>0</v>
      </c>
      <c r="Q51" s="80"/>
      <c r="R51" s="60">
        <f t="shared" si="1"/>
        <v>8562.9509999999991</v>
      </c>
      <c r="S51" s="81">
        <v>0</v>
      </c>
      <c r="T51" s="73">
        <v>1184.8913015999999</v>
      </c>
      <c r="U51" s="73"/>
      <c r="V51" s="73">
        <v>70.205500000000001</v>
      </c>
      <c r="W51" s="82"/>
      <c r="X51" s="73">
        <v>0</v>
      </c>
      <c r="Y51" s="63">
        <v>807.36324999999999</v>
      </c>
      <c r="Z51" s="73"/>
      <c r="AA51" s="73"/>
      <c r="AB51" s="73">
        <v>0</v>
      </c>
      <c r="AC51" s="73"/>
      <c r="AD51" s="73"/>
      <c r="AE51" s="64">
        <f t="shared" si="2"/>
        <v>2062.4600516</v>
      </c>
      <c r="AF51" s="60">
        <f t="shared" si="3"/>
        <v>6500.4909483999991</v>
      </c>
      <c r="AG51" s="84"/>
    </row>
    <row r="52" spans="1:33" s="66" customFormat="1" ht="50.1" customHeight="1" x14ac:dyDescent="0.2">
      <c r="A52" s="52">
        <v>45</v>
      </c>
      <c r="B52" s="30" t="s">
        <v>166</v>
      </c>
      <c r="C52" s="17" t="s">
        <v>66</v>
      </c>
      <c r="D52" s="30" t="s">
        <v>223</v>
      </c>
      <c r="E52" s="56" t="s">
        <v>109</v>
      </c>
      <c r="F52" s="56" t="s">
        <v>124</v>
      </c>
      <c r="G52" s="56">
        <v>14.5</v>
      </c>
      <c r="H52" s="56">
        <v>5</v>
      </c>
      <c r="I52" s="59">
        <v>6785.2999999999993</v>
      </c>
      <c r="J52" s="69">
        <v>0</v>
      </c>
      <c r="K52" s="69">
        <v>0</v>
      </c>
      <c r="L52" s="69"/>
      <c r="M52" s="58">
        <v>678.53</v>
      </c>
      <c r="N52" s="58">
        <v>453.96000000000004</v>
      </c>
      <c r="O52" s="58">
        <v>240.47500000000002</v>
      </c>
      <c r="P52" s="58">
        <v>508.56</v>
      </c>
      <c r="Q52" s="59">
        <v>0</v>
      </c>
      <c r="R52" s="60">
        <f t="shared" si="1"/>
        <v>8666.8249999999989</v>
      </c>
      <c r="S52" s="72">
        <v>0</v>
      </c>
      <c r="T52" s="64">
        <v>1207.0787880000005</v>
      </c>
      <c r="U52" s="64"/>
      <c r="V52" s="64">
        <v>67.852999999999994</v>
      </c>
      <c r="W52" s="74"/>
      <c r="X52" s="64">
        <v>0</v>
      </c>
      <c r="Y52" s="63">
        <v>780.30949999999996</v>
      </c>
      <c r="Z52" s="64"/>
      <c r="AA52" s="64"/>
      <c r="AB52" s="64">
        <v>0</v>
      </c>
      <c r="AC52" s="64"/>
      <c r="AD52" s="64"/>
      <c r="AE52" s="64">
        <f t="shared" si="2"/>
        <v>2055.2412880000006</v>
      </c>
      <c r="AF52" s="60">
        <f t="shared" si="3"/>
        <v>6611.5837119999978</v>
      </c>
      <c r="AG52" s="70"/>
    </row>
    <row r="53" spans="1:33" s="66" customFormat="1" ht="50.1" customHeight="1" x14ac:dyDescent="0.2">
      <c r="A53" s="52">
        <v>46</v>
      </c>
      <c r="B53" s="30" t="s">
        <v>167</v>
      </c>
      <c r="C53" s="17" t="s">
        <v>67</v>
      </c>
      <c r="D53" s="30" t="s">
        <v>224</v>
      </c>
      <c r="E53" s="56" t="s">
        <v>109</v>
      </c>
      <c r="F53" s="56" t="s">
        <v>124</v>
      </c>
      <c r="G53" s="56">
        <v>9.5</v>
      </c>
      <c r="H53" s="56">
        <v>10</v>
      </c>
      <c r="I53" s="59">
        <v>7020.5499999999993</v>
      </c>
      <c r="J53" s="69">
        <v>0</v>
      </c>
      <c r="K53" s="69">
        <v>0</v>
      </c>
      <c r="L53" s="69"/>
      <c r="M53" s="58"/>
      <c r="N53" s="58">
        <v>453.96</v>
      </c>
      <c r="O53" s="58">
        <v>245.97500000000002</v>
      </c>
      <c r="P53" s="58">
        <v>0</v>
      </c>
      <c r="Q53" s="59"/>
      <c r="R53" s="60">
        <f t="shared" si="1"/>
        <v>7720.4849999999997</v>
      </c>
      <c r="S53" s="72">
        <v>0</v>
      </c>
      <c r="T53" s="64">
        <v>1004.940564</v>
      </c>
      <c r="U53" s="64"/>
      <c r="V53" s="64">
        <v>70.205500000000001</v>
      </c>
      <c r="W53" s="74"/>
      <c r="X53" s="64">
        <v>0</v>
      </c>
      <c r="Y53" s="63">
        <v>807.36324999999999</v>
      </c>
      <c r="Z53" s="64"/>
      <c r="AA53" s="64"/>
      <c r="AB53" s="64">
        <v>0</v>
      </c>
      <c r="AC53" s="64"/>
      <c r="AD53" s="64"/>
      <c r="AE53" s="64">
        <f t="shared" si="2"/>
        <v>1882.5093139999999</v>
      </c>
      <c r="AF53" s="60">
        <f t="shared" si="3"/>
        <v>5837.9756859999998</v>
      </c>
      <c r="AG53" s="70"/>
    </row>
    <row r="54" spans="1:33" s="66" customFormat="1" ht="50.1" customHeight="1" x14ac:dyDescent="0.2">
      <c r="A54" s="52">
        <v>47</v>
      </c>
      <c r="B54" s="30" t="s">
        <v>168</v>
      </c>
      <c r="C54" s="17" t="s">
        <v>68</v>
      </c>
      <c r="D54" s="30" t="s">
        <v>223</v>
      </c>
      <c r="E54" s="56" t="s">
        <v>109</v>
      </c>
      <c r="F54" s="56" t="s">
        <v>124</v>
      </c>
      <c r="G54" s="56">
        <v>16.5</v>
      </c>
      <c r="H54" s="56">
        <v>0</v>
      </c>
      <c r="I54" s="59">
        <v>5542.3499999999995</v>
      </c>
      <c r="J54" s="69">
        <v>0</v>
      </c>
      <c r="K54" s="69">
        <v>0</v>
      </c>
      <c r="L54" s="69"/>
      <c r="M54" s="58"/>
      <c r="N54" s="58">
        <v>384.12</v>
      </c>
      <c r="O54" s="58">
        <v>198.82500000000002</v>
      </c>
      <c r="P54" s="58">
        <v>0</v>
      </c>
      <c r="Q54" s="59">
        <v>839.8</v>
      </c>
      <c r="R54" s="60">
        <f t="shared" si="1"/>
        <v>6125.2949999999992</v>
      </c>
      <c r="S54" s="72">
        <v>0</v>
      </c>
      <c r="T54" s="64">
        <v>679.1258039999999</v>
      </c>
      <c r="U54" s="64"/>
      <c r="V54" s="64">
        <v>55.423499999999997</v>
      </c>
      <c r="W54" s="74"/>
      <c r="X54" s="64">
        <v>0</v>
      </c>
      <c r="Y54" s="63">
        <v>637.37024999999994</v>
      </c>
      <c r="Z54" s="64"/>
      <c r="AA54" s="64"/>
      <c r="AB54" s="64">
        <v>0</v>
      </c>
      <c r="AC54" s="64"/>
      <c r="AD54" s="64"/>
      <c r="AE54" s="64">
        <f t="shared" si="2"/>
        <v>2211.7195539999998</v>
      </c>
      <c r="AF54" s="60">
        <f t="shared" si="3"/>
        <v>3913.5754459999994</v>
      </c>
      <c r="AG54" s="70"/>
    </row>
    <row r="55" spans="1:33" s="66" customFormat="1" ht="50.1" customHeight="1" x14ac:dyDescent="0.2">
      <c r="A55" s="52">
        <v>48</v>
      </c>
      <c r="B55" s="30" t="s">
        <v>169</v>
      </c>
      <c r="C55" s="17" t="s">
        <v>69</v>
      </c>
      <c r="D55" s="30" t="s">
        <v>224</v>
      </c>
      <c r="E55" s="56" t="s">
        <v>109</v>
      </c>
      <c r="F55" s="56" t="s">
        <v>124</v>
      </c>
      <c r="G55" s="56">
        <v>9</v>
      </c>
      <c r="H55" s="56">
        <v>10</v>
      </c>
      <c r="I55" s="59">
        <v>6852.6</v>
      </c>
      <c r="J55" s="69">
        <v>0</v>
      </c>
      <c r="K55" s="69">
        <v>0</v>
      </c>
      <c r="L55" s="69"/>
      <c r="M55" s="58"/>
      <c r="N55" s="58">
        <v>442.32000000000005</v>
      </c>
      <c r="O55" s="58">
        <v>239.95</v>
      </c>
      <c r="P55" s="58">
        <v>0</v>
      </c>
      <c r="Q55" s="59">
        <v>671.84</v>
      </c>
      <c r="R55" s="60">
        <f t="shared" si="1"/>
        <v>7534.87</v>
      </c>
      <c r="S55" s="72">
        <v>0</v>
      </c>
      <c r="T55" s="64">
        <v>967.77950400000009</v>
      </c>
      <c r="U55" s="64"/>
      <c r="V55" s="64">
        <v>68.52600000000001</v>
      </c>
      <c r="W55" s="74"/>
      <c r="X55" s="64">
        <v>0</v>
      </c>
      <c r="Y55" s="63">
        <v>788.04900000000009</v>
      </c>
      <c r="Z55" s="64"/>
      <c r="AA55" s="64"/>
      <c r="AB55" s="64">
        <v>0</v>
      </c>
      <c r="AC55" s="64"/>
      <c r="AD55" s="64"/>
      <c r="AE55" s="64">
        <f t="shared" si="2"/>
        <v>2496.1945040000005</v>
      </c>
      <c r="AF55" s="60">
        <f t="shared" si="3"/>
        <v>5038.6754959999998</v>
      </c>
      <c r="AG55" s="70"/>
    </row>
    <row r="56" spans="1:33" s="66" customFormat="1" ht="50.1" customHeight="1" x14ac:dyDescent="0.2">
      <c r="A56" s="52">
        <v>49</v>
      </c>
      <c r="B56" s="30" t="s">
        <v>170</v>
      </c>
      <c r="C56" s="17" t="s">
        <v>71</v>
      </c>
      <c r="D56" s="30" t="s">
        <v>224</v>
      </c>
      <c r="E56" s="56" t="s">
        <v>109</v>
      </c>
      <c r="F56" s="56" t="s">
        <v>124</v>
      </c>
      <c r="G56" s="56">
        <v>9.5</v>
      </c>
      <c r="H56" s="56">
        <v>10</v>
      </c>
      <c r="I56" s="59">
        <v>7020.5499999999993</v>
      </c>
      <c r="J56" s="69">
        <v>0</v>
      </c>
      <c r="K56" s="69">
        <v>0</v>
      </c>
      <c r="L56" s="69"/>
      <c r="M56" s="58"/>
      <c r="N56" s="58">
        <v>453.96000000000004</v>
      </c>
      <c r="O56" s="58">
        <v>245.97500000000002</v>
      </c>
      <c r="P56" s="58">
        <v>0</v>
      </c>
      <c r="Q56" s="59"/>
      <c r="R56" s="60">
        <f t="shared" si="1"/>
        <v>7720.4849999999997</v>
      </c>
      <c r="S56" s="72">
        <v>0</v>
      </c>
      <c r="T56" s="64">
        <v>1004.940564</v>
      </c>
      <c r="U56" s="64"/>
      <c r="V56" s="64">
        <v>70.205500000000001</v>
      </c>
      <c r="W56" s="74"/>
      <c r="X56" s="64">
        <v>0</v>
      </c>
      <c r="Y56" s="63">
        <v>807.36324999999999</v>
      </c>
      <c r="Z56" s="64"/>
      <c r="AA56" s="64"/>
      <c r="AB56" s="64">
        <v>0</v>
      </c>
      <c r="AC56" s="64"/>
      <c r="AD56" s="64"/>
      <c r="AE56" s="64">
        <f t="shared" si="2"/>
        <v>1882.5093139999999</v>
      </c>
      <c r="AF56" s="60">
        <f t="shared" si="3"/>
        <v>5837.9756859999998</v>
      </c>
      <c r="AG56" s="70"/>
    </row>
    <row r="57" spans="1:33" s="66" customFormat="1" ht="50.1" customHeight="1" x14ac:dyDescent="0.2">
      <c r="A57" s="52">
        <v>50</v>
      </c>
      <c r="B57" s="30" t="s">
        <v>171</v>
      </c>
      <c r="C57" s="17" t="s">
        <v>72</v>
      </c>
      <c r="D57" s="30" t="s">
        <v>225</v>
      </c>
      <c r="E57" s="56" t="s">
        <v>109</v>
      </c>
      <c r="F57" s="56" t="s">
        <v>124</v>
      </c>
      <c r="G57" s="56">
        <v>9</v>
      </c>
      <c r="H57" s="56">
        <v>10</v>
      </c>
      <c r="I57" s="59">
        <v>6852.6</v>
      </c>
      <c r="J57" s="69">
        <v>0</v>
      </c>
      <c r="K57" s="69">
        <v>0</v>
      </c>
      <c r="L57" s="69"/>
      <c r="M57" s="58"/>
      <c r="N57" s="58">
        <v>442.32000000000005</v>
      </c>
      <c r="O57" s="58">
        <v>239.95</v>
      </c>
      <c r="P57" s="58">
        <v>495.52</v>
      </c>
      <c r="Q57" s="59"/>
      <c r="R57" s="60">
        <f t="shared" si="1"/>
        <v>8030.3899999999994</v>
      </c>
      <c r="S57" s="72">
        <v>0</v>
      </c>
      <c r="T57" s="64">
        <v>1073.6225760000002</v>
      </c>
      <c r="U57" s="64"/>
      <c r="V57" s="64">
        <v>68.52600000000001</v>
      </c>
      <c r="W57" s="74"/>
      <c r="X57" s="64">
        <v>0</v>
      </c>
      <c r="Y57" s="63">
        <v>788.04900000000009</v>
      </c>
      <c r="Z57" s="64"/>
      <c r="AA57" s="64"/>
      <c r="AB57" s="64">
        <v>0</v>
      </c>
      <c r="AC57" s="64"/>
      <c r="AD57" s="64"/>
      <c r="AE57" s="64">
        <f t="shared" si="2"/>
        <v>1930.1975760000005</v>
      </c>
      <c r="AF57" s="60">
        <f t="shared" si="3"/>
        <v>6100.1924239999989</v>
      </c>
      <c r="AG57" s="70"/>
    </row>
    <row r="58" spans="1:33" s="66" customFormat="1" ht="50.1" customHeight="1" x14ac:dyDescent="0.2">
      <c r="A58" s="52">
        <v>51</v>
      </c>
      <c r="B58" s="30" t="s">
        <v>172</v>
      </c>
      <c r="C58" s="17" t="s">
        <v>73</v>
      </c>
      <c r="D58" s="30" t="s">
        <v>223</v>
      </c>
      <c r="E58" s="56" t="s">
        <v>109</v>
      </c>
      <c r="F58" s="56" t="s">
        <v>124</v>
      </c>
      <c r="G58" s="56">
        <v>17</v>
      </c>
      <c r="H58" s="56">
        <v>0</v>
      </c>
      <c r="I58" s="59">
        <v>5710.2999999999993</v>
      </c>
      <c r="J58" s="69">
        <v>0</v>
      </c>
      <c r="K58" s="69">
        <v>0</v>
      </c>
      <c r="L58" s="69"/>
      <c r="M58" s="58"/>
      <c r="N58" s="58">
        <v>395.76</v>
      </c>
      <c r="O58" s="58">
        <v>204.85000000000002</v>
      </c>
      <c r="P58" s="58">
        <v>0</v>
      </c>
      <c r="Q58" s="59"/>
      <c r="R58" s="60">
        <f t="shared" si="1"/>
        <v>6310.91</v>
      </c>
      <c r="S58" s="72">
        <v>0</v>
      </c>
      <c r="T58" s="64">
        <v>716.28686400000004</v>
      </c>
      <c r="U58" s="64"/>
      <c r="V58" s="64"/>
      <c r="W58" s="74"/>
      <c r="X58" s="64">
        <v>0</v>
      </c>
      <c r="Y58" s="63">
        <v>656.68449999999996</v>
      </c>
      <c r="Z58" s="64"/>
      <c r="AA58" s="64"/>
      <c r="AB58" s="64">
        <v>0</v>
      </c>
      <c r="AC58" s="64"/>
      <c r="AD58" s="64"/>
      <c r="AE58" s="64">
        <f t="shared" si="2"/>
        <v>1372.971364</v>
      </c>
      <c r="AF58" s="60">
        <f t="shared" si="3"/>
        <v>4937.9386359999999</v>
      </c>
      <c r="AG58" s="70"/>
    </row>
    <row r="59" spans="1:33" s="66" customFormat="1" ht="50.1" customHeight="1" x14ac:dyDescent="0.2">
      <c r="A59" s="52">
        <v>52</v>
      </c>
      <c r="B59" s="30" t="s">
        <v>173</v>
      </c>
      <c r="C59" s="17" t="s">
        <v>76</v>
      </c>
      <c r="D59" s="30" t="s">
        <v>223</v>
      </c>
      <c r="E59" s="56" t="s">
        <v>109</v>
      </c>
      <c r="F59" s="56" t="s">
        <v>124</v>
      </c>
      <c r="G59" s="56">
        <v>7</v>
      </c>
      <c r="H59" s="56">
        <v>0</v>
      </c>
      <c r="I59" s="59">
        <v>2351.2999999999997</v>
      </c>
      <c r="J59" s="69">
        <v>0</v>
      </c>
      <c r="K59" s="69">
        <v>0</v>
      </c>
      <c r="L59" s="69"/>
      <c r="M59" s="58"/>
      <c r="N59" s="58">
        <v>162.96</v>
      </c>
      <c r="O59" s="58">
        <v>84.350000000000009</v>
      </c>
      <c r="P59" s="58">
        <v>0</v>
      </c>
      <c r="Q59" s="59"/>
      <c r="R59" s="60">
        <f t="shared" si="1"/>
        <v>2598.6099999999997</v>
      </c>
      <c r="S59" s="72">
        <v>0</v>
      </c>
      <c r="T59" s="64">
        <v>0.56563199999993685</v>
      </c>
      <c r="U59" s="64"/>
      <c r="V59" s="64">
        <v>23.512999999999998</v>
      </c>
      <c r="W59" s="74"/>
      <c r="X59" s="64">
        <v>0</v>
      </c>
      <c r="Y59" s="63">
        <v>270.39949999999999</v>
      </c>
      <c r="Z59" s="64"/>
      <c r="AA59" s="64"/>
      <c r="AB59" s="64">
        <v>0</v>
      </c>
      <c r="AC59" s="64"/>
      <c r="AD59" s="64"/>
      <c r="AE59" s="64">
        <f t="shared" si="2"/>
        <v>294.4781319999999</v>
      </c>
      <c r="AF59" s="60">
        <f t="shared" si="3"/>
        <v>2304.1318679999999</v>
      </c>
      <c r="AG59" s="70"/>
    </row>
    <row r="60" spans="1:33" s="66" customFormat="1" ht="50.1" customHeight="1" x14ac:dyDescent="0.2">
      <c r="A60" s="52">
        <v>53</v>
      </c>
      <c r="B60" s="30" t="s">
        <v>174</v>
      </c>
      <c r="C60" s="17" t="s">
        <v>77</v>
      </c>
      <c r="D60" s="30" t="s">
        <v>223</v>
      </c>
      <c r="E60" s="56" t="s">
        <v>109</v>
      </c>
      <c r="F60" s="56" t="s">
        <v>124</v>
      </c>
      <c r="G60" s="56">
        <v>8</v>
      </c>
      <c r="H60" s="56">
        <v>0</v>
      </c>
      <c r="I60" s="59">
        <v>2687.2</v>
      </c>
      <c r="J60" s="69">
        <v>0</v>
      </c>
      <c r="K60" s="69">
        <v>0</v>
      </c>
      <c r="L60" s="69"/>
      <c r="M60" s="58"/>
      <c r="N60" s="58">
        <v>186.24</v>
      </c>
      <c r="O60" s="58">
        <v>96.4</v>
      </c>
      <c r="P60" s="58">
        <v>0</v>
      </c>
      <c r="Q60" s="59"/>
      <c r="R60" s="60">
        <f t="shared" si="1"/>
        <v>2969.8399999999997</v>
      </c>
      <c r="S60" s="72">
        <v>0</v>
      </c>
      <c r="T60" s="64">
        <v>53.422591999999923</v>
      </c>
      <c r="U60" s="64"/>
      <c r="V60" s="64">
        <v>26.872</v>
      </c>
      <c r="W60" s="74"/>
      <c r="X60" s="64">
        <v>0</v>
      </c>
      <c r="Y60" s="63">
        <v>309.02800000000002</v>
      </c>
      <c r="Z60" s="64"/>
      <c r="AA60" s="64"/>
      <c r="AB60" s="64">
        <v>0</v>
      </c>
      <c r="AC60" s="64"/>
      <c r="AD60" s="64"/>
      <c r="AE60" s="64">
        <f t="shared" si="2"/>
        <v>389.32259199999993</v>
      </c>
      <c r="AF60" s="60">
        <f t="shared" si="3"/>
        <v>2580.5174079999997</v>
      </c>
      <c r="AG60" s="70"/>
    </row>
    <row r="61" spans="1:33" s="85" customFormat="1" ht="50.1" customHeight="1" x14ac:dyDescent="0.2">
      <c r="A61" s="52">
        <v>54</v>
      </c>
      <c r="B61" s="30" t="s">
        <v>175</v>
      </c>
      <c r="C61" s="17" t="s">
        <v>78</v>
      </c>
      <c r="D61" s="30" t="s">
        <v>223</v>
      </c>
      <c r="E61" s="18" t="s">
        <v>109</v>
      </c>
      <c r="F61" s="18" t="s">
        <v>124</v>
      </c>
      <c r="G61" s="18">
        <v>6.5</v>
      </c>
      <c r="H61" s="18">
        <v>0</v>
      </c>
      <c r="I61" s="80">
        <v>2183.35</v>
      </c>
      <c r="J61" s="69">
        <v>0</v>
      </c>
      <c r="K61" s="69">
        <v>0</v>
      </c>
      <c r="L61" s="69"/>
      <c r="M61" s="79"/>
      <c r="N61" s="79">
        <v>151.32</v>
      </c>
      <c r="O61" s="79">
        <v>78.325000000000003</v>
      </c>
      <c r="P61" s="79">
        <v>0</v>
      </c>
      <c r="Q61" s="80"/>
      <c r="R61" s="60">
        <f t="shared" si="1"/>
        <v>2412.9949999999999</v>
      </c>
      <c r="S61" s="81">
        <v>32.76</v>
      </c>
      <c r="T61" s="73">
        <v>0</v>
      </c>
      <c r="U61" s="73"/>
      <c r="V61" s="73">
        <v>21.833500000000001</v>
      </c>
      <c r="W61" s="82"/>
      <c r="X61" s="73">
        <v>0</v>
      </c>
      <c r="Y61" s="63">
        <v>251.08525</v>
      </c>
      <c r="Z61" s="73"/>
      <c r="AA61" s="73"/>
      <c r="AB61" s="73">
        <v>0</v>
      </c>
      <c r="AC61" s="73"/>
      <c r="AD61" s="73"/>
      <c r="AE61" s="64">
        <f t="shared" si="2"/>
        <v>272.91874999999999</v>
      </c>
      <c r="AF61" s="60">
        <f t="shared" si="3"/>
        <v>2172.8362500000003</v>
      </c>
      <c r="AG61" s="84"/>
    </row>
    <row r="62" spans="1:33" s="66" customFormat="1" ht="50.1" customHeight="1" x14ac:dyDescent="0.2">
      <c r="A62" s="52">
        <v>55</v>
      </c>
      <c r="B62" s="30" t="s">
        <v>176</v>
      </c>
      <c r="C62" s="17" t="s">
        <v>79</v>
      </c>
      <c r="D62" s="30" t="s">
        <v>223</v>
      </c>
      <c r="E62" s="56" t="s">
        <v>109</v>
      </c>
      <c r="F62" s="56" t="s">
        <v>124</v>
      </c>
      <c r="G62" s="56">
        <v>8</v>
      </c>
      <c r="H62" s="56">
        <v>0</v>
      </c>
      <c r="I62" s="59">
        <v>2687.2</v>
      </c>
      <c r="J62" s="69">
        <v>0</v>
      </c>
      <c r="K62" s="69">
        <v>0</v>
      </c>
      <c r="L62" s="69"/>
      <c r="M62" s="58"/>
      <c r="N62" s="58">
        <v>186.24</v>
      </c>
      <c r="O62" s="58">
        <v>96.4</v>
      </c>
      <c r="P62" s="58">
        <v>0</v>
      </c>
      <c r="Q62" s="59">
        <v>335.92</v>
      </c>
      <c r="R62" s="60">
        <f t="shared" si="1"/>
        <v>2969.8399999999997</v>
      </c>
      <c r="S62" s="72">
        <v>0</v>
      </c>
      <c r="T62" s="64">
        <v>53.422591999999923</v>
      </c>
      <c r="U62" s="64"/>
      <c r="V62" s="64">
        <v>26.872</v>
      </c>
      <c r="W62" s="74"/>
      <c r="X62" s="64">
        <v>0</v>
      </c>
      <c r="Y62" s="63">
        <v>309.02800000000002</v>
      </c>
      <c r="Z62" s="64"/>
      <c r="AA62" s="64"/>
      <c r="AB62" s="64">
        <v>0</v>
      </c>
      <c r="AC62" s="64">
        <v>254.57</v>
      </c>
      <c r="AD62" s="64"/>
      <c r="AE62" s="64">
        <f t="shared" si="2"/>
        <v>979.812592</v>
      </c>
      <c r="AF62" s="60">
        <f t="shared" si="3"/>
        <v>1990.0274079999997</v>
      </c>
      <c r="AG62" s="70"/>
    </row>
    <row r="63" spans="1:33" s="66" customFormat="1" ht="50.1" customHeight="1" x14ac:dyDescent="0.2">
      <c r="A63" s="52">
        <v>56</v>
      </c>
      <c r="B63" s="30" t="s">
        <v>255</v>
      </c>
      <c r="C63" s="17" t="s">
        <v>258</v>
      </c>
      <c r="D63" s="30" t="s">
        <v>223</v>
      </c>
      <c r="E63" s="56" t="s">
        <v>109</v>
      </c>
      <c r="F63" s="56" t="s">
        <v>124</v>
      </c>
      <c r="G63" s="56">
        <v>4</v>
      </c>
      <c r="H63" s="56">
        <v>0</v>
      </c>
      <c r="I63" s="59">
        <v>1343.6</v>
      </c>
      <c r="J63" s="69">
        <v>0</v>
      </c>
      <c r="K63" s="69">
        <v>0</v>
      </c>
      <c r="L63" s="69"/>
      <c r="M63" s="58"/>
      <c r="N63" s="58">
        <v>93.12</v>
      </c>
      <c r="O63" s="58">
        <v>48.2</v>
      </c>
      <c r="P63" s="58">
        <v>0</v>
      </c>
      <c r="Q63" s="59"/>
      <c r="R63" s="60">
        <f t="shared" si="1"/>
        <v>1484.9199999999998</v>
      </c>
      <c r="S63" s="72">
        <v>122.64</v>
      </c>
      <c r="T63" s="64">
        <v>0</v>
      </c>
      <c r="U63" s="64"/>
      <c r="V63" s="64">
        <v>0</v>
      </c>
      <c r="W63" s="74"/>
      <c r="X63" s="64">
        <v>0</v>
      </c>
      <c r="Y63" s="63">
        <v>154.51400000000001</v>
      </c>
      <c r="Z63" s="64"/>
      <c r="AA63" s="64"/>
      <c r="AB63" s="64">
        <v>0</v>
      </c>
      <c r="AC63" s="64"/>
      <c r="AD63" s="64"/>
      <c r="AE63" s="64">
        <f t="shared" si="2"/>
        <v>154.51400000000001</v>
      </c>
      <c r="AF63" s="60">
        <f t="shared" si="3"/>
        <v>1453.046</v>
      </c>
      <c r="AG63" s="70"/>
    </row>
    <row r="64" spans="1:33" s="66" customFormat="1" ht="50.1" customHeight="1" x14ac:dyDescent="0.2">
      <c r="A64" s="52">
        <v>57</v>
      </c>
      <c r="B64" s="30" t="s">
        <v>177</v>
      </c>
      <c r="C64" s="17" t="s">
        <v>80</v>
      </c>
      <c r="D64" s="30" t="s">
        <v>223</v>
      </c>
      <c r="E64" s="56" t="s">
        <v>109</v>
      </c>
      <c r="F64" s="56" t="s">
        <v>124</v>
      </c>
      <c r="G64" s="56">
        <v>8</v>
      </c>
      <c r="H64" s="56">
        <v>0</v>
      </c>
      <c r="I64" s="59">
        <v>2687.2</v>
      </c>
      <c r="J64" s="69">
        <v>0</v>
      </c>
      <c r="K64" s="69">
        <v>0</v>
      </c>
      <c r="L64" s="69"/>
      <c r="M64" s="58"/>
      <c r="N64" s="58">
        <v>186.24</v>
      </c>
      <c r="O64" s="58">
        <v>96.4</v>
      </c>
      <c r="P64" s="58">
        <v>0</v>
      </c>
      <c r="Q64" s="59"/>
      <c r="R64" s="60">
        <f t="shared" si="1"/>
        <v>2969.8399999999997</v>
      </c>
      <c r="S64" s="72">
        <v>0</v>
      </c>
      <c r="T64" s="64">
        <v>53.422591999999923</v>
      </c>
      <c r="U64" s="64"/>
      <c r="V64" s="64">
        <v>0</v>
      </c>
      <c r="W64" s="74"/>
      <c r="X64" s="64">
        <v>0</v>
      </c>
      <c r="Y64" s="63">
        <v>309.02800000000002</v>
      </c>
      <c r="Z64" s="64"/>
      <c r="AA64" s="64"/>
      <c r="AB64" s="64">
        <v>0</v>
      </c>
      <c r="AC64" s="64"/>
      <c r="AD64" s="64"/>
      <c r="AE64" s="64">
        <f t="shared" si="2"/>
        <v>362.45059199999992</v>
      </c>
      <c r="AF64" s="60">
        <f t="shared" si="3"/>
        <v>2607.389408</v>
      </c>
      <c r="AG64" s="70"/>
    </row>
    <row r="65" spans="1:33" s="66" customFormat="1" ht="50.1" customHeight="1" x14ac:dyDescent="0.2">
      <c r="A65" s="52">
        <v>58</v>
      </c>
      <c r="B65" s="30" t="s">
        <v>256</v>
      </c>
      <c r="C65" s="17" t="s">
        <v>257</v>
      </c>
      <c r="D65" s="30" t="s">
        <v>223</v>
      </c>
      <c r="E65" s="56" t="s">
        <v>109</v>
      </c>
      <c r="F65" s="56" t="s">
        <v>124</v>
      </c>
      <c r="G65" s="56">
        <v>6</v>
      </c>
      <c r="H65" s="56">
        <v>0</v>
      </c>
      <c r="I65" s="59">
        <v>2015.3999999999999</v>
      </c>
      <c r="J65" s="69">
        <v>0</v>
      </c>
      <c r="K65" s="69">
        <v>0</v>
      </c>
      <c r="L65" s="69"/>
      <c r="M65" s="58"/>
      <c r="N65" s="58">
        <v>139.68</v>
      </c>
      <c r="O65" s="58">
        <v>72.300000000000011</v>
      </c>
      <c r="P65" s="58">
        <v>0</v>
      </c>
      <c r="Q65" s="59"/>
      <c r="R65" s="60">
        <f t="shared" si="1"/>
        <v>2227.38</v>
      </c>
      <c r="S65" s="72">
        <v>65.64</v>
      </c>
      <c r="T65" s="64">
        <v>0</v>
      </c>
      <c r="U65" s="64"/>
      <c r="V65" s="64">
        <v>0</v>
      </c>
      <c r="W65" s="74"/>
      <c r="X65" s="64">
        <v>0</v>
      </c>
      <c r="Y65" s="63">
        <v>231.77099999999999</v>
      </c>
      <c r="Z65" s="64"/>
      <c r="AA65" s="64"/>
      <c r="AB65" s="64">
        <v>0</v>
      </c>
      <c r="AC65" s="64"/>
      <c r="AD65" s="64"/>
      <c r="AE65" s="64">
        <f t="shared" si="2"/>
        <v>231.77099999999999</v>
      </c>
      <c r="AF65" s="60">
        <f t="shared" si="3"/>
        <v>2061.2490000000003</v>
      </c>
      <c r="AG65" s="70"/>
    </row>
    <row r="66" spans="1:33" s="66" customFormat="1" ht="50.1" customHeight="1" x14ac:dyDescent="0.2">
      <c r="A66" s="52">
        <v>59</v>
      </c>
      <c r="B66" s="30" t="s">
        <v>179</v>
      </c>
      <c r="C66" s="17" t="s">
        <v>83</v>
      </c>
      <c r="D66" s="30" t="s">
        <v>223</v>
      </c>
      <c r="E66" s="56" t="s">
        <v>109</v>
      </c>
      <c r="F66" s="56" t="s">
        <v>124</v>
      </c>
      <c r="G66" s="56">
        <v>18.5</v>
      </c>
      <c r="H66" s="56">
        <v>0</v>
      </c>
      <c r="I66" s="59">
        <v>6214.15</v>
      </c>
      <c r="J66" s="69">
        <v>0</v>
      </c>
      <c r="K66" s="69">
        <v>0</v>
      </c>
      <c r="L66" s="69"/>
      <c r="M66" s="58">
        <v>0</v>
      </c>
      <c r="N66" s="58">
        <v>430.68</v>
      </c>
      <c r="O66" s="58">
        <v>222.92500000000001</v>
      </c>
      <c r="P66" s="58">
        <v>0</v>
      </c>
      <c r="Q66" s="59"/>
      <c r="R66" s="60">
        <f t="shared" si="1"/>
        <v>6867.7550000000001</v>
      </c>
      <c r="S66" s="72">
        <v>0</v>
      </c>
      <c r="T66" s="64">
        <v>827.7700440000001</v>
      </c>
      <c r="U66" s="64"/>
      <c r="V66" s="64">
        <v>62.141500000000001</v>
      </c>
      <c r="W66" s="74"/>
      <c r="X66" s="64">
        <v>0</v>
      </c>
      <c r="Y66" s="63">
        <v>714.62725</v>
      </c>
      <c r="Z66" s="64"/>
      <c r="AA66" s="64"/>
      <c r="AB66" s="64">
        <v>0</v>
      </c>
      <c r="AC66" s="64"/>
      <c r="AD66" s="64"/>
      <c r="AE66" s="64">
        <f t="shared" si="2"/>
        <v>1604.5387940000001</v>
      </c>
      <c r="AF66" s="60">
        <f t="shared" si="3"/>
        <v>5263.2162060000001</v>
      </c>
      <c r="AG66" s="70"/>
    </row>
    <row r="67" spans="1:33" s="66" customFormat="1" ht="50.1" customHeight="1" x14ac:dyDescent="0.2">
      <c r="A67" s="52">
        <v>60</v>
      </c>
      <c r="B67" s="18" t="s">
        <v>180</v>
      </c>
      <c r="C67" s="18" t="s">
        <v>84</v>
      </c>
      <c r="D67" s="18" t="s">
        <v>223</v>
      </c>
      <c r="E67" s="56" t="s">
        <v>109</v>
      </c>
      <c r="F67" s="56" t="s">
        <v>124</v>
      </c>
      <c r="G67" s="56">
        <v>18.5</v>
      </c>
      <c r="H67" s="56">
        <v>0</v>
      </c>
      <c r="I67" s="59">
        <v>6214.15</v>
      </c>
      <c r="J67" s="69">
        <v>0</v>
      </c>
      <c r="K67" s="69">
        <v>0</v>
      </c>
      <c r="L67" s="69"/>
      <c r="M67" s="58">
        <v>0</v>
      </c>
      <c r="N67" s="58">
        <v>430.68</v>
      </c>
      <c r="O67" s="58">
        <v>222.93</v>
      </c>
      <c r="P67" s="58">
        <v>482.48</v>
      </c>
      <c r="Q67" s="59"/>
      <c r="R67" s="60">
        <f t="shared" si="1"/>
        <v>7350.24</v>
      </c>
      <c r="S67" s="72">
        <v>0</v>
      </c>
      <c r="T67" s="64">
        <v>930.82777199999998</v>
      </c>
      <c r="U67" s="64"/>
      <c r="V67" s="64">
        <v>62.141500000000001</v>
      </c>
      <c r="W67" s="74"/>
      <c r="X67" s="64">
        <v>0</v>
      </c>
      <c r="Y67" s="63">
        <v>714.62725</v>
      </c>
      <c r="Z67" s="64"/>
      <c r="AA67" s="64"/>
      <c r="AB67" s="64">
        <v>0</v>
      </c>
      <c r="AC67" s="64"/>
      <c r="AD67" s="64"/>
      <c r="AE67" s="64">
        <f t="shared" si="2"/>
        <v>1707.5965219999998</v>
      </c>
      <c r="AF67" s="60">
        <f t="shared" si="3"/>
        <v>5642.643478</v>
      </c>
      <c r="AG67" s="70"/>
    </row>
    <row r="68" spans="1:33" s="85" customFormat="1" ht="50.1" customHeight="1" x14ac:dyDescent="0.2">
      <c r="A68" s="52">
        <v>61</v>
      </c>
      <c r="B68" s="18" t="s">
        <v>181</v>
      </c>
      <c r="C68" s="18" t="s">
        <v>85</v>
      </c>
      <c r="D68" s="18" t="s">
        <v>223</v>
      </c>
      <c r="E68" s="18" t="s">
        <v>109</v>
      </c>
      <c r="F68" s="18" t="s">
        <v>124</v>
      </c>
      <c r="G68" s="18">
        <v>14.5</v>
      </c>
      <c r="H68" s="18">
        <v>5</v>
      </c>
      <c r="I68" s="80">
        <v>6785.2999999999993</v>
      </c>
      <c r="J68" s="69">
        <v>0</v>
      </c>
      <c r="K68" s="69">
        <v>0</v>
      </c>
      <c r="L68" s="69"/>
      <c r="M68" s="79">
        <v>1085.6479999999999</v>
      </c>
      <c r="N68" s="79">
        <v>453.96</v>
      </c>
      <c r="O68" s="79">
        <v>240.48</v>
      </c>
      <c r="P68" s="79">
        <v>0</v>
      </c>
      <c r="Q68" s="80"/>
      <c r="R68" s="60">
        <f t="shared" si="1"/>
        <v>8565.387999999999</v>
      </c>
      <c r="S68" s="81">
        <v>0</v>
      </c>
      <c r="T68" s="73">
        <v>1185.4107768000001</v>
      </c>
      <c r="U68" s="73"/>
      <c r="V68" s="73">
        <v>67.852999999999994</v>
      </c>
      <c r="W68" s="82"/>
      <c r="X68" s="73">
        <v>0</v>
      </c>
      <c r="Y68" s="63">
        <v>780.30949999999996</v>
      </c>
      <c r="Z68" s="73"/>
      <c r="AA68" s="73"/>
      <c r="AB68" s="73">
        <v>0</v>
      </c>
      <c r="AC68" s="73"/>
      <c r="AD68" s="73"/>
      <c r="AE68" s="64">
        <f t="shared" si="2"/>
        <v>2033.5732768000003</v>
      </c>
      <c r="AF68" s="83">
        <f t="shared" ref="AF68:AF94" si="4">R68-AE68+S68</f>
        <v>6531.8147231999992</v>
      </c>
      <c r="AG68" s="84"/>
    </row>
    <row r="69" spans="1:33" s="66" customFormat="1" ht="50.1" customHeight="1" x14ac:dyDescent="0.2">
      <c r="A69" s="52">
        <v>62</v>
      </c>
      <c r="B69" s="18" t="s">
        <v>182</v>
      </c>
      <c r="C69" s="18" t="s">
        <v>86</v>
      </c>
      <c r="D69" s="18" t="s">
        <v>223</v>
      </c>
      <c r="E69" s="56" t="s">
        <v>109</v>
      </c>
      <c r="F69" s="56" t="s">
        <v>124</v>
      </c>
      <c r="G69" s="56">
        <v>11</v>
      </c>
      <c r="H69" s="56">
        <v>0</v>
      </c>
      <c r="I69" s="59">
        <v>3694.8999999999996</v>
      </c>
      <c r="J69" s="69">
        <v>0</v>
      </c>
      <c r="K69" s="69">
        <v>0</v>
      </c>
      <c r="L69" s="69"/>
      <c r="M69" s="58"/>
      <c r="N69" s="58">
        <v>256.08</v>
      </c>
      <c r="O69" s="58">
        <v>132.55000000000001</v>
      </c>
      <c r="P69" s="58">
        <v>0</v>
      </c>
      <c r="Q69" s="59"/>
      <c r="R69" s="60">
        <f t="shared" si="1"/>
        <v>4083.5299999999997</v>
      </c>
      <c r="S69" s="72">
        <v>0</v>
      </c>
      <c r="T69" s="64">
        <v>321.48039999999992</v>
      </c>
      <c r="U69" s="64"/>
      <c r="V69" s="64">
        <v>36.948999999999998</v>
      </c>
      <c r="W69" s="74"/>
      <c r="X69" s="64">
        <v>0</v>
      </c>
      <c r="Y69" s="63">
        <v>424.9135</v>
      </c>
      <c r="Z69" s="64"/>
      <c r="AA69" s="64"/>
      <c r="AB69" s="64">
        <v>0</v>
      </c>
      <c r="AC69" s="64"/>
      <c r="AD69" s="64"/>
      <c r="AE69" s="64">
        <f t="shared" ref="AE69:AE94" si="5">T69+U69+V69+W69+X69+Y69+Z69+AA69+AB69+AC69+AD69+Q69</f>
        <v>783.34289999999987</v>
      </c>
      <c r="AF69" s="60">
        <f t="shared" si="4"/>
        <v>3300.1871000000001</v>
      </c>
      <c r="AG69" s="70"/>
    </row>
    <row r="70" spans="1:33" s="66" customFormat="1" ht="50.1" customHeight="1" x14ac:dyDescent="0.2">
      <c r="A70" s="52">
        <v>63</v>
      </c>
      <c r="B70" s="18" t="s">
        <v>183</v>
      </c>
      <c r="C70" s="18" t="s">
        <v>87</v>
      </c>
      <c r="D70" s="18" t="s">
        <v>223</v>
      </c>
      <c r="E70" s="56" t="s">
        <v>109</v>
      </c>
      <c r="F70" s="56" t="s">
        <v>124</v>
      </c>
      <c r="G70" s="56">
        <v>19.5</v>
      </c>
      <c r="H70" s="56">
        <v>0</v>
      </c>
      <c r="I70" s="59">
        <v>6550.0499999999993</v>
      </c>
      <c r="J70" s="69">
        <v>0</v>
      </c>
      <c r="K70" s="69">
        <v>0</v>
      </c>
      <c r="L70" s="69"/>
      <c r="M70" s="58"/>
      <c r="N70" s="58">
        <v>453.96</v>
      </c>
      <c r="O70" s="58">
        <v>234.98</v>
      </c>
      <c r="P70" s="58">
        <v>0</v>
      </c>
      <c r="Q70" s="59"/>
      <c r="R70" s="60">
        <f t="shared" si="1"/>
        <v>7238.9899999999989</v>
      </c>
      <c r="S70" s="72">
        <v>0</v>
      </c>
      <c r="T70" s="64">
        <v>902.09216400000003</v>
      </c>
      <c r="U70" s="64"/>
      <c r="V70" s="64">
        <v>65.500499999999988</v>
      </c>
      <c r="W70" s="74"/>
      <c r="X70" s="64">
        <v>0</v>
      </c>
      <c r="Y70" s="63">
        <v>753.25574999999992</v>
      </c>
      <c r="Z70" s="64"/>
      <c r="AA70" s="64"/>
      <c r="AB70" s="64">
        <v>0</v>
      </c>
      <c r="AC70" s="64"/>
      <c r="AD70" s="64"/>
      <c r="AE70" s="64">
        <f t="shared" si="5"/>
        <v>1720.848414</v>
      </c>
      <c r="AF70" s="60">
        <f t="shared" si="4"/>
        <v>5518.1415859999988</v>
      </c>
      <c r="AG70" s="70"/>
    </row>
    <row r="71" spans="1:33" s="66" customFormat="1" ht="50.1" customHeight="1" x14ac:dyDescent="0.2">
      <c r="A71" s="52">
        <v>64</v>
      </c>
      <c r="B71" s="18" t="s">
        <v>184</v>
      </c>
      <c r="C71" s="18" t="s">
        <v>88</v>
      </c>
      <c r="D71" s="18" t="s">
        <v>223</v>
      </c>
      <c r="E71" s="56" t="s">
        <v>109</v>
      </c>
      <c r="F71" s="56" t="s">
        <v>124</v>
      </c>
      <c r="G71" s="56">
        <v>10</v>
      </c>
      <c r="H71" s="56">
        <v>0</v>
      </c>
      <c r="I71" s="59">
        <v>3359</v>
      </c>
      <c r="J71" s="69">
        <v>0</v>
      </c>
      <c r="K71" s="69">
        <v>0</v>
      </c>
      <c r="L71" s="69"/>
      <c r="M71" s="58"/>
      <c r="N71" s="58">
        <v>232.8</v>
      </c>
      <c r="O71" s="58">
        <v>120.5</v>
      </c>
      <c r="P71" s="58">
        <v>0</v>
      </c>
      <c r="Q71" s="59"/>
      <c r="R71" s="60">
        <f t="shared" si="1"/>
        <v>3712.3</v>
      </c>
      <c r="S71" s="72">
        <v>0</v>
      </c>
      <c r="T71" s="64">
        <v>149.38651199999995</v>
      </c>
      <c r="U71" s="64"/>
      <c r="V71" s="64"/>
      <c r="W71" s="74"/>
      <c r="X71" s="64">
        <v>0</v>
      </c>
      <c r="Y71" s="63">
        <v>565.67999999999995</v>
      </c>
      <c r="Z71" s="64"/>
      <c r="AA71" s="64"/>
      <c r="AB71" s="64">
        <v>0</v>
      </c>
      <c r="AC71" s="64"/>
      <c r="AD71" s="64"/>
      <c r="AE71" s="64">
        <f t="shared" si="5"/>
        <v>715.06651199999988</v>
      </c>
      <c r="AF71" s="60">
        <f t="shared" si="4"/>
        <v>2997.2334880000003</v>
      </c>
      <c r="AG71" s="70"/>
    </row>
    <row r="72" spans="1:33" s="66" customFormat="1" ht="50.1" customHeight="1" x14ac:dyDescent="0.2">
      <c r="A72" s="52">
        <v>65</v>
      </c>
      <c r="B72" s="18" t="s">
        <v>185</v>
      </c>
      <c r="C72" s="18" t="s">
        <v>89</v>
      </c>
      <c r="D72" s="18" t="s">
        <v>223</v>
      </c>
      <c r="E72" s="56" t="s">
        <v>109</v>
      </c>
      <c r="F72" s="56" t="s">
        <v>124</v>
      </c>
      <c r="G72" s="56">
        <v>4</v>
      </c>
      <c r="H72" s="56">
        <v>0</v>
      </c>
      <c r="I72" s="59">
        <v>1343.6</v>
      </c>
      <c r="J72" s="69">
        <v>0</v>
      </c>
      <c r="K72" s="69">
        <v>0</v>
      </c>
      <c r="L72" s="69"/>
      <c r="M72" s="58"/>
      <c r="N72" s="58">
        <v>93.12</v>
      </c>
      <c r="O72" s="58">
        <v>48.2</v>
      </c>
      <c r="P72" s="58">
        <v>0</v>
      </c>
      <c r="Q72" s="59"/>
      <c r="R72" s="60">
        <f t="shared" si="1"/>
        <v>1484.9199999999998</v>
      </c>
      <c r="S72" s="72">
        <v>122.64</v>
      </c>
      <c r="T72" s="64">
        <v>0</v>
      </c>
      <c r="U72" s="64"/>
      <c r="V72" s="64"/>
      <c r="W72" s="74"/>
      <c r="X72" s="64">
        <v>0</v>
      </c>
      <c r="Y72" s="63">
        <v>154.51400000000001</v>
      </c>
      <c r="Z72" s="59"/>
      <c r="AA72" s="64"/>
      <c r="AB72" s="64">
        <v>0</v>
      </c>
      <c r="AC72" s="64"/>
      <c r="AD72" s="64"/>
      <c r="AE72" s="64">
        <f t="shared" si="5"/>
        <v>154.51400000000001</v>
      </c>
      <c r="AF72" s="60">
        <f t="shared" si="4"/>
        <v>1453.046</v>
      </c>
      <c r="AG72" s="70"/>
    </row>
    <row r="73" spans="1:33" s="66" customFormat="1" ht="50.1" customHeight="1" x14ac:dyDescent="0.2">
      <c r="A73" s="52">
        <v>66</v>
      </c>
      <c r="B73" s="18" t="s">
        <v>186</v>
      </c>
      <c r="C73" s="18" t="s">
        <v>90</v>
      </c>
      <c r="D73" s="18" t="s">
        <v>223</v>
      </c>
      <c r="E73" s="56" t="s">
        <v>109</v>
      </c>
      <c r="F73" s="56" t="s">
        <v>124</v>
      </c>
      <c r="G73" s="56">
        <v>5</v>
      </c>
      <c r="H73" s="56">
        <v>0</v>
      </c>
      <c r="I73" s="59">
        <v>1679.5</v>
      </c>
      <c r="J73" s="69">
        <v>0</v>
      </c>
      <c r="K73" s="69">
        <v>0</v>
      </c>
      <c r="L73" s="69"/>
      <c r="M73" s="58"/>
      <c r="N73" s="58">
        <v>116.4</v>
      </c>
      <c r="O73" s="58">
        <v>60.25</v>
      </c>
      <c r="P73" s="58">
        <v>0</v>
      </c>
      <c r="Q73" s="59">
        <v>167.96</v>
      </c>
      <c r="R73" s="60">
        <f t="shared" ref="R73:R94" si="6">I73+J73+K73+M73+N73+O73+P73+L73</f>
        <v>1856.15</v>
      </c>
      <c r="S73" s="72">
        <v>93.47</v>
      </c>
      <c r="T73" s="64">
        <v>0</v>
      </c>
      <c r="U73" s="64"/>
      <c r="V73" s="64"/>
      <c r="W73" s="74"/>
      <c r="X73" s="64">
        <v>0</v>
      </c>
      <c r="Y73" s="63">
        <v>193.14250000000001</v>
      </c>
      <c r="Z73" s="59"/>
      <c r="AA73" s="64"/>
      <c r="AB73" s="64">
        <v>0</v>
      </c>
      <c r="AC73" s="64"/>
      <c r="AD73" s="64"/>
      <c r="AE73" s="64">
        <f t="shared" si="5"/>
        <v>361.10250000000002</v>
      </c>
      <c r="AF73" s="60">
        <f t="shared" si="4"/>
        <v>1588.5175000000002</v>
      </c>
      <c r="AG73" s="70"/>
    </row>
    <row r="74" spans="1:33" s="66" customFormat="1" ht="50.1" customHeight="1" x14ac:dyDescent="0.2">
      <c r="A74" s="52">
        <v>67</v>
      </c>
      <c r="B74" s="18" t="s">
        <v>187</v>
      </c>
      <c r="C74" s="18" t="s">
        <v>91</v>
      </c>
      <c r="D74" s="18" t="s">
        <v>223</v>
      </c>
      <c r="E74" s="56" t="s">
        <v>109</v>
      </c>
      <c r="F74" s="56" t="s">
        <v>124</v>
      </c>
      <c r="G74" s="56">
        <v>10</v>
      </c>
      <c r="H74" s="56">
        <v>0</v>
      </c>
      <c r="I74" s="59">
        <v>3359</v>
      </c>
      <c r="J74" s="69">
        <v>0</v>
      </c>
      <c r="K74" s="69">
        <v>0</v>
      </c>
      <c r="L74" s="69"/>
      <c r="M74" s="58"/>
      <c r="N74" s="58">
        <v>232.8</v>
      </c>
      <c r="O74" s="58">
        <v>120.5</v>
      </c>
      <c r="P74" s="58">
        <v>0</v>
      </c>
      <c r="Q74" s="59"/>
      <c r="R74" s="60">
        <f t="shared" si="6"/>
        <v>3712.3</v>
      </c>
      <c r="S74" s="72">
        <v>0</v>
      </c>
      <c r="T74" s="64">
        <v>149.38651199999995</v>
      </c>
      <c r="U74" s="64"/>
      <c r="V74" s="64">
        <v>33.590000000000003</v>
      </c>
      <c r="W74" s="74"/>
      <c r="X74" s="64">
        <v>0</v>
      </c>
      <c r="Y74" s="63">
        <v>386.28500000000003</v>
      </c>
      <c r="Z74" s="59"/>
      <c r="AA74" s="64"/>
      <c r="AB74" s="64">
        <v>0</v>
      </c>
      <c r="AC74" s="64"/>
      <c r="AD74" s="64"/>
      <c r="AE74" s="64">
        <f t="shared" si="5"/>
        <v>569.26151200000004</v>
      </c>
      <c r="AF74" s="60">
        <f t="shared" si="4"/>
        <v>3143.0384880000001</v>
      </c>
      <c r="AG74" s="70"/>
    </row>
    <row r="75" spans="1:33" s="66" customFormat="1" ht="50.1" customHeight="1" x14ac:dyDescent="0.2">
      <c r="A75" s="52">
        <v>68</v>
      </c>
      <c r="B75" s="18" t="s">
        <v>188</v>
      </c>
      <c r="C75" s="18" t="s">
        <v>92</v>
      </c>
      <c r="D75" s="18" t="s">
        <v>223</v>
      </c>
      <c r="E75" s="56" t="s">
        <v>109</v>
      </c>
      <c r="F75" s="56" t="s">
        <v>124</v>
      </c>
      <c r="G75" s="56">
        <v>11</v>
      </c>
      <c r="H75" s="56">
        <v>0</v>
      </c>
      <c r="I75" s="59">
        <v>3694.8999999999996</v>
      </c>
      <c r="J75" s="69">
        <v>0</v>
      </c>
      <c r="K75" s="69">
        <v>0</v>
      </c>
      <c r="L75" s="69"/>
      <c r="M75" s="58"/>
      <c r="N75" s="58">
        <v>256.08</v>
      </c>
      <c r="O75" s="58">
        <v>132.55000000000001</v>
      </c>
      <c r="P75" s="58">
        <v>0</v>
      </c>
      <c r="Q75" s="59"/>
      <c r="R75" s="60">
        <f t="shared" si="6"/>
        <v>4083.5299999999997</v>
      </c>
      <c r="S75" s="72">
        <v>0</v>
      </c>
      <c r="T75" s="64">
        <v>321.48039999999992</v>
      </c>
      <c r="U75" s="64"/>
      <c r="V75" s="64">
        <v>36.948999999999998</v>
      </c>
      <c r="W75" s="74"/>
      <c r="X75" s="64">
        <v>0</v>
      </c>
      <c r="Y75" s="63">
        <v>424.9135</v>
      </c>
      <c r="Z75" s="59"/>
      <c r="AA75" s="64"/>
      <c r="AB75" s="64">
        <v>0</v>
      </c>
      <c r="AC75" s="64"/>
      <c r="AD75" s="64"/>
      <c r="AE75" s="64">
        <f t="shared" si="5"/>
        <v>783.34289999999987</v>
      </c>
      <c r="AF75" s="60">
        <f t="shared" si="4"/>
        <v>3300.1871000000001</v>
      </c>
      <c r="AG75" s="70"/>
    </row>
    <row r="76" spans="1:33" s="66" customFormat="1" ht="50.1" customHeight="1" x14ac:dyDescent="0.2">
      <c r="A76" s="52">
        <v>69</v>
      </c>
      <c r="B76" s="18" t="s">
        <v>189</v>
      </c>
      <c r="C76" s="18" t="s">
        <v>93</v>
      </c>
      <c r="D76" s="18" t="s">
        <v>223</v>
      </c>
      <c r="E76" s="56" t="s">
        <v>109</v>
      </c>
      <c r="F76" s="56" t="s">
        <v>124</v>
      </c>
      <c r="G76" s="56">
        <v>9.5</v>
      </c>
      <c r="H76" s="56">
        <v>0</v>
      </c>
      <c r="I76" s="59">
        <v>3191.0499999999997</v>
      </c>
      <c r="J76" s="69">
        <v>0</v>
      </c>
      <c r="K76" s="69">
        <v>0</v>
      </c>
      <c r="L76" s="69"/>
      <c r="M76" s="58"/>
      <c r="N76" s="58">
        <v>221.16</v>
      </c>
      <c r="O76" s="58">
        <v>114.48</v>
      </c>
      <c r="P76" s="58">
        <v>0</v>
      </c>
      <c r="Q76" s="59"/>
      <c r="R76" s="60">
        <f t="shared" si="6"/>
        <v>3526.6899999999996</v>
      </c>
      <c r="S76" s="72">
        <v>0</v>
      </c>
      <c r="T76" s="64">
        <v>130.45803199999992</v>
      </c>
      <c r="U76" s="64"/>
      <c r="V76" s="64">
        <v>31.910499999999999</v>
      </c>
      <c r="W76" s="74"/>
      <c r="X76" s="64">
        <v>0</v>
      </c>
      <c r="Y76" s="63">
        <v>366.97075000000001</v>
      </c>
      <c r="Z76" s="59"/>
      <c r="AA76" s="64"/>
      <c r="AB76" s="64">
        <v>0</v>
      </c>
      <c r="AC76" s="64"/>
      <c r="AD76" s="64"/>
      <c r="AE76" s="64">
        <f t="shared" si="5"/>
        <v>529.33928199999991</v>
      </c>
      <c r="AF76" s="60">
        <f t="shared" si="4"/>
        <v>2997.3507179999997</v>
      </c>
      <c r="AG76" s="70"/>
    </row>
    <row r="77" spans="1:33" s="66" customFormat="1" ht="50.1" customHeight="1" x14ac:dyDescent="0.2">
      <c r="A77" s="52">
        <v>70</v>
      </c>
      <c r="B77" s="18" t="s">
        <v>234</v>
      </c>
      <c r="C77" s="18" t="s">
        <v>235</v>
      </c>
      <c r="D77" s="18" t="s">
        <v>223</v>
      </c>
      <c r="E77" s="56" t="s">
        <v>109</v>
      </c>
      <c r="F77" s="56" t="s">
        <v>124</v>
      </c>
      <c r="G77" s="56">
        <v>11</v>
      </c>
      <c r="H77" s="56">
        <v>0</v>
      </c>
      <c r="I77" s="59">
        <v>3694.8999999999996</v>
      </c>
      <c r="J77" s="69">
        <v>0</v>
      </c>
      <c r="K77" s="69">
        <v>0</v>
      </c>
      <c r="L77" s="69"/>
      <c r="M77" s="58"/>
      <c r="N77" s="58">
        <v>256.08</v>
      </c>
      <c r="O77" s="58">
        <v>132.55000000000001</v>
      </c>
      <c r="P77" s="58">
        <v>0</v>
      </c>
      <c r="Q77" s="59"/>
      <c r="R77" s="60">
        <f t="shared" si="6"/>
        <v>4083.5299999999997</v>
      </c>
      <c r="S77" s="72">
        <v>0</v>
      </c>
      <c r="T77" s="64">
        <v>321.48039999999992</v>
      </c>
      <c r="U77" s="64"/>
      <c r="V77" s="64">
        <v>36.948999999999998</v>
      </c>
      <c r="W77" s="74"/>
      <c r="X77" s="64">
        <v>0</v>
      </c>
      <c r="Y77" s="63">
        <v>424.9135</v>
      </c>
      <c r="Z77" s="59"/>
      <c r="AA77" s="64"/>
      <c r="AB77" s="64">
        <v>0</v>
      </c>
      <c r="AC77" s="64"/>
      <c r="AD77" s="64"/>
      <c r="AE77" s="64">
        <f t="shared" si="5"/>
        <v>783.34289999999987</v>
      </c>
      <c r="AF77" s="60">
        <f t="shared" si="4"/>
        <v>3300.1871000000001</v>
      </c>
      <c r="AG77" s="70"/>
    </row>
    <row r="78" spans="1:33" s="66" customFormat="1" ht="50.1" customHeight="1" x14ac:dyDescent="0.2">
      <c r="A78" s="52">
        <v>71</v>
      </c>
      <c r="B78" s="18" t="s">
        <v>236</v>
      </c>
      <c r="C78" s="18" t="s">
        <v>237</v>
      </c>
      <c r="D78" s="18" t="s">
        <v>223</v>
      </c>
      <c r="E78" s="56" t="s">
        <v>109</v>
      </c>
      <c r="F78" s="56" t="s">
        <v>124</v>
      </c>
      <c r="G78" s="56">
        <v>16</v>
      </c>
      <c r="H78" s="56">
        <v>0</v>
      </c>
      <c r="I78" s="59">
        <v>5374.4</v>
      </c>
      <c r="J78" s="69">
        <v>0</v>
      </c>
      <c r="K78" s="69">
        <v>0</v>
      </c>
      <c r="L78" s="69"/>
      <c r="M78" s="58"/>
      <c r="N78" s="58">
        <v>372.48</v>
      </c>
      <c r="O78" s="58">
        <v>192.8</v>
      </c>
      <c r="P78" s="58">
        <v>0</v>
      </c>
      <c r="Q78" s="59"/>
      <c r="R78" s="60">
        <f t="shared" si="6"/>
        <v>5939.6799999999994</v>
      </c>
      <c r="S78" s="72">
        <v>0</v>
      </c>
      <c r="T78" s="64">
        <v>641.96474399999988</v>
      </c>
      <c r="U78" s="64"/>
      <c r="V78" s="64">
        <v>53.744</v>
      </c>
      <c r="W78" s="74"/>
      <c r="X78" s="64">
        <v>0</v>
      </c>
      <c r="Y78" s="63">
        <v>618.05600000000004</v>
      </c>
      <c r="Z78" s="59"/>
      <c r="AA78" s="64"/>
      <c r="AB78" s="64">
        <v>0</v>
      </c>
      <c r="AC78" s="64"/>
      <c r="AD78" s="64"/>
      <c r="AE78" s="64">
        <f t="shared" si="5"/>
        <v>1313.7647440000001</v>
      </c>
      <c r="AF78" s="60">
        <f t="shared" si="4"/>
        <v>4625.9152559999993</v>
      </c>
      <c r="AG78" s="70"/>
    </row>
    <row r="79" spans="1:33" s="66" customFormat="1" ht="50.1" customHeight="1" x14ac:dyDescent="0.2">
      <c r="A79" s="52">
        <v>72</v>
      </c>
      <c r="B79" s="18" t="s">
        <v>238</v>
      </c>
      <c r="C79" s="18" t="s">
        <v>239</v>
      </c>
      <c r="D79" s="18" t="s">
        <v>223</v>
      </c>
      <c r="E79" s="56" t="s">
        <v>109</v>
      </c>
      <c r="F79" s="56" t="s">
        <v>124</v>
      </c>
      <c r="G79" s="56">
        <v>8</v>
      </c>
      <c r="H79" s="56">
        <v>0</v>
      </c>
      <c r="I79" s="59">
        <v>2687.2</v>
      </c>
      <c r="J79" s="69">
        <v>0</v>
      </c>
      <c r="K79" s="69">
        <v>0</v>
      </c>
      <c r="L79" s="69"/>
      <c r="M79" s="58"/>
      <c r="N79" s="58">
        <v>186.24</v>
      </c>
      <c r="O79" s="58">
        <v>96.4</v>
      </c>
      <c r="P79" s="58">
        <v>0</v>
      </c>
      <c r="Q79" s="59"/>
      <c r="R79" s="60">
        <f t="shared" si="6"/>
        <v>2969.8399999999997</v>
      </c>
      <c r="S79" s="72">
        <v>0</v>
      </c>
      <c r="T79" s="64">
        <v>53.422591999999923</v>
      </c>
      <c r="U79" s="64"/>
      <c r="V79" s="64">
        <v>26.872</v>
      </c>
      <c r="W79" s="74"/>
      <c r="X79" s="64">
        <v>0</v>
      </c>
      <c r="Y79" s="63">
        <v>309.02800000000002</v>
      </c>
      <c r="Z79" s="59"/>
      <c r="AA79" s="64"/>
      <c r="AB79" s="64">
        <v>0</v>
      </c>
      <c r="AC79" s="64"/>
      <c r="AD79" s="64"/>
      <c r="AE79" s="64">
        <f t="shared" si="5"/>
        <v>389.32259199999993</v>
      </c>
      <c r="AF79" s="60">
        <f t="shared" si="4"/>
        <v>2580.5174079999997</v>
      </c>
      <c r="AG79" s="70"/>
    </row>
    <row r="80" spans="1:33" s="66" customFormat="1" ht="50.1" customHeight="1" x14ac:dyDescent="0.2">
      <c r="A80" s="52">
        <v>73</v>
      </c>
      <c r="B80" s="18" t="s">
        <v>240</v>
      </c>
      <c r="C80" s="18" t="s">
        <v>241</v>
      </c>
      <c r="D80" s="18" t="s">
        <v>223</v>
      </c>
      <c r="E80" s="56" t="s">
        <v>109</v>
      </c>
      <c r="F80" s="56" t="s">
        <v>124</v>
      </c>
      <c r="G80" s="56">
        <v>19</v>
      </c>
      <c r="H80" s="56">
        <v>0</v>
      </c>
      <c r="I80" s="59">
        <v>6382.0999999999995</v>
      </c>
      <c r="J80" s="69">
        <v>0</v>
      </c>
      <c r="K80" s="69">
        <v>0</v>
      </c>
      <c r="L80" s="69"/>
      <c r="M80" s="58"/>
      <c r="N80" s="58">
        <v>442.32</v>
      </c>
      <c r="O80" s="58">
        <v>228.95</v>
      </c>
      <c r="P80" s="58">
        <v>0</v>
      </c>
      <c r="Q80" s="59"/>
      <c r="R80" s="60">
        <f t="shared" si="6"/>
        <v>7053.369999999999</v>
      </c>
      <c r="S80" s="72">
        <v>0</v>
      </c>
      <c r="T80" s="64">
        <v>864.931104</v>
      </c>
      <c r="U80" s="64"/>
      <c r="V80" s="64">
        <v>63.820999999999998</v>
      </c>
      <c r="W80" s="74"/>
      <c r="X80" s="64">
        <v>0</v>
      </c>
      <c r="Y80" s="63">
        <v>733.94150000000002</v>
      </c>
      <c r="Z80" s="59"/>
      <c r="AA80" s="64"/>
      <c r="AB80" s="64">
        <v>0</v>
      </c>
      <c r="AC80" s="64"/>
      <c r="AD80" s="64"/>
      <c r="AE80" s="64">
        <f t="shared" si="5"/>
        <v>1662.6936040000001</v>
      </c>
      <c r="AF80" s="60">
        <f t="shared" si="4"/>
        <v>5390.6763959999989</v>
      </c>
      <c r="AG80" s="70"/>
    </row>
    <row r="81" spans="1:37" s="66" customFormat="1" ht="50.1" customHeight="1" x14ac:dyDescent="0.2">
      <c r="A81" s="52">
        <v>74</v>
      </c>
      <c r="B81" s="18" t="s">
        <v>264</v>
      </c>
      <c r="C81" s="17" t="s">
        <v>53</v>
      </c>
      <c r="D81" s="31" t="s">
        <v>223</v>
      </c>
      <c r="E81" s="56" t="s">
        <v>109</v>
      </c>
      <c r="F81" s="56" t="s">
        <v>124</v>
      </c>
      <c r="G81" s="50">
        <v>18.5</v>
      </c>
      <c r="H81" s="56"/>
      <c r="I81" s="118">
        <v>6214.15</v>
      </c>
      <c r="J81" s="69">
        <v>0</v>
      </c>
      <c r="K81" s="69">
        <v>0</v>
      </c>
      <c r="L81" s="69"/>
      <c r="M81" s="58"/>
      <c r="N81" s="51">
        <v>430.68</v>
      </c>
      <c r="O81" s="51">
        <v>222.92500000000001</v>
      </c>
      <c r="P81" s="58">
        <v>0</v>
      </c>
      <c r="Q81" s="59"/>
      <c r="R81" s="60">
        <f t="shared" si="6"/>
        <v>6867.7550000000001</v>
      </c>
      <c r="S81" s="72">
        <v>0</v>
      </c>
      <c r="T81" s="64">
        <v>827.7700440000001</v>
      </c>
      <c r="U81" s="64"/>
      <c r="V81" s="64">
        <v>0</v>
      </c>
      <c r="W81" s="74"/>
      <c r="X81" s="64">
        <v>0</v>
      </c>
      <c r="Y81" s="63">
        <v>714.62725</v>
      </c>
      <c r="Z81" s="64"/>
      <c r="AA81" s="64"/>
      <c r="AB81" s="64">
        <v>0</v>
      </c>
      <c r="AC81" s="64">
        <v>0</v>
      </c>
      <c r="AD81" s="64"/>
      <c r="AE81" s="64">
        <f>T81+U81+V81+W81+X81+Y81+Z81+AA81+AB81+AC81+AD81+Q81</f>
        <v>1542.3972940000001</v>
      </c>
      <c r="AF81" s="60">
        <f>R81-AE81+S81</f>
        <v>5325.3577059999998</v>
      </c>
      <c r="AG81" s="70"/>
      <c r="AJ81" s="75"/>
      <c r="AK81" s="75"/>
    </row>
    <row r="82" spans="1:37" s="66" customFormat="1" ht="50.1" customHeight="1" x14ac:dyDescent="0.2">
      <c r="A82" s="52">
        <v>75</v>
      </c>
      <c r="B82" s="18" t="s">
        <v>265</v>
      </c>
      <c r="C82" s="17" t="s">
        <v>60</v>
      </c>
      <c r="D82" s="31" t="s">
        <v>223</v>
      </c>
      <c r="E82" s="56" t="s">
        <v>109</v>
      </c>
      <c r="F82" s="56" t="s">
        <v>124</v>
      </c>
      <c r="G82" s="50">
        <v>10</v>
      </c>
      <c r="H82" s="56"/>
      <c r="I82" s="118">
        <v>3359</v>
      </c>
      <c r="J82" s="69">
        <v>0</v>
      </c>
      <c r="K82" s="69">
        <v>0</v>
      </c>
      <c r="L82" s="69"/>
      <c r="M82" s="58"/>
      <c r="N82" s="51">
        <v>232.8</v>
      </c>
      <c r="O82" s="51">
        <v>120.5</v>
      </c>
      <c r="P82" s="58">
        <v>0</v>
      </c>
      <c r="Q82" s="59"/>
      <c r="R82" s="60">
        <f t="shared" si="6"/>
        <v>3712.3</v>
      </c>
      <c r="S82" s="72">
        <v>0</v>
      </c>
      <c r="T82" s="64">
        <v>149.38651199999995</v>
      </c>
      <c r="U82" s="64"/>
      <c r="V82" s="64">
        <v>0</v>
      </c>
      <c r="W82" s="74"/>
      <c r="X82" s="64">
        <v>0</v>
      </c>
      <c r="Y82" s="63">
        <v>386.28500000000003</v>
      </c>
      <c r="Z82" s="64"/>
      <c r="AA82" s="64"/>
      <c r="AB82" s="64">
        <v>0</v>
      </c>
      <c r="AC82" s="64">
        <v>0</v>
      </c>
      <c r="AD82" s="64"/>
      <c r="AE82" s="64">
        <f>T82+U82+V82+W82+X82+Y82+Z82+AA82+AB82+AC82+AD82+Q82</f>
        <v>535.67151200000001</v>
      </c>
      <c r="AF82" s="60">
        <f>R82-AE82+S82</f>
        <v>3176.6284880000003</v>
      </c>
      <c r="AG82" s="70"/>
      <c r="AJ82" s="75"/>
      <c r="AK82" s="75"/>
    </row>
    <row r="83" spans="1:37" s="66" customFormat="1" ht="50.1" customHeight="1" x14ac:dyDescent="0.2">
      <c r="A83" s="52">
        <v>76</v>
      </c>
      <c r="B83" s="18" t="s">
        <v>266</v>
      </c>
      <c r="C83" s="31" t="s">
        <v>47</v>
      </c>
      <c r="D83" s="31" t="s">
        <v>263</v>
      </c>
      <c r="E83" s="56" t="s">
        <v>109</v>
      </c>
      <c r="F83" s="56" t="s">
        <v>124</v>
      </c>
      <c r="G83" s="18"/>
      <c r="H83" s="56">
        <v>17.5</v>
      </c>
      <c r="I83" s="118">
        <v>6701.625</v>
      </c>
      <c r="J83" s="69">
        <v>0</v>
      </c>
      <c r="K83" s="69">
        <v>0</v>
      </c>
      <c r="L83" s="69"/>
      <c r="M83" s="58"/>
      <c r="N83" s="51">
        <v>407.40000000000003</v>
      </c>
      <c r="O83" s="51">
        <v>230.125</v>
      </c>
      <c r="P83" s="58">
        <v>0</v>
      </c>
      <c r="Q83" s="59"/>
      <c r="R83" s="60">
        <f t="shared" si="6"/>
        <v>7339.15</v>
      </c>
      <c r="S83" s="72">
        <v>0</v>
      </c>
      <c r="T83" s="64">
        <v>933.43262400000003</v>
      </c>
      <c r="U83" s="64"/>
      <c r="V83" s="64">
        <v>0</v>
      </c>
      <c r="W83" s="74"/>
      <c r="X83" s="64">
        <v>0</v>
      </c>
      <c r="Y83" s="63">
        <v>770.68687499999999</v>
      </c>
      <c r="Z83" s="64"/>
      <c r="AA83" s="64"/>
      <c r="AB83" s="64">
        <v>0</v>
      </c>
      <c r="AC83" s="64">
        <v>0</v>
      </c>
      <c r="AD83" s="64"/>
      <c r="AE83" s="64">
        <f>T83+U83+V83+W83+X83+Y83+Z83+AA83+AB83+AC83+AD83+Q83</f>
        <v>1704.1194989999999</v>
      </c>
      <c r="AF83" s="60">
        <f>R83-AE83+S83</f>
        <v>5635.0305009999993</v>
      </c>
      <c r="AG83" s="70"/>
      <c r="AJ83" s="75"/>
      <c r="AK83" s="75"/>
    </row>
    <row r="84" spans="1:37" s="66" customFormat="1" ht="50.1" customHeight="1" x14ac:dyDescent="0.2">
      <c r="A84" s="52">
        <v>77</v>
      </c>
      <c r="B84" s="18" t="s">
        <v>267</v>
      </c>
      <c r="C84" s="31" t="s">
        <v>48</v>
      </c>
      <c r="D84" s="108" t="s">
        <v>223</v>
      </c>
      <c r="E84" s="109" t="s">
        <v>109</v>
      </c>
      <c r="F84" s="109" t="s">
        <v>124</v>
      </c>
      <c r="G84" s="109">
        <v>17</v>
      </c>
      <c r="H84" s="109"/>
      <c r="I84" s="118">
        <v>5710.2999999999993</v>
      </c>
      <c r="J84" s="110">
        <v>0</v>
      </c>
      <c r="K84" s="110">
        <v>0</v>
      </c>
      <c r="L84" s="110"/>
      <c r="M84" s="111"/>
      <c r="N84" s="51">
        <v>395.76</v>
      </c>
      <c r="O84" s="51">
        <v>204.85000000000002</v>
      </c>
      <c r="P84" s="111">
        <v>0</v>
      </c>
      <c r="Q84" s="112"/>
      <c r="R84" s="113">
        <f t="shared" si="6"/>
        <v>6310.91</v>
      </c>
      <c r="S84" s="114">
        <v>0</v>
      </c>
      <c r="T84" s="115">
        <v>716.28686400000004</v>
      </c>
      <c r="U84" s="115"/>
      <c r="V84" s="115">
        <v>0</v>
      </c>
      <c r="W84" s="116"/>
      <c r="X84" s="115">
        <v>0</v>
      </c>
      <c r="Y84" s="117">
        <v>656.68449999999996</v>
      </c>
      <c r="Z84" s="115"/>
      <c r="AA84" s="115"/>
      <c r="AB84" s="115">
        <v>0</v>
      </c>
      <c r="AC84" s="115">
        <v>0</v>
      </c>
      <c r="AD84" s="115"/>
      <c r="AE84" s="115">
        <f>T84+U84+V84+W84+X84+Y84+Z84+AA84+AB84+AC84+AD84+Q84</f>
        <v>1372.971364</v>
      </c>
      <c r="AF84" s="113">
        <f>R84-AE84+S84</f>
        <v>4937.9386359999999</v>
      </c>
      <c r="AG84" s="70"/>
      <c r="AJ84" s="75"/>
      <c r="AK84" s="75"/>
    </row>
    <row r="85" spans="1:37" s="85" customFormat="1" ht="50.1" customHeight="1" x14ac:dyDescent="0.2">
      <c r="A85" s="107">
        <v>78</v>
      </c>
      <c r="B85" s="18" t="s">
        <v>261</v>
      </c>
      <c r="C85" s="17" t="s">
        <v>262</v>
      </c>
      <c r="D85" s="31" t="s">
        <v>223</v>
      </c>
      <c r="E85" s="18" t="s">
        <v>109</v>
      </c>
      <c r="F85" s="18" t="s">
        <v>124</v>
      </c>
      <c r="G85" s="18">
        <v>17.5</v>
      </c>
      <c r="H85" s="18"/>
      <c r="I85" s="118">
        <v>5878.25</v>
      </c>
      <c r="J85" s="69">
        <v>0</v>
      </c>
      <c r="K85" s="69">
        <v>0</v>
      </c>
      <c r="L85" s="69">
        <v>5878.25</v>
      </c>
      <c r="M85" s="79">
        <v>0</v>
      </c>
      <c r="N85" s="118">
        <v>814.8</v>
      </c>
      <c r="O85" s="118">
        <v>421.76</v>
      </c>
      <c r="P85" s="79">
        <v>0</v>
      </c>
      <c r="Q85" s="80"/>
      <c r="R85" s="83">
        <f t="shared" si="6"/>
        <v>12993.060000000001</v>
      </c>
      <c r="S85" s="81">
        <v>0</v>
      </c>
      <c r="T85" s="73">
        <v>2095.64</v>
      </c>
      <c r="U85" s="73"/>
      <c r="V85" s="73">
        <v>0</v>
      </c>
      <c r="W85" s="82"/>
      <c r="X85" s="73">
        <v>0</v>
      </c>
      <c r="Y85" s="63">
        <v>675.99874999999997</v>
      </c>
      <c r="Z85" s="73"/>
      <c r="AA85" s="73"/>
      <c r="AB85" s="73">
        <v>0</v>
      </c>
      <c r="AC85" s="73">
        <v>0</v>
      </c>
      <c r="AD85" s="73"/>
      <c r="AE85" s="73">
        <f>T85+U85+V85+W85+X85+Y85+Z85+AA85+AB85+AC85+AD85+Q85</f>
        <v>2771.6387500000001</v>
      </c>
      <c r="AF85" s="83">
        <f>R85-AE85+S85</f>
        <v>10221.421250000001</v>
      </c>
      <c r="AG85" s="86"/>
      <c r="AJ85" s="86"/>
      <c r="AK85" s="86"/>
    </row>
    <row r="86" spans="1:37" s="88" customFormat="1" ht="50.1" customHeight="1" x14ac:dyDescent="0.2">
      <c r="A86" s="52">
        <v>79</v>
      </c>
      <c r="B86" s="34" t="s">
        <v>233</v>
      </c>
      <c r="C86" s="33" t="s">
        <v>94</v>
      </c>
      <c r="D86" s="34" t="s">
        <v>232</v>
      </c>
      <c r="E86" s="89" t="s">
        <v>109</v>
      </c>
      <c r="F86" s="89" t="s">
        <v>124</v>
      </c>
      <c r="G86" s="89"/>
      <c r="H86" s="89"/>
      <c r="I86" s="90">
        <v>7420.3</v>
      </c>
      <c r="J86" s="91">
        <v>0</v>
      </c>
      <c r="K86" s="91">
        <v>0</v>
      </c>
      <c r="L86" s="91"/>
      <c r="M86" s="92">
        <v>1335.654</v>
      </c>
      <c r="N86" s="92">
        <v>465.5</v>
      </c>
      <c r="O86" s="92">
        <v>261.2</v>
      </c>
      <c r="P86" s="92">
        <v>0</v>
      </c>
      <c r="Q86" s="93"/>
      <c r="R86" s="60">
        <f t="shared" si="6"/>
        <v>9482.6540000000005</v>
      </c>
      <c r="S86" s="94">
        <v>0</v>
      </c>
      <c r="T86" s="95">
        <v>1378.8749184000003</v>
      </c>
      <c r="U86" s="95"/>
      <c r="V86" s="45">
        <v>74.203000000000003</v>
      </c>
      <c r="W86" s="96"/>
      <c r="X86" s="95">
        <v>0</v>
      </c>
      <c r="Y86" s="63">
        <v>853.33450000000005</v>
      </c>
      <c r="Z86" s="93"/>
      <c r="AA86" s="95"/>
      <c r="AB86" s="95">
        <v>0</v>
      </c>
      <c r="AC86" s="95">
        <v>770.24</v>
      </c>
      <c r="AD86" s="95"/>
      <c r="AE86" s="64">
        <f t="shared" si="5"/>
        <v>3076.6524184</v>
      </c>
      <c r="AF86" s="60">
        <f t="shared" si="4"/>
        <v>6406.0015816000005</v>
      </c>
      <c r="AG86" s="97"/>
    </row>
    <row r="87" spans="1:37" s="66" customFormat="1" ht="50.1" customHeight="1" x14ac:dyDescent="0.2">
      <c r="A87" s="52">
        <v>80</v>
      </c>
      <c r="B87" s="30" t="s">
        <v>190</v>
      </c>
      <c r="C87" s="17" t="s">
        <v>95</v>
      </c>
      <c r="D87" s="30" t="s">
        <v>226</v>
      </c>
      <c r="E87" s="56" t="s">
        <v>109</v>
      </c>
      <c r="F87" s="56" t="s">
        <v>124</v>
      </c>
      <c r="G87" s="56"/>
      <c r="H87" s="56"/>
      <c r="I87" s="98">
        <v>6617.28</v>
      </c>
      <c r="J87" s="69">
        <v>0</v>
      </c>
      <c r="K87" s="69">
        <v>0</v>
      </c>
      <c r="L87" s="69"/>
      <c r="M87" s="58">
        <v>0</v>
      </c>
      <c r="N87" s="58">
        <v>465.5</v>
      </c>
      <c r="O87" s="58">
        <v>229.8</v>
      </c>
      <c r="P87" s="58">
        <v>0</v>
      </c>
      <c r="Q87" s="59"/>
      <c r="R87" s="60">
        <f t="shared" si="6"/>
        <v>7312.58</v>
      </c>
      <c r="S87" s="72">
        <v>0</v>
      </c>
      <c r="T87" s="64">
        <v>915.34711200000015</v>
      </c>
      <c r="U87" s="64"/>
      <c r="V87" s="45">
        <v>66.172799999999995</v>
      </c>
      <c r="W87" s="74"/>
      <c r="X87" s="64">
        <v>0</v>
      </c>
      <c r="Y87" s="63">
        <v>760.98720000000003</v>
      </c>
      <c r="Z87" s="59"/>
      <c r="AA87" s="64"/>
      <c r="AB87" s="64">
        <v>0</v>
      </c>
      <c r="AC87" s="64"/>
      <c r="AD87" s="64"/>
      <c r="AE87" s="64">
        <f t="shared" si="5"/>
        <v>1742.5071120000002</v>
      </c>
      <c r="AF87" s="60">
        <f t="shared" si="4"/>
        <v>5570.0728879999997</v>
      </c>
      <c r="AG87" s="70"/>
    </row>
    <row r="88" spans="1:37" s="66" customFormat="1" ht="50.1" customHeight="1" x14ac:dyDescent="0.2">
      <c r="A88" s="52">
        <v>81</v>
      </c>
      <c r="B88" s="32" t="s">
        <v>191</v>
      </c>
      <c r="C88" s="17" t="s">
        <v>96</v>
      </c>
      <c r="D88" s="32" t="s">
        <v>227</v>
      </c>
      <c r="E88" s="56" t="s">
        <v>109</v>
      </c>
      <c r="F88" s="56" t="s">
        <v>124</v>
      </c>
      <c r="G88" s="56"/>
      <c r="H88" s="56"/>
      <c r="I88" s="98">
        <v>9611.07</v>
      </c>
      <c r="J88" s="69">
        <v>0</v>
      </c>
      <c r="K88" s="69">
        <v>0</v>
      </c>
      <c r="L88" s="69"/>
      <c r="M88" s="58">
        <v>0</v>
      </c>
      <c r="N88" s="58">
        <v>465.5</v>
      </c>
      <c r="O88" s="58">
        <v>315.42</v>
      </c>
      <c r="P88" s="58">
        <v>0</v>
      </c>
      <c r="Q88" s="59"/>
      <c r="R88" s="60">
        <f t="shared" si="6"/>
        <v>10391.99</v>
      </c>
      <c r="S88" s="72">
        <v>0</v>
      </c>
      <c r="T88" s="64">
        <v>1573.1090880000002</v>
      </c>
      <c r="U88" s="64"/>
      <c r="V88" s="45">
        <v>96.110699999999994</v>
      </c>
      <c r="W88" s="74"/>
      <c r="X88" s="64">
        <v>0</v>
      </c>
      <c r="Y88" s="63">
        <v>1105.27305</v>
      </c>
      <c r="Z88" s="59"/>
      <c r="AA88" s="64"/>
      <c r="AB88" s="64">
        <v>0</v>
      </c>
      <c r="AC88" s="64"/>
      <c r="AD88" s="64"/>
      <c r="AE88" s="64">
        <f t="shared" si="5"/>
        <v>2774.4928380000001</v>
      </c>
      <c r="AF88" s="60">
        <f t="shared" si="4"/>
        <v>7617.4971619999997</v>
      </c>
      <c r="AG88" s="70"/>
    </row>
    <row r="89" spans="1:37" s="66" customFormat="1" ht="50.1" customHeight="1" x14ac:dyDescent="0.2">
      <c r="A89" s="52">
        <v>82</v>
      </c>
      <c r="B89" s="32" t="s">
        <v>192</v>
      </c>
      <c r="C89" s="17" t="s">
        <v>98</v>
      </c>
      <c r="D89" s="32" t="s">
        <v>227</v>
      </c>
      <c r="E89" s="56" t="s">
        <v>109</v>
      </c>
      <c r="F89" s="56" t="s">
        <v>124</v>
      </c>
      <c r="G89" s="56"/>
      <c r="H89" s="56"/>
      <c r="I89" s="98">
        <v>9611.07</v>
      </c>
      <c r="J89" s="69">
        <v>0</v>
      </c>
      <c r="K89" s="69">
        <v>0</v>
      </c>
      <c r="L89" s="69"/>
      <c r="M89" s="58">
        <v>0</v>
      </c>
      <c r="N89" s="58">
        <v>465.5</v>
      </c>
      <c r="O89" s="58">
        <v>315.42</v>
      </c>
      <c r="P89" s="58">
        <v>0</v>
      </c>
      <c r="Q89" s="59">
        <v>0</v>
      </c>
      <c r="R89" s="60">
        <f t="shared" si="6"/>
        <v>10391.99</v>
      </c>
      <c r="S89" s="72">
        <v>0</v>
      </c>
      <c r="T89" s="64">
        <v>1573.1090880000002</v>
      </c>
      <c r="U89" s="64"/>
      <c r="V89" s="45">
        <v>96.110699999999994</v>
      </c>
      <c r="W89" s="74"/>
      <c r="X89" s="64">
        <v>0</v>
      </c>
      <c r="Y89" s="63">
        <v>1105.27305</v>
      </c>
      <c r="Z89" s="59"/>
      <c r="AA89" s="64"/>
      <c r="AB89" s="64">
        <v>0</v>
      </c>
      <c r="AC89" s="64"/>
      <c r="AD89" s="64"/>
      <c r="AE89" s="64">
        <f t="shared" si="5"/>
        <v>2774.4928380000001</v>
      </c>
      <c r="AF89" s="60">
        <f t="shared" si="4"/>
        <v>7617.4971619999997</v>
      </c>
      <c r="AG89" s="70"/>
    </row>
    <row r="90" spans="1:37" s="66" customFormat="1" ht="50.1" customHeight="1" x14ac:dyDescent="0.2">
      <c r="A90" s="52">
        <v>83</v>
      </c>
      <c r="B90" s="32" t="s">
        <v>193</v>
      </c>
      <c r="C90" s="17" t="s">
        <v>97</v>
      </c>
      <c r="D90" s="32" t="s">
        <v>227</v>
      </c>
      <c r="E90" s="56" t="s">
        <v>109</v>
      </c>
      <c r="F90" s="56" t="s">
        <v>124</v>
      </c>
      <c r="G90" s="56"/>
      <c r="H90" s="56"/>
      <c r="I90" s="98">
        <v>9611.07</v>
      </c>
      <c r="J90" s="69">
        <v>0</v>
      </c>
      <c r="K90" s="69">
        <v>0</v>
      </c>
      <c r="L90" s="69"/>
      <c r="M90" s="58">
        <v>0</v>
      </c>
      <c r="N90" s="58">
        <v>465.5</v>
      </c>
      <c r="O90" s="58">
        <v>315.42</v>
      </c>
      <c r="P90" s="58">
        <v>0</v>
      </c>
      <c r="Q90" s="59"/>
      <c r="R90" s="60">
        <f t="shared" si="6"/>
        <v>10391.99</v>
      </c>
      <c r="S90" s="72">
        <v>0</v>
      </c>
      <c r="T90" s="64">
        <v>1573.1090880000002</v>
      </c>
      <c r="U90" s="64"/>
      <c r="V90" s="45">
        <v>96.110699999999994</v>
      </c>
      <c r="W90" s="74"/>
      <c r="X90" s="64">
        <v>0</v>
      </c>
      <c r="Y90" s="63">
        <v>1105.27305</v>
      </c>
      <c r="Z90" s="59"/>
      <c r="AA90" s="64"/>
      <c r="AB90" s="64">
        <v>0</v>
      </c>
      <c r="AC90" s="64"/>
      <c r="AD90" s="64"/>
      <c r="AE90" s="64">
        <f t="shared" si="5"/>
        <v>2774.4928380000001</v>
      </c>
      <c r="AF90" s="60">
        <f t="shared" si="4"/>
        <v>7617.4971619999997</v>
      </c>
      <c r="AG90" s="70"/>
    </row>
    <row r="91" spans="1:37" s="66" customFormat="1" ht="50.1" customHeight="1" x14ac:dyDescent="0.2">
      <c r="A91" s="52">
        <v>84</v>
      </c>
      <c r="B91" s="32" t="s">
        <v>228</v>
      </c>
      <c r="C91" s="17" t="s">
        <v>70</v>
      </c>
      <c r="D91" s="32" t="s">
        <v>226</v>
      </c>
      <c r="E91" s="56" t="s">
        <v>109</v>
      </c>
      <c r="F91" s="56" t="s">
        <v>124</v>
      </c>
      <c r="G91" s="56"/>
      <c r="H91" s="56"/>
      <c r="I91" s="98">
        <v>6617.28</v>
      </c>
      <c r="J91" s="69">
        <v>0</v>
      </c>
      <c r="K91" s="69">
        <v>0</v>
      </c>
      <c r="L91" s="69"/>
      <c r="M91" s="58">
        <v>0</v>
      </c>
      <c r="N91" s="58">
        <v>465.5</v>
      </c>
      <c r="O91" s="58">
        <v>229.8</v>
      </c>
      <c r="P91" s="58">
        <v>0</v>
      </c>
      <c r="Q91" s="59">
        <v>0</v>
      </c>
      <c r="R91" s="60">
        <f t="shared" si="6"/>
        <v>7312.58</v>
      </c>
      <c r="S91" s="72">
        <v>0</v>
      </c>
      <c r="T91" s="64">
        <v>915.34711200000015</v>
      </c>
      <c r="U91" s="64"/>
      <c r="V91" s="45">
        <v>66.172799999999995</v>
      </c>
      <c r="W91" s="74"/>
      <c r="X91" s="64">
        <v>0</v>
      </c>
      <c r="Y91" s="63">
        <v>760.98720000000003</v>
      </c>
      <c r="Z91" s="59"/>
      <c r="AA91" s="64"/>
      <c r="AB91" s="64">
        <v>0</v>
      </c>
      <c r="AC91" s="64"/>
      <c r="AD91" s="64"/>
      <c r="AE91" s="64">
        <f>T91+U91+V91+W91+X91+Y91+Z91+AA91+AB91+AC91+AD91+Q91</f>
        <v>1742.5071120000002</v>
      </c>
      <c r="AF91" s="60">
        <f t="shared" si="4"/>
        <v>5570.0728879999997</v>
      </c>
      <c r="AG91" s="70"/>
    </row>
    <row r="92" spans="1:37" s="66" customFormat="1" ht="50.1" customHeight="1" x14ac:dyDescent="0.2">
      <c r="A92" s="52">
        <v>85</v>
      </c>
      <c r="B92" s="32" t="s">
        <v>229</v>
      </c>
      <c r="C92" s="17" t="s">
        <v>74</v>
      </c>
      <c r="D92" s="32" t="s">
        <v>226</v>
      </c>
      <c r="E92" s="56" t="s">
        <v>109</v>
      </c>
      <c r="F92" s="56" t="s">
        <v>124</v>
      </c>
      <c r="G92" s="56"/>
      <c r="H92" s="56"/>
      <c r="I92" s="98">
        <v>6617.28</v>
      </c>
      <c r="J92" s="69">
        <v>0</v>
      </c>
      <c r="K92" s="69">
        <v>0</v>
      </c>
      <c r="L92" s="69"/>
      <c r="M92" s="58">
        <v>0</v>
      </c>
      <c r="N92" s="58">
        <v>465.5</v>
      </c>
      <c r="O92" s="58">
        <v>229.8</v>
      </c>
      <c r="P92" s="58">
        <v>0</v>
      </c>
      <c r="Q92" s="59"/>
      <c r="R92" s="60">
        <f t="shared" si="6"/>
        <v>7312.58</v>
      </c>
      <c r="S92" s="72">
        <v>0</v>
      </c>
      <c r="T92" s="64">
        <v>915.34711200000015</v>
      </c>
      <c r="U92" s="64"/>
      <c r="V92" s="45">
        <v>66.172799999999995</v>
      </c>
      <c r="W92" s="74"/>
      <c r="X92" s="64">
        <v>0</v>
      </c>
      <c r="Y92" s="63">
        <v>760.98720000000003</v>
      </c>
      <c r="Z92" s="59"/>
      <c r="AA92" s="64"/>
      <c r="AB92" s="64">
        <v>0</v>
      </c>
      <c r="AC92" s="64"/>
      <c r="AD92" s="64"/>
      <c r="AE92" s="64">
        <f t="shared" si="5"/>
        <v>1742.5071120000002</v>
      </c>
      <c r="AF92" s="60">
        <f t="shared" si="4"/>
        <v>5570.0728879999997</v>
      </c>
      <c r="AG92" s="70"/>
    </row>
    <row r="93" spans="1:37" s="66" customFormat="1" ht="50.1" customHeight="1" x14ac:dyDescent="0.2">
      <c r="A93" s="52">
        <v>86</v>
      </c>
      <c r="B93" s="32" t="s">
        <v>230</v>
      </c>
      <c r="C93" s="17" t="s">
        <v>75</v>
      </c>
      <c r="D93" s="32" t="s">
        <v>226</v>
      </c>
      <c r="E93" s="56" t="s">
        <v>109</v>
      </c>
      <c r="F93" s="56" t="s">
        <v>124</v>
      </c>
      <c r="G93" s="56"/>
      <c r="H93" s="56"/>
      <c r="I93" s="98">
        <v>6617.28</v>
      </c>
      <c r="J93" s="69">
        <v>0</v>
      </c>
      <c r="K93" s="69">
        <v>0</v>
      </c>
      <c r="L93" s="69"/>
      <c r="M93" s="58">
        <v>0</v>
      </c>
      <c r="N93" s="58">
        <v>465.5</v>
      </c>
      <c r="O93" s="58">
        <v>229.8</v>
      </c>
      <c r="P93" s="58">
        <v>0</v>
      </c>
      <c r="Q93" s="59"/>
      <c r="R93" s="60">
        <f t="shared" si="6"/>
        <v>7312.58</v>
      </c>
      <c r="S93" s="72">
        <v>0</v>
      </c>
      <c r="T93" s="64">
        <v>915.34711200000015</v>
      </c>
      <c r="U93" s="64"/>
      <c r="V93" s="45">
        <v>66.172799999999995</v>
      </c>
      <c r="W93" s="74"/>
      <c r="X93" s="64">
        <v>0</v>
      </c>
      <c r="Y93" s="63">
        <v>760.98720000000003</v>
      </c>
      <c r="Z93" s="59"/>
      <c r="AA93" s="64"/>
      <c r="AB93" s="64">
        <v>0</v>
      </c>
      <c r="AC93" s="64"/>
      <c r="AD93" s="64"/>
      <c r="AE93" s="64">
        <f t="shared" si="5"/>
        <v>1742.5071120000002</v>
      </c>
      <c r="AF93" s="60">
        <f t="shared" si="4"/>
        <v>5570.0728879999997</v>
      </c>
      <c r="AG93" s="70"/>
    </row>
    <row r="94" spans="1:37" s="66" customFormat="1" ht="50.1" customHeight="1" x14ac:dyDescent="0.2">
      <c r="A94" s="52">
        <v>87</v>
      </c>
      <c r="B94" s="32" t="s">
        <v>231</v>
      </c>
      <c r="C94" s="17" t="s">
        <v>81</v>
      </c>
      <c r="D94" s="32" t="s">
        <v>226</v>
      </c>
      <c r="E94" s="99" t="s">
        <v>109</v>
      </c>
      <c r="F94" s="99" t="s">
        <v>124</v>
      </c>
      <c r="G94" s="100"/>
      <c r="H94" s="99"/>
      <c r="I94" s="59">
        <v>6617.28</v>
      </c>
      <c r="J94" s="62">
        <v>0</v>
      </c>
      <c r="K94" s="62">
        <v>0</v>
      </c>
      <c r="L94" s="62"/>
      <c r="M94" s="62">
        <v>0</v>
      </c>
      <c r="N94" s="59">
        <v>465.5</v>
      </c>
      <c r="O94" s="58">
        <v>229.8</v>
      </c>
      <c r="P94" s="62">
        <v>0</v>
      </c>
      <c r="Q94" s="59">
        <v>0</v>
      </c>
      <c r="R94" s="60">
        <f t="shared" si="6"/>
        <v>7312.58</v>
      </c>
      <c r="S94" s="72">
        <v>0</v>
      </c>
      <c r="T94" s="64">
        <v>915.34711200000015</v>
      </c>
      <c r="U94" s="62"/>
      <c r="V94" s="45">
        <v>66.172799999999995</v>
      </c>
      <c r="W94" s="62"/>
      <c r="X94" s="62">
        <v>0</v>
      </c>
      <c r="Y94" s="63">
        <v>760.98720000000003</v>
      </c>
      <c r="Z94" s="59"/>
      <c r="AA94" s="62"/>
      <c r="AB94" s="64">
        <v>0</v>
      </c>
      <c r="AC94" s="62"/>
      <c r="AD94" s="62"/>
      <c r="AE94" s="64">
        <f t="shared" si="5"/>
        <v>1742.5071120000002</v>
      </c>
      <c r="AF94" s="60">
        <f t="shared" si="4"/>
        <v>5570.0728879999997</v>
      </c>
      <c r="AG94" s="70"/>
    </row>
    <row r="95" spans="1:37" s="7" customFormat="1" x14ac:dyDescent="0.2">
      <c r="B95" s="8"/>
      <c r="E95" s="1"/>
      <c r="F95" s="1"/>
      <c r="G95" s="44" t="s">
        <v>17</v>
      </c>
      <c r="H95" s="44" t="s">
        <v>17</v>
      </c>
      <c r="I95" s="7" t="s">
        <v>17</v>
      </c>
      <c r="J95" s="7" t="s">
        <v>17</v>
      </c>
      <c r="K95" s="7" t="s">
        <v>17</v>
      </c>
      <c r="L95" s="106"/>
      <c r="M95" s="7" t="s">
        <v>17</v>
      </c>
      <c r="N95" s="7" t="s">
        <v>17</v>
      </c>
      <c r="O95" s="7" t="s">
        <v>17</v>
      </c>
      <c r="P95" s="7" t="s">
        <v>17</v>
      </c>
      <c r="Q95" s="35" t="s">
        <v>17</v>
      </c>
      <c r="R95" s="7" t="s">
        <v>17</v>
      </c>
      <c r="S95" s="7" t="s">
        <v>17</v>
      </c>
      <c r="T95" s="7" t="s">
        <v>17</v>
      </c>
      <c r="U95" s="7" t="s">
        <v>17</v>
      </c>
      <c r="V95" s="7" t="s">
        <v>17</v>
      </c>
      <c r="W95" s="7" t="s">
        <v>17</v>
      </c>
      <c r="X95" s="7" t="s">
        <v>17</v>
      </c>
      <c r="Y95" s="7" t="s">
        <v>17</v>
      </c>
      <c r="Z95" s="7" t="s">
        <v>17</v>
      </c>
      <c r="AA95" s="7" t="s">
        <v>17</v>
      </c>
      <c r="AB95" s="7" t="s">
        <v>17</v>
      </c>
      <c r="AC95" s="7" t="s">
        <v>17</v>
      </c>
      <c r="AD95" s="7" t="s">
        <v>17</v>
      </c>
      <c r="AE95" s="7" t="s">
        <v>17</v>
      </c>
      <c r="AF95" s="7" t="s">
        <v>17</v>
      </c>
    </row>
    <row r="96" spans="1:37" s="40" customFormat="1" x14ac:dyDescent="0.2">
      <c r="B96" s="39" t="s">
        <v>18</v>
      </c>
      <c r="C96" s="40" t="s">
        <v>19</v>
      </c>
      <c r="G96" s="40">
        <f t="shared" ref="G96:AF96" si="7">SUM(G9:G94)</f>
        <v>416.5</v>
      </c>
      <c r="H96" s="40">
        <f t="shared" si="7"/>
        <v>97.5</v>
      </c>
      <c r="I96" s="40">
        <f t="shared" si="7"/>
        <v>418738.73500000022</v>
      </c>
      <c r="J96" s="40">
        <f t="shared" si="7"/>
        <v>6037.73</v>
      </c>
      <c r="K96" s="40">
        <f t="shared" si="7"/>
        <v>688</v>
      </c>
      <c r="L96" s="40">
        <f t="shared" si="7"/>
        <v>8441.2999999999993</v>
      </c>
      <c r="M96" s="103">
        <f t="shared" si="7"/>
        <v>14141.262500000001</v>
      </c>
      <c r="N96" s="40">
        <f t="shared" si="7"/>
        <v>33115.069999999992</v>
      </c>
      <c r="O96" s="40">
        <f t="shared" si="7"/>
        <v>8868.3149999999987</v>
      </c>
      <c r="P96" s="40">
        <f t="shared" si="7"/>
        <v>4511.34</v>
      </c>
      <c r="Q96" s="40">
        <f t="shared" si="7"/>
        <v>2015.52</v>
      </c>
      <c r="R96" s="40">
        <f t="shared" si="7"/>
        <v>494541.75250000012</v>
      </c>
      <c r="S96" s="40">
        <f t="shared" si="7"/>
        <v>582.51</v>
      </c>
      <c r="T96" s="103">
        <f t="shared" si="7"/>
        <v>53791.762165216009</v>
      </c>
      <c r="U96" s="40">
        <f t="shared" si="7"/>
        <v>0</v>
      </c>
      <c r="V96" s="103">
        <f t="shared" si="7"/>
        <v>2929.0975000000003</v>
      </c>
      <c r="W96" s="40">
        <f t="shared" si="7"/>
        <v>0</v>
      </c>
      <c r="X96" s="40">
        <f t="shared" si="7"/>
        <v>0</v>
      </c>
      <c r="Y96" s="103">
        <f t="shared" si="7"/>
        <v>48334.350025000022</v>
      </c>
      <c r="Z96" s="40">
        <f t="shared" si="7"/>
        <v>0</v>
      </c>
      <c r="AA96" s="40">
        <f t="shared" si="7"/>
        <v>0</v>
      </c>
      <c r="AB96" s="40">
        <f t="shared" si="7"/>
        <v>0</v>
      </c>
      <c r="AC96" s="40">
        <f t="shared" si="7"/>
        <v>3409.9399999999996</v>
      </c>
      <c r="AD96" s="40">
        <f t="shared" si="7"/>
        <v>0</v>
      </c>
      <c r="AE96" s="40">
        <f t="shared" si="7"/>
        <v>110480.66969021603</v>
      </c>
      <c r="AF96" s="40">
        <f t="shared" si="7"/>
        <v>384643.59280978388</v>
      </c>
      <c r="AG96" s="48">
        <f>AF96-N96</f>
        <v>351528.52280978387</v>
      </c>
    </row>
    <row r="97" spans="1:34" ht="15.75" x14ac:dyDescent="0.25">
      <c r="R97" s="47"/>
      <c r="AF97" s="46"/>
    </row>
    <row r="98" spans="1:34" x14ac:dyDescent="0.2">
      <c r="B98" s="2" t="s">
        <v>254</v>
      </c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</row>
    <row r="99" spans="1:34" s="38" customFormat="1" ht="57.75" customHeight="1" x14ac:dyDescent="0.2">
      <c r="B99" s="24" t="s">
        <v>178</v>
      </c>
      <c r="C99" s="17" t="s">
        <v>82</v>
      </c>
      <c r="D99" s="30" t="s">
        <v>223</v>
      </c>
      <c r="E99" s="22" t="s">
        <v>109</v>
      </c>
      <c r="F99" s="22" t="s">
        <v>124</v>
      </c>
      <c r="G99" s="22"/>
      <c r="H99" s="22"/>
      <c r="I99" s="41"/>
      <c r="J99" s="19">
        <v>0</v>
      </c>
      <c r="K99" s="19">
        <v>0</v>
      </c>
      <c r="L99" s="19"/>
      <c r="M99" s="21"/>
      <c r="N99" s="21"/>
      <c r="O99" s="21"/>
      <c r="P99" s="21">
        <v>0</v>
      </c>
      <c r="Q99" s="20"/>
      <c r="R99" s="25">
        <v>0</v>
      </c>
      <c r="S99" s="23"/>
      <c r="T99" s="11">
        <v>0</v>
      </c>
      <c r="U99" s="11"/>
      <c r="V99" s="11">
        <v>0</v>
      </c>
      <c r="W99" s="12"/>
      <c r="X99" s="11">
        <v>0</v>
      </c>
      <c r="Y99" s="42">
        <v>0</v>
      </c>
      <c r="Z99" s="11">
        <v>0</v>
      </c>
      <c r="AA99" s="11"/>
      <c r="AB99" s="11">
        <v>0</v>
      </c>
      <c r="AC99" s="11"/>
      <c r="AD99" s="11"/>
      <c r="AE99" s="11">
        <f t="shared" ref="AE99" si="8">T99+V99+X99+Y99+Z99+AA99+AB99+AC99+AD99+Q99</f>
        <v>0</v>
      </c>
      <c r="AF99" s="25">
        <v>0</v>
      </c>
      <c r="AG99" s="37"/>
      <c r="AH99" s="37"/>
    </row>
    <row r="100" spans="1:34" ht="50.1" customHeight="1" x14ac:dyDescent="0.2">
      <c r="A100" s="36"/>
      <c r="B100" s="71" t="s">
        <v>273</v>
      </c>
      <c r="C100" s="17" t="s">
        <v>274</v>
      </c>
      <c r="D100" s="31" t="s">
        <v>221</v>
      </c>
      <c r="E100" s="56" t="s">
        <v>107</v>
      </c>
      <c r="F100" s="56" t="s">
        <v>107</v>
      </c>
      <c r="G100" s="56"/>
      <c r="H100" s="56"/>
      <c r="I100" s="69">
        <v>0</v>
      </c>
      <c r="J100" s="119"/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</row>
    <row r="104" spans="1:34" x14ac:dyDescent="0.2">
      <c r="C104" s="5" t="s">
        <v>243</v>
      </c>
      <c r="I104" s="126" t="s">
        <v>244</v>
      </c>
      <c r="J104" s="126"/>
      <c r="T104" s="127" t="s">
        <v>245</v>
      </c>
      <c r="U104" s="127"/>
    </row>
    <row r="105" spans="1:34" x14ac:dyDescent="0.2">
      <c r="C105" s="1" t="s">
        <v>246</v>
      </c>
      <c r="I105" s="1" t="s">
        <v>250</v>
      </c>
      <c r="T105" s="1" t="s">
        <v>251</v>
      </c>
    </row>
    <row r="106" spans="1:34" x14ac:dyDescent="0.2">
      <c r="C106" s="1" t="s">
        <v>247</v>
      </c>
      <c r="I106" s="1" t="s">
        <v>248</v>
      </c>
      <c r="T106" s="1" t="s">
        <v>249</v>
      </c>
    </row>
  </sheetData>
  <mergeCells count="7">
    <mergeCell ref="C98:AG98"/>
    <mergeCell ref="C1:I1"/>
    <mergeCell ref="C3:I3"/>
    <mergeCell ref="C4:I4"/>
    <mergeCell ref="I104:J104"/>
    <mergeCell ref="T104:U104"/>
    <mergeCell ref="V8:AD8"/>
  </mergeCells>
  <pageMargins left="0.25" right="0.17" top="0.75" bottom="0.75" header="0.3" footer="0.3"/>
  <pageSetup paperSize="14" scale="5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UA MASCOTA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LAP</cp:lastModifiedBy>
  <cp:lastPrinted>2017-08-15T14:25:40Z</cp:lastPrinted>
  <dcterms:created xsi:type="dcterms:W3CDTF">2017-01-10T21:50:11Z</dcterms:created>
  <dcterms:modified xsi:type="dcterms:W3CDTF">2020-08-22T21:51:15Z</dcterms:modified>
</cp:coreProperties>
</file>