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53" i="1" l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52" i="1"/>
  <c r="G53" i="1"/>
  <c r="G54" i="1"/>
  <c r="G55" i="1"/>
  <c r="I55" i="1" s="1"/>
  <c r="G56" i="1"/>
  <c r="G57" i="1"/>
  <c r="G58" i="1"/>
  <c r="G59" i="1"/>
  <c r="I59" i="1" s="1"/>
  <c r="G60" i="1"/>
  <c r="G61" i="1"/>
  <c r="G62" i="1"/>
  <c r="G63" i="1"/>
  <c r="I63" i="1" s="1"/>
  <c r="G64" i="1"/>
  <c r="G65" i="1"/>
  <c r="G66" i="1"/>
  <c r="G67" i="1"/>
  <c r="I67" i="1" s="1"/>
  <c r="G68" i="1"/>
  <c r="G69" i="1"/>
  <c r="G70" i="1"/>
  <c r="G71" i="1"/>
  <c r="I71" i="1" s="1"/>
  <c r="G72" i="1"/>
  <c r="G73" i="1"/>
  <c r="G74" i="1"/>
  <c r="G75" i="1"/>
  <c r="I75" i="1" s="1"/>
  <c r="G76" i="1"/>
  <c r="G77" i="1"/>
  <c r="G78" i="1"/>
  <c r="G52" i="1"/>
  <c r="I52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3" i="1"/>
  <c r="I3" i="1" s="1"/>
  <c r="I73" i="1" l="1"/>
  <c r="I65" i="1"/>
  <c r="I57" i="1"/>
  <c r="I77" i="1"/>
  <c r="I69" i="1"/>
  <c r="I61" i="1"/>
  <c r="I53" i="1"/>
  <c r="I76" i="1"/>
  <c r="I72" i="1"/>
  <c r="I68" i="1"/>
  <c r="I64" i="1"/>
  <c r="I60" i="1"/>
  <c r="I56" i="1"/>
  <c r="I78" i="1"/>
  <c r="I74" i="1"/>
  <c r="I70" i="1"/>
  <c r="I66" i="1"/>
  <c r="I62" i="1"/>
  <c r="I58" i="1"/>
  <c r="I54" i="1"/>
  <c r="B82" i="1"/>
  <c r="F78" i="1" l="1"/>
  <c r="M78" i="1" s="1"/>
  <c r="F77" i="1"/>
  <c r="K77" i="1" s="1"/>
  <c r="F76" i="1"/>
  <c r="M76" i="1" s="1"/>
  <c r="F75" i="1"/>
  <c r="M75" i="1" s="1"/>
  <c r="F74" i="1"/>
  <c r="M74" i="1" s="1"/>
  <c r="F73" i="1"/>
  <c r="J73" i="1" s="1"/>
  <c r="F72" i="1"/>
  <c r="F71" i="1"/>
  <c r="M71" i="1" s="1"/>
  <c r="F70" i="1"/>
  <c r="M70" i="1" s="1"/>
  <c r="F69" i="1"/>
  <c r="J69" i="1" s="1"/>
  <c r="F68" i="1"/>
  <c r="F67" i="1"/>
  <c r="M67" i="1" s="1"/>
  <c r="F66" i="1"/>
  <c r="M66" i="1" s="1"/>
  <c r="F65" i="1"/>
  <c r="J65" i="1" s="1"/>
  <c r="F64" i="1"/>
  <c r="M64" i="1" s="1"/>
  <c r="F63" i="1"/>
  <c r="M63" i="1" s="1"/>
  <c r="F62" i="1"/>
  <c r="M62" i="1" s="1"/>
  <c r="F61" i="1"/>
  <c r="J61" i="1" s="1"/>
  <c r="F60" i="1"/>
  <c r="M60" i="1" s="1"/>
  <c r="F59" i="1"/>
  <c r="J59" i="1" s="1"/>
  <c r="F58" i="1"/>
  <c r="K58" i="1" s="1"/>
  <c r="F57" i="1"/>
  <c r="K57" i="1" s="1"/>
  <c r="F56" i="1"/>
  <c r="F55" i="1"/>
  <c r="J55" i="1" s="1"/>
  <c r="F54" i="1"/>
  <c r="J54" i="1" s="1"/>
  <c r="F53" i="1"/>
  <c r="K53" i="1" s="1"/>
  <c r="F52" i="1"/>
  <c r="F50" i="1"/>
  <c r="M50" i="1" s="1"/>
  <c r="F49" i="1"/>
  <c r="M49" i="1" s="1"/>
  <c r="F48" i="1"/>
  <c r="J48" i="1" s="1"/>
  <c r="F47" i="1"/>
  <c r="M47" i="1" s="1"/>
  <c r="F46" i="1"/>
  <c r="F45" i="1"/>
  <c r="M45" i="1" s="1"/>
  <c r="F44" i="1"/>
  <c r="J44" i="1" s="1"/>
  <c r="F43" i="1"/>
  <c r="M43" i="1" s="1"/>
  <c r="F42" i="1"/>
  <c r="M42" i="1" s="1"/>
  <c r="F41" i="1"/>
  <c r="M41" i="1" s="1"/>
  <c r="F40" i="1"/>
  <c r="J40" i="1" s="1"/>
  <c r="F39" i="1"/>
  <c r="K39" i="1" s="1"/>
  <c r="F38" i="1"/>
  <c r="L38" i="1" s="1"/>
  <c r="F37" i="1"/>
  <c r="M37" i="1" s="1"/>
  <c r="F36" i="1"/>
  <c r="J36" i="1" s="1"/>
  <c r="F35" i="1"/>
  <c r="K35" i="1" s="1"/>
  <c r="F34" i="1"/>
  <c r="L34" i="1" s="1"/>
  <c r="F33" i="1"/>
  <c r="M33" i="1" s="1"/>
  <c r="F32" i="1"/>
  <c r="J32" i="1" s="1"/>
  <c r="F31" i="1"/>
  <c r="K31" i="1" s="1"/>
  <c r="F30" i="1"/>
  <c r="L30" i="1" s="1"/>
  <c r="F29" i="1"/>
  <c r="M29" i="1" s="1"/>
  <c r="F28" i="1"/>
  <c r="J28" i="1" s="1"/>
  <c r="F27" i="1"/>
  <c r="K27" i="1" s="1"/>
  <c r="F26" i="1"/>
  <c r="L26" i="1" s="1"/>
  <c r="F25" i="1"/>
  <c r="M25" i="1" s="1"/>
  <c r="F24" i="1"/>
  <c r="K24" i="1" s="1"/>
  <c r="F23" i="1"/>
  <c r="K23" i="1" s="1"/>
  <c r="F22" i="1"/>
  <c r="J22" i="1" s="1"/>
  <c r="F21" i="1"/>
  <c r="J21" i="1" s="1"/>
  <c r="F20" i="1"/>
  <c r="J20" i="1" s="1"/>
  <c r="F19" i="1"/>
  <c r="K19" i="1" s="1"/>
  <c r="F18" i="1"/>
  <c r="J18" i="1" s="1"/>
  <c r="F17" i="1"/>
  <c r="J17" i="1" s="1"/>
  <c r="F16" i="1"/>
  <c r="K16" i="1" s="1"/>
  <c r="F15" i="1"/>
  <c r="K15" i="1" s="1"/>
  <c r="F14" i="1"/>
  <c r="J14" i="1" s="1"/>
  <c r="F13" i="1"/>
  <c r="J13" i="1" s="1"/>
  <c r="F12" i="1"/>
  <c r="K12" i="1" s="1"/>
  <c r="F11" i="1"/>
  <c r="K11" i="1" s="1"/>
  <c r="F10" i="1"/>
  <c r="J10" i="1" s="1"/>
  <c r="F9" i="1"/>
  <c r="J9" i="1" s="1"/>
  <c r="F8" i="1"/>
  <c r="K8" i="1" s="1"/>
  <c r="F7" i="1"/>
  <c r="K7" i="1" s="1"/>
  <c r="F6" i="1"/>
  <c r="J6" i="1" s="1"/>
  <c r="F5" i="1"/>
  <c r="J5" i="1" s="1"/>
  <c r="F4" i="1"/>
  <c r="K4" i="1" s="1"/>
  <c r="F3" i="1"/>
  <c r="K3" i="1" s="1"/>
  <c r="K54" i="1" l="1"/>
  <c r="K45" i="1"/>
  <c r="J45" i="1"/>
  <c r="L45" i="1"/>
  <c r="K70" i="1"/>
  <c r="K21" i="1"/>
  <c r="K33" i="1"/>
  <c r="K5" i="1"/>
  <c r="L33" i="1"/>
  <c r="K44" i="1"/>
  <c r="L62" i="1"/>
  <c r="K13" i="1"/>
  <c r="L47" i="1"/>
  <c r="L78" i="1"/>
  <c r="K9" i="1"/>
  <c r="K17" i="1"/>
  <c r="K25" i="1"/>
  <c r="J41" i="1"/>
  <c r="J42" i="1"/>
  <c r="L44" i="1"/>
  <c r="J58" i="1"/>
  <c r="K69" i="1"/>
  <c r="L70" i="1"/>
  <c r="J7" i="1"/>
  <c r="J15" i="1"/>
  <c r="J23" i="1"/>
  <c r="L25" i="1"/>
  <c r="K41" i="1"/>
  <c r="L61" i="1"/>
  <c r="L69" i="1"/>
  <c r="K78" i="1"/>
  <c r="L41" i="1"/>
  <c r="J66" i="1"/>
  <c r="J67" i="1"/>
  <c r="J74" i="1"/>
  <c r="J75" i="1"/>
  <c r="J53" i="1"/>
  <c r="J57" i="1"/>
  <c r="J62" i="1"/>
  <c r="J63" i="1"/>
  <c r="K65" i="1"/>
  <c r="K66" i="1"/>
  <c r="K73" i="1"/>
  <c r="K74" i="1"/>
  <c r="K55" i="1"/>
  <c r="K59" i="1"/>
  <c r="K61" i="1"/>
  <c r="K62" i="1"/>
  <c r="L65" i="1"/>
  <c r="L66" i="1"/>
  <c r="J70" i="1"/>
  <c r="J71" i="1"/>
  <c r="L73" i="1"/>
  <c r="L74" i="1"/>
  <c r="J78" i="1"/>
  <c r="L77" i="1"/>
  <c r="J4" i="1"/>
  <c r="J12" i="1"/>
  <c r="J27" i="1"/>
  <c r="J29" i="1"/>
  <c r="K32" i="1"/>
  <c r="J35" i="1"/>
  <c r="J38" i="1"/>
  <c r="K40" i="1"/>
  <c r="L43" i="1"/>
  <c r="J50" i="1"/>
  <c r="K10" i="1"/>
  <c r="K18" i="1"/>
  <c r="K20" i="1"/>
  <c r="K29" i="1"/>
  <c r="K37" i="1"/>
  <c r="K48" i="1"/>
  <c r="K49" i="1"/>
  <c r="J30" i="1"/>
  <c r="J37" i="1"/>
  <c r="J49" i="1"/>
  <c r="J25" i="1"/>
  <c r="J26" i="1"/>
  <c r="K28" i="1"/>
  <c r="L29" i="1"/>
  <c r="J31" i="1"/>
  <c r="J33" i="1"/>
  <c r="J34" i="1"/>
  <c r="K36" i="1"/>
  <c r="L37" i="1"/>
  <c r="J39" i="1"/>
  <c r="L48" i="1"/>
  <c r="L49" i="1"/>
  <c r="L46" i="1"/>
  <c r="K46" i="1"/>
  <c r="L72" i="1"/>
  <c r="K72" i="1"/>
  <c r="J72" i="1"/>
  <c r="J3" i="1"/>
  <c r="K6" i="1"/>
  <c r="J8" i="1"/>
  <c r="J11" i="1"/>
  <c r="K14" i="1"/>
  <c r="J16" i="1"/>
  <c r="J19" i="1"/>
  <c r="K22" i="1"/>
  <c r="J24" i="1"/>
  <c r="K26" i="1"/>
  <c r="L27" i="1"/>
  <c r="L28" i="1"/>
  <c r="K30" i="1"/>
  <c r="L31" i="1"/>
  <c r="L32" i="1"/>
  <c r="K34" i="1"/>
  <c r="L35" i="1"/>
  <c r="L36" i="1"/>
  <c r="K38" i="1"/>
  <c r="L39" i="1"/>
  <c r="L40" i="1"/>
  <c r="J46" i="1"/>
  <c r="L68" i="1"/>
  <c r="K68" i="1"/>
  <c r="J68" i="1"/>
  <c r="M72" i="1"/>
  <c r="M26" i="1"/>
  <c r="M27" i="1"/>
  <c r="M28" i="1"/>
  <c r="M30" i="1"/>
  <c r="M31" i="1"/>
  <c r="M32" i="1"/>
  <c r="M34" i="1"/>
  <c r="M35" i="1"/>
  <c r="M36" i="1"/>
  <c r="M38" i="1"/>
  <c r="M39" i="1"/>
  <c r="M40" i="1"/>
  <c r="K43" i="1"/>
  <c r="J43" i="1"/>
  <c r="M46" i="1"/>
  <c r="L64" i="1"/>
  <c r="K64" i="1"/>
  <c r="J64" i="1"/>
  <c r="M68" i="1"/>
  <c r="L42" i="1"/>
  <c r="K42" i="1"/>
  <c r="K47" i="1"/>
  <c r="J47" i="1"/>
  <c r="K52" i="1"/>
  <c r="J52" i="1"/>
  <c r="K56" i="1"/>
  <c r="J56" i="1"/>
  <c r="L60" i="1"/>
  <c r="K60" i="1"/>
  <c r="J60" i="1"/>
  <c r="L76" i="1"/>
  <c r="K76" i="1"/>
  <c r="J76" i="1"/>
  <c r="M44" i="1"/>
  <c r="M48" i="1"/>
  <c r="K50" i="1"/>
  <c r="M61" i="1"/>
  <c r="K63" i="1"/>
  <c r="M65" i="1"/>
  <c r="K67" i="1"/>
  <c r="M69" i="1"/>
  <c r="K71" i="1"/>
  <c r="M73" i="1"/>
  <c r="K75" i="1"/>
  <c r="M77" i="1"/>
  <c r="L50" i="1"/>
  <c r="L63" i="1"/>
  <c r="L67" i="1"/>
  <c r="L71" i="1"/>
  <c r="L75" i="1"/>
  <c r="J77" i="1"/>
</calcChain>
</file>

<file path=xl/sharedStrings.xml><?xml version="1.0" encoding="utf-8"?>
<sst xmlns="http://schemas.openxmlformats.org/spreadsheetml/2006/main" count="352" uniqueCount="80">
  <si>
    <t>CATEGORIA PRESUPUESTADA</t>
  </si>
  <si>
    <t>Categoria</t>
  </si>
  <si>
    <t>ZONA ECO</t>
  </si>
  <si>
    <t>TIPO</t>
  </si>
  <si>
    <t>JORNADA</t>
  </si>
  <si>
    <t>S.DIARIO</t>
  </si>
  <si>
    <t>SUELDO TABULAR</t>
  </si>
  <si>
    <t>COMPLEMENTO TABULAR</t>
  </si>
  <si>
    <t>SUELDO MENSUAL</t>
  </si>
  <si>
    <t>AGUINALDO</t>
  </si>
  <si>
    <t>P.VACACIONAL</t>
  </si>
  <si>
    <t>D. ECONOMICOS</t>
  </si>
  <si>
    <t>PUNTUALIDAD</t>
  </si>
  <si>
    <t>EFICIENCIA MENSUAL</t>
  </si>
  <si>
    <t>VALES DE DESPENSA</t>
  </si>
  <si>
    <t>DIRECTOR GENERAL</t>
  </si>
  <si>
    <t>I</t>
  </si>
  <si>
    <t>II</t>
  </si>
  <si>
    <t>Directivo</t>
  </si>
  <si>
    <t>NA</t>
  </si>
  <si>
    <t>COORDINADOR DE ZONA</t>
  </si>
  <si>
    <t>COORDINADOR DE ZONA I</t>
  </si>
  <si>
    <t>COORDINADOR DE ZONA II</t>
  </si>
  <si>
    <t>COORDINADOR DE ZONA III</t>
  </si>
  <si>
    <t>DIRECTOR DE AREA</t>
  </si>
  <si>
    <t>DIRECTOR DE SERVICIOS EDUCATIVOS</t>
  </si>
  <si>
    <t>COORDINADOR DE TELEBACHILLERATO</t>
  </si>
  <si>
    <t>III</t>
  </si>
  <si>
    <t>SUB DIRECTOR DE AREA</t>
  </si>
  <si>
    <t>JEFE DE DEPARTAMENTO</t>
  </si>
  <si>
    <t>IV</t>
  </si>
  <si>
    <t>DIRECTOR DE PLANTEL "A"</t>
  </si>
  <si>
    <t>XI</t>
  </si>
  <si>
    <t>DIRECTOR DE PLANTEL "B"</t>
  </si>
  <si>
    <t>XII</t>
  </si>
  <si>
    <t>DIRECTOR DE PLANTEL "C"</t>
  </si>
  <si>
    <t>XIII</t>
  </si>
  <si>
    <t>SUBDIR. DE PLANTEL "B"</t>
  </si>
  <si>
    <t>XXI</t>
  </si>
  <si>
    <t>SUBDIR. DE PLANTEL "C"</t>
  </si>
  <si>
    <t>XXII</t>
  </si>
  <si>
    <t>JEFE DE MATERIA "C"</t>
  </si>
  <si>
    <t>XXXI</t>
  </si>
  <si>
    <t>RESPONSABLE DEL CENTRO "A"</t>
  </si>
  <si>
    <t>AUXILIAR DEL RESPONSABLE DEL CENTRO "A"</t>
  </si>
  <si>
    <t>RESPONSABLE DEL CENTRO "B"</t>
  </si>
  <si>
    <t>AUXILIAR DEL RESPONSABLE DEL CENTRO "B"</t>
  </si>
  <si>
    <t>RESPONSABLE DEL CENTRO "C"</t>
  </si>
  <si>
    <t>AUXILIAR DEL RESPONSABLE DEL CENTRO "C"</t>
  </si>
  <si>
    <t>AUXILIAR DE INTENDENCIA</t>
  </si>
  <si>
    <t>Admvo</t>
  </si>
  <si>
    <t>INGENIERO EN SISTEMAS</t>
  </si>
  <si>
    <t>RESPONSABLE DE LABORATORIO TECNICO</t>
  </si>
  <si>
    <t>ABOGADO</t>
  </si>
  <si>
    <t>JEFE DE OFICINA</t>
  </si>
  <si>
    <t>TECNICO ESPECIALIZADO</t>
  </si>
  <si>
    <t>SECRETARIA DE DIRECTOR GENERAL</t>
  </si>
  <si>
    <t>ANALISTA TECNICO</t>
  </si>
  <si>
    <t>SECRETARIA DE DIRECTOR DE AREA</t>
  </si>
  <si>
    <t>TECNICO</t>
  </si>
  <si>
    <t>AUXILIAR DE CONTABILIDAD</t>
  </si>
  <si>
    <t>ENCARGADO DE ORDEN</t>
  </si>
  <si>
    <t>LABORATORISTA</t>
  </si>
  <si>
    <t>SECRETARIA DE DIRECTOR DE PLANTEL</t>
  </si>
  <si>
    <t>BIBLIOTECARIO</t>
  </si>
  <si>
    <t>SECRETARIA DE SUBDIRECTOR DE PLANTEL</t>
  </si>
  <si>
    <t>SECRETARIA DE JEFE DE DEPARTAMENTO</t>
  </si>
  <si>
    <t>AUXILIAR ADMINISTRATIVO</t>
  </si>
  <si>
    <t>VIGILANTE</t>
  </si>
  <si>
    <t>CHOFER</t>
  </si>
  <si>
    <t>TAQUIMECANOGRAFA</t>
  </si>
  <si>
    <t>TAQUIMECANOGRAFO</t>
  </si>
  <si>
    <t>AUXILIAR DE BIBLIOTECA</t>
  </si>
  <si>
    <t>ENCARGADO DE LA SALA DE COMPUTO "B"</t>
  </si>
  <si>
    <t>ENCARGADO DE LA SALA DE COMPUTO "C"</t>
  </si>
  <si>
    <t>OFICIAL DE SERVICIOS "C"</t>
  </si>
  <si>
    <t>TOTAL PLAZAS BASE</t>
  </si>
  <si>
    <t>TOTAL PLAZAS DE CONFIANZA</t>
  </si>
  <si>
    <t>TOTAL DE PLAZAS</t>
  </si>
  <si>
    <t>TABULADOR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</si>
</sst>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6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b/>
      <sz val="12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textRotation="90" wrapText="1"/>
    </xf>
    <xf numFmtId="164" fontId="3" fillId="3" borderId="2" xfId="1" applyNumberFormat="1" applyFont="1" applyFill="1" applyBorder="1" applyAlignment="1">
      <alignment horizontal="center" vertical="center" textRotation="90" wrapText="1"/>
    </xf>
    <xf numFmtId="164" fontId="3" fillId="4" borderId="2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0" fillId="0" borderId="2" xfId="1" applyFont="1" applyBorder="1"/>
    <xf numFmtId="0" fontId="0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1" applyFont="1" applyBorder="1"/>
    <xf numFmtId="0" fontId="0" fillId="0" borderId="2" xfId="0" applyFont="1" applyBorder="1"/>
    <xf numFmtId="37" fontId="5" fillId="0" borderId="2" xfId="1" applyNumberFormat="1" applyFont="1" applyBorder="1" applyAlignment="1" applyProtection="1">
      <alignment horizontal="left" vertical="center"/>
    </xf>
    <xf numFmtId="164" fontId="0" fillId="3" borderId="3" xfId="0" applyNumberFormat="1" applyFont="1" applyFill="1" applyBorder="1" applyAlignment="1"/>
    <xf numFmtId="164" fontId="0" fillId="3" borderId="4" xfId="0" applyNumberFormat="1" applyFill="1" applyBorder="1" applyAlignment="1"/>
    <xf numFmtId="164" fontId="5" fillId="3" borderId="2" xfId="1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r%20administrativ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Hoja2"/>
      <sheetName val="Hoja3"/>
    </sheetNames>
    <sheetDataSet>
      <sheetData sheetId="0">
        <row r="3">
          <cell r="A3" t="str">
            <v>DIRECTOR GENERAL</v>
          </cell>
          <cell r="B3" t="str">
            <v>I</v>
          </cell>
          <cell r="C3" t="str">
            <v>II</v>
          </cell>
          <cell r="D3" t="str">
            <v>Directivo</v>
          </cell>
          <cell r="E3">
            <v>40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48028.95</v>
          </cell>
          <cell r="L3">
            <v>26063.312784999998</v>
          </cell>
          <cell r="M3">
            <v>74092.262784999999</v>
          </cell>
          <cell r="N3">
            <v>1479.2916599999999</v>
          </cell>
          <cell r="O3">
            <v>802.75003377799999</v>
          </cell>
          <cell r="P3">
            <v>49508.24166</v>
          </cell>
          <cell r="Q3">
            <v>26866.062818777998</v>
          </cell>
          <cell r="R3">
            <v>49508.25</v>
          </cell>
          <cell r="S3">
            <v>26866.062818777998</v>
          </cell>
          <cell r="T3">
            <v>76374.312818777995</v>
          </cell>
        </row>
        <row r="4">
          <cell r="A4" t="str">
            <v>COORDINADOR DE ZONA</v>
          </cell>
          <cell r="B4" t="str">
            <v>II</v>
          </cell>
          <cell r="C4" t="str">
            <v>II</v>
          </cell>
          <cell r="D4" t="str">
            <v>Directivo</v>
          </cell>
          <cell r="E4">
            <v>40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36175.949999999997</v>
          </cell>
          <cell r="L4">
            <v>14629.032135000001</v>
          </cell>
          <cell r="M4">
            <v>50804.982134999998</v>
          </cell>
          <cell r="N4">
            <v>1114.2192599999998</v>
          </cell>
          <cell r="O4">
            <v>450.57418975800005</v>
          </cell>
          <cell r="P4">
            <v>37290.169259999995</v>
          </cell>
          <cell r="Q4">
            <v>15079.606324758</v>
          </cell>
          <cell r="R4">
            <v>37290.15</v>
          </cell>
          <cell r="S4">
            <v>15079.606324758</v>
          </cell>
          <cell r="T4">
            <v>52369.756324758004</v>
          </cell>
        </row>
        <row r="5">
          <cell r="A5" t="str">
            <v>COORDINADOR DE ZONA I</v>
          </cell>
          <cell r="B5" t="str">
            <v>II</v>
          </cell>
          <cell r="C5" t="str">
            <v>II</v>
          </cell>
          <cell r="D5" t="str">
            <v>Directivo</v>
          </cell>
          <cell r="E5">
            <v>40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36175.949999999997</v>
          </cell>
          <cell r="L5">
            <v>14629.124969999999</v>
          </cell>
          <cell r="M5">
            <v>50805.074969999994</v>
          </cell>
          <cell r="N5">
            <v>1114.2192599999998</v>
          </cell>
          <cell r="O5">
            <v>450.57704907599998</v>
          </cell>
          <cell r="P5">
            <v>37290.169259999995</v>
          </cell>
          <cell r="Q5">
            <v>15079.702019075999</v>
          </cell>
          <cell r="R5">
            <v>37290.15</v>
          </cell>
          <cell r="S5">
            <v>15079.606324758</v>
          </cell>
          <cell r="T5">
            <v>52369.756324758004</v>
          </cell>
        </row>
        <row r="6">
          <cell r="A6" t="str">
            <v>COORDINADOR DE ZONA II</v>
          </cell>
          <cell r="B6" t="str">
            <v>II</v>
          </cell>
          <cell r="C6" t="str">
            <v>II</v>
          </cell>
          <cell r="D6" t="str">
            <v>Directivo</v>
          </cell>
          <cell r="E6">
            <v>40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36175.949999999997</v>
          </cell>
          <cell r="L6">
            <v>14629.124969999999</v>
          </cell>
          <cell r="M6">
            <v>50805.074969999994</v>
          </cell>
          <cell r="N6">
            <v>1114.2192599999998</v>
          </cell>
          <cell r="O6">
            <v>450.57704907599998</v>
          </cell>
          <cell r="P6">
            <v>37290.169259999995</v>
          </cell>
          <cell r="Q6">
            <v>15079.702019075999</v>
          </cell>
          <cell r="R6">
            <v>37290.15</v>
          </cell>
          <cell r="S6">
            <v>15079.606324758</v>
          </cell>
          <cell r="T6">
            <v>52369.756324758004</v>
          </cell>
        </row>
        <row r="7">
          <cell r="A7" t="str">
            <v>COORDINADOR DE ZONA III</v>
          </cell>
          <cell r="B7" t="str">
            <v>II</v>
          </cell>
          <cell r="C7" t="str">
            <v>II</v>
          </cell>
          <cell r="D7" t="str">
            <v>Directivo</v>
          </cell>
          <cell r="E7">
            <v>40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36175.949999999997</v>
          </cell>
          <cell r="L7">
            <v>14629.124969999999</v>
          </cell>
          <cell r="M7">
            <v>50805.074969999994</v>
          </cell>
          <cell r="N7">
            <v>1114.2192599999998</v>
          </cell>
          <cell r="O7">
            <v>450.57704907599998</v>
          </cell>
          <cell r="P7">
            <v>37290.169259999995</v>
          </cell>
          <cell r="Q7">
            <v>15079.702019075999</v>
          </cell>
          <cell r="R7">
            <v>37290.15</v>
          </cell>
          <cell r="S7">
            <v>15079.606324758</v>
          </cell>
          <cell r="T7">
            <v>52369.756324758004</v>
          </cell>
        </row>
        <row r="8">
          <cell r="A8" t="str">
            <v>DIRECTOR DE AREA</v>
          </cell>
          <cell r="B8" t="str">
            <v>II</v>
          </cell>
          <cell r="C8" t="str">
            <v>II</v>
          </cell>
          <cell r="D8" t="str">
            <v>Directivo</v>
          </cell>
          <cell r="E8">
            <v>40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36175.949999999997</v>
          </cell>
          <cell r="L8">
            <v>14628.959929999999</v>
          </cell>
          <cell r="M8">
            <v>50804.909929999994</v>
          </cell>
          <cell r="N8">
            <v>1114.2192599999998</v>
          </cell>
          <cell r="O8">
            <v>450.57196584399998</v>
          </cell>
          <cell r="P8">
            <v>37290.169259999995</v>
          </cell>
          <cell r="Q8">
            <v>15079.531895843998</v>
          </cell>
          <cell r="R8">
            <v>37290.15</v>
          </cell>
          <cell r="S8">
            <v>15079.606324758</v>
          </cell>
          <cell r="T8">
            <v>52369.756324758004</v>
          </cell>
        </row>
        <row r="9">
          <cell r="A9" t="str">
            <v>DIRECTOR DE SERVICIOS EDUCATIVOS</v>
          </cell>
          <cell r="B9" t="str">
            <v>II</v>
          </cell>
          <cell r="C9" t="str">
            <v>II</v>
          </cell>
          <cell r="D9" t="str">
            <v>Directivo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36175.949999999997</v>
          </cell>
          <cell r="L9">
            <v>14629.124969999999</v>
          </cell>
          <cell r="M9">
            <v>50805.074969999994</v>
          </cell>
          <cell r="N9">
            <v>1114.2192599999998</v>
          </cell>
          <cell r="O9">
            <v>450.57704907599998</v>
          </cell>
          <cell r="P9">
            <v>37290.169259999995</v>
          </cell>
          <cell r="Q9">
            <v>15079.702019075999</v>
          </cell>
          <cell r="R9">
            <v>37290.15</v>
          </cell>
          <cell r="S9">
            <v>15079.606324758</v>
          </cell>
          <cell r="T9">
            <v>52369.756324758004</v>
          </cell>
        </row>
        <row r="10">
          <cell r="A10" t="str">
            <v>COORDINADOR DE TELEBACHILLERATO</v>
          </cell>
          <cell r="B10" t="str">
            <v>III</v>
          </cell>
          <cell r="C10" t="str">
            <v>II</v>
          </cell>
          <cell r="D10" t="str">
            <v>Directivo</v>
          </cell>
          <cell r="E10">
            <v>40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29828.009279999998</v>
          </cell>
          <cell r="L10">
            <v>15737.51298</v>
          </cell>
          <cell r="M10">
            <v>45565.522259999998</v>
          </cell>
          <cell r="N10">
            <v>918.70268582400001</v>
          </cell>
          <cell r="O10">
            <v>484.715399784</v>
          </cell>
          <cell r="P10">
            <v>30746.711965823997</v>
          </cell>
          <cell r="Q10">
            <v>16222.228379783999</v>
          </cell>
          <cell r="R10">
            <v>30746.711965823997</v>
          </cell>
          <cell r="S10">
            <v>16222.19</v>
          </cell>
          <cell r="T10">
            <v>46968.901965823999</v>
          </cell>
        </row>
        <row r="11">
          <cell r="A11" t="str">
            <v>SUB DIRECTOR DE AREA</v>
          </cell>
          <cell r="B11" t="str">
            <v>III</v>
          </cell>
          <cell r="C11" t="str">
            <v>II</v>
          </cell>
          <cell r="D11" t="str">
            <v>Directivo</v>
          </cell>
          <cell r="E11">
            <v>40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30114.972580000001</v>
          </cell>
          <cell r="L11">
            <v>15747.06467</v>
          </cell>
          <cell r="M11">
            <v>45862.037250000001</v>
          </cell>
          <cell r="N11">
            <v>927.5411554640001</v>
          </cell>
          <cell r="O11">
            <v>485.00959183600003</v>
          </cell>
          <cell r="P11">
            <v>31042.513735464003</v>
          </cell>
          <cell r="Q11">
            <v>16232.074261836</v>
          </cell>
          <cell r="R11">
            <v>31042.513735464003</v>
          </cell>
          <cell r="S11">
            <v>16232.09</v>
          </cell>
          <cell r="T11">
            <v>47274.603735463999</v>
          </cell>
        </row>
        <row r="12">
          <cell r="A12" t="str">
            <v>JEFE DE DEPARTAMENTO</v>
          </cell>
          <cell r="B12" t="str">
            <v>IV</v>
          </cell>
          <cell r="C12" t="str">
            <v>II</v>
          </cell>
          <cell r="D12" t="str">
            <v>Directivo</v>
          </cell>
          <cell r="E12">
            <v>40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25379.1</v>
          </cell>
          <cell r="L12">
            <v>7710.1633650000003</v>
          </cell>
          <cell r="M12">
            <v>33089.263364999999</v>
          </cell>
          <cell r="N12">
            <v>781.67628000000002</v>
          </cell>
          <cell r="O12">
            <v>237.47303164200002</v>
          </cell>
          <cell r="P12">
            <v>26160.776279999998</v>
          </cell>
          <cell r="Q12">
            <v>7947.6363966420004</v>
          </cell>
          <cell r="R12">
            <v>26160.799999999999</v>
          </cell>
          <cell r="S12">
            <v>7947.6363966420004</v>
          </cell>
          <cell r="T12">
            <v>34108.436396641999</v>
          </cell>
        </row>
        <row r="13">
          <cell r="A13" t="str">
            <v>DIRECTOR DE PLANTEL "A"</v>
          </cell>
          <cell r="B13" t="str">
            <v>XI</v>
          </cell>
          <cell r="C13" t="str">
            <v>II</v>
          </cell>
          <cell r="D13" t="str">
            <v>Directivo</v>
          </cell>
          <cell r="E13">
            <v>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33380</v>
          </cell>
          <cell r="L13">
            <v>0</v>
          </cell>
          <cell r="M13">
            <v>33380</v>
          </cell>
          <cell r="N13">
            <v>1028.104</v>
          </cell>
          <cell r="O13">
            <v>0</v>
          </cell>
          <cell r="P13">
            <v>34408.103999999999</v>
          </cell>
          <cell r="Q13">
            <v>0</v>
          </cell>
          <cell r="R13">
            <v>34408.103999999999</v>
          </cell>
          <cell r="S13">
            <v>0</v>
          </cell>
          <cell r="T13">
            <v>34408.103999999999</v>
          </cell>
        </row>
        <row r="14">
          <cell r="A14" t="str">
            <v>DIRECTOR DE PLANTEL "B"</v>
          </cell>
          <cell r="B14" t="str">
            <v>XII</v>
          </cell>
          <cell r="C14" t="str">
            <v>II</v>
          </cell>
          <cell r="D14" t="str">
            <v>Directivo</v>
          </cell>
          <cell r="E14">
            <v>40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38387.050000000003</v>
          </cell>
          <cell r="L14">
            <v>0</v>
          </cell>
          <cell r="M14">
            <v>38387.050000000003</v>
          </cell>
          <cell r="N14">
            <v>1182.32114</v>
          </cell>
          <cell r="O14">
            <v>0</v>
          </cell>
          <cell r="P14">
            <v>39569.371140000003</v>
          </cell>
          <cell r="Q14">
            <v>0</v>
          </cell>
          <cell r="R14">
            <v>39569.35</v>
          </cell>
          <cell r="S14">
            <v>0</v>
          </cell>
          <cell r="T14">
            <v>39569.35</v>
          </cell>
        </row>
        <row r="15">
          <cell r="A15" t="str">
            <v>DIRECTOR DE PLANTEL "C"</v>
          </cell>
          <cell r="B15" t="str">
            <v>XIII</v>
          </cell>
          <cell r="C15" t="str">
            <v>II</v>
          </cell>
          <cell r="D15" t="str">
            <v>Directivo</v>
          </cell>
          <cell r="E15">
            <v>40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44145.1</v>
          </cell>
          <cell r="L15">
            <v>0</v>
          </cell>
          <cell r="M15">
            <v>44145.1</v>
          </cell>
          <cell r="N15">
            <v>1359.6690799999999</v>
          </cell>
          <cell r="O15">
            <v>0</v>
          </cell>
          <cell r="P15">
            <v>45504.769079999998</v>
          </cell>
          <cell r="Q15">
            <v>0</v>
          </cell>
          <cell r="R15">
            <v>45504.75</v>
          </cell>
          <cell r="S15">
            <v>0</v>
          </cell>
          <cell r="T15">
            <v>45504.75</v>
          </cell>
        </row>
        <row r="16">
          <cell r="A16" t="str">
            <v>SUBDIR. DE PLANTEL "B"</v>
          </cell>
          <cell r="B16" t="str">
            <v>XXI</v>
          </cell>
          <cell r="C16" t="str">
            <v>II</v>
          </cell>
          <cell r="D16" t="str">
            <v>Directivo</v>
          </cell>
          <cell r="E16">
            <v>40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28216.9</v>
          </cell>
          <cell r="L16">
            <v>0</v>
          </cell>
          <cell r="M16">
            <v>28216.9</v>
          </cell>
          <cell r="N16">
            <v>869.08052000000009</v>
          </cell>
          <cell r="O16">
            <v>0</v>
          </cell>
          <cell r="P16">
            <v>29085.980520000001</v>
          </cell>
          <cell r="Q16">
            <v>0</v>
          </cell>
          <cell r="R16">
            <v>29086</v>
          </cell>
          <cell r="S16">
            <v>0</v>
          </cell>
          <cell r="T16">
            <v>29086</v>
          </cell>
        </row>
        <row r="17">
          <cell r="A17" t="str">
            <v>SUBDIR. DE PLANTEL "C"</v>
          </cell>
          <cell r="B17" t="str">
            <v>XXII</v>
          </cell>
          <cell r="C17" t="str">
            <v>II</v>
          </cell>
          <cell r="D17" t="str">
            <v>Directivo</v>
          </cell>
          <cell r="E17">
            <v>40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32449.45</v>
          </cell>
          <cell r="L17">
            <v>0</v>
          </cell>
          <cell r="M17">
            <v>32449.45</v>
          </cell>
          <cell r="N17">
            <v>999.44306000000006</v>
          </cell>
          <cell r="O17">
            <v>0</v>
          </cell>
          <cell r="P17">
            <v>33448.893060000002</v>
          </cell>
          <cell r="Q17">
            <v>0</v>
          </cell>
          <cell r="R17">
            <v>33448.9</v>
          </cell>
          <cell r="S17">
            <v>0</v>
          </cell>
          <cell r="T17">
            <v>33448.9</v>
          </cell>
        </row>
        <row r="18">
          <cell r="A18" t="str">
            <v>JEFE DE MATERIA "C"</v>
          </cell>
          <cell r="B18" t="str">
            <v>XXXI</v>
          </cell>
          <cell r="C18" t="str">
            <v>II</v>
          </cell>
          <cell r="D18" t="str">
            <v>Directivo</v>
          </cell>
          <cell r="E18">
            <v>40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20759.45</v>
          </cell>
          <cell r="L18">
            <v>2188.8739450000003</v>
          </cell>
          <cell r="M18">
            <v>22948.323945</v>
          </cell>
          <cell r="N18">
            <v>639.39106000000004</v>
          </cell>
          <cell r="O18">
            <v>67.417317506000018</v>
          </cell>
          <cell r="P18">
            <v>21398.841060000002</v>
          </cell>
          <cell r="Q18">
            <v>2256.2912625060003</v>
          </cell>
          <cell r="R18">
            <v>21398.85</v>
          </cell>
          <cell r="S18">
            <v>2256.2912625060003</v>
          </cell>
          <cell r="T18">
            <v>23655.141262506</v>
          </cell>
        </row>
        <row r="19">
          <cell r="A19" t="str">
            <v>RESPONSABLE DEL CENTRO "A"</v>
          </cell>
          <cell r="B19">
            <v>0</v>
          </cell>
          <cell r="C19" t="str">
            <v>II</v>
          </cell>
          <cell r="D19" t="str">
            <v>Directivo</v>
          </cell>
          <cell r="E19">
            <v>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17917.629489999999</v>
          </cell>
          <cell r="L19">
            <v>0</v>
          </cell>
          <cell r="M19">
            <v>17917.629489999999</v>
          </cell>
          <cell r="N19">
            <v>551.86298829199995</v>
          </cell>
          <cell r="O19">
            <v>0</v>
          </cell>
          <cell r="P19">
            <v>18469.492478291999</v>
          </cell>
          <cell r="Q19">
            <v>0</v>
          </cell>
          <cell r="R19">
            <v>18469.492478291999</v>
          </cell>
          <cell r="S19">
            <v>0</v>
          </cell>
          <cell r="T19">
            <v>18469.492478291999</v>
          </cell>
        </row>
        <row r="20">
          <cell r="A20" t="str">
            <v>AUXILIAR DEL RESPONSABLE DEL CENTRO "A"</v>
          </cell>
          <cell r="B20">
            <v>0</v>
          </cell>
          <cell r="C20" t="str">
            <v>II</v>
          </cell>
          <cell r="D20" t="str">
            <v>Directivo</v>
          </cell>
          <cell r="E20">
            <v>40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13348.548665</v>
          </cell>
          <cell r="L20">
            <v>0</v>
          </cell>
          <cell r="M20">
            <v>13348.548665</v>
          </cell>
          <cell r="N20">
            <v>411.13529888200003</v>
          </cell>
          <cell r="O20">
            <v>0</v>
          </cell>
          <cell r="P20">
            <v>13759.683963882</v>
          </cell>
          <cell r="Q20">
            <v>0</v>
          </cell>
          <cell r="R20">
            <v>13759.683963882</v>
          </cell>
          <cell r="S20">
            <v>0</v>
          </cell>
          <cell r="T20">
            <v>13759.683963882</v>
          </cell>
        </row>
        <row r="21">
          <cell r="A21" t="str">
            <v>RESPONSABLE DEL CENTRO "B"</v>
          </cell>
          <cell r="B21">
            <v>0</v>
          </cell>
          <cell r="C21" t="str">
            <v>II</v>
          </cell>
          <cell r="D21" t="str">
            <v>Directivo</v>
          </cell>
          <cell r="E21">
            <v>40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20605.223370000003</v>
          </cell>
          <cell r="L21">
            <v>0</v>
          </cell>
          <cell r="M21">
            <v>20605.223370000003</v>
          </cell>
          <cell r="N21">
            <v>634.64087979600015</v>
          </cell>
          <cell r="O21">
            <v>0</v>
          </cell>
          <cell r="P21">
            <v>21239.864249796003</v>
          </cell>
          <cell r="Q21">
            <v>0</v>
          </cell>
          <cell r="R21">
            <v>21239.864249796003</v>
          </cell>
          <cell r="S21">
            <v>0</v>
          </cell>
          <cell r="T21">
            <v>21239.864249796003</v>
          </cell>
        </row>
        <row r="22">
          <cell r="A22" t="str">
            <v>AUXILIAR DEL RESPONSABLE DEL CENTRO "B"</v>
          </cell>
          <cell r="B22">
            <v>0</v>
          </cell>
          <cell r="C22" t="str">
            <v>II</v>
          </cell>
          <cell r="D22" t="str">
            <v>Directivo</v>
          </cell>
          <cell r="E22">
            <v>40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15350.61796</v>
          </cell>
          <cell r="L22">
            <v>0</v>
          </cell>
          <cell r="M22">
            <v>15350.61796</v>
          </cell>
          <cell r="N22">
            <v>472.79903316799999</v>
          </cell>
          <cell r="O22">
            <v>0</v>
          </cell>
          <cell r="P22">
            <v>15823.416993167999</v>
          </cell>
          <cell r="Q22">
            <v>0</v>
          </cell>
          <cell r="R22">
            <v>15823.416993167999</v>
          </cell>
          <cell r="S22">
            <v>0</v>
          </cell>
          <cell r="T22">
            <v>15823.416993167999</v>
          </cell>
        </row>
        <row r="23">
          <cell r="A23" t="str">
            <v>RESPONSABLE DEL CENTRO "C"</v>
          </cell>
          <cell r="B23">
            <v>0</v>
          </cell>
          <cell r="C23" t="str">
            <v>II</v>
          </cell>
          <cell r="D23" t="str">
            <v>Directivo</v>
          </cell>
          <cell r="E23">
            <v>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23696.113119999998</v>
          </cell>
          <cell r="L23">
            <v>0</v>
          </cell>
          <cell r="M23">
            <v>23696.113119999998</v>
          </cell>
          <cell r="N23">
            <v>729.840284096</v>
          </cell>
          <cell r="O23">
            <v>0</v>
          </cell>
          <cell r="P23">
            <v>24425.953404095999</v>
          </cell>
          <cell r="Q23">
            <v>0</v>
          </cell>
          <cell r="R23">
            <v>24425.953404095999</v>
          </cell>
          <cell r="S23">
            <v>0</v>
          </cell>
          <cell r="T23">
            <v>24425.953404095999</v>
          </cell>
        </row>
        <row r="24">
          <cell r="A24" t="str">
            <v>AUXILIAR DEL RESPONSABLE DEL CENTRO "C"</v>
          </cell>
          <cell r="B24">
            <v>0</v>
          </cell>
          <cell r="C24" t="str">
            <v>II</v>
          </cell>
          <cell r="D24" t="str">
            <v>Directivo</v>
          </cell>
          <cell r="E24">
            <v>40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17653.462340000002</v>
          </cell>
          <cell r="L24">
            <v>0</v>
          </cell>
          <cell r="M24">
            <v>17653.462340000002</v>
          </cell>
          <cell r="N24">
            <v>543.72664007200012</v>
          </cell>
          <cell r="O24">
            <v>0</v>
          </cell>
          <cell r="P24">
            <v>18197.188980072002</v>
          </cell>
          <cell r="Q24">
            <v>0</v>
          </cell>
          <cell r="R24">
            <v>18197.188980072002</v>
          </cell>
          <cell r="S24">
            <v>0</v>
          </cell>
          <cell r="T24">
            <v>18197.188980072002</v>
          </cell>
        </row>
        <row r="25">
          <cell r="A25" t="str">
            <v>AUXILIAR DE INTENDENCIA</v>
          </cell>
          <cell r="B25">
            <v>1</v>
          </cell>
          <cell r="C25" t="str">
            <v>II</v>
          </cell>
          <cell r="D25" t="str">
            <v>Admvo</v>
          </cell>
          <cell r="E25">
            <v>35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5135.4258999999993</v>
          </cell>
          <cell r="L25">
            <v>1773.39606</v>
          </cell>
          <cell r="M25">
            <v>6908.8219599999993</v>
          </cell>
          <cell r="N25">
            <v>158.17111771999998</v>
          </cell>
          <cell r="O25">
            <v>54.620598648000005</v>
          </cell>
          <cell r="P25">
            <v>5293.5970177199997</v>
          </cell>
          <cell r="Q25">
            <v>1828.016658648</v>
          </cell>
          <cell r="R25">
            <v>5293.5970177199997</v>
          </cell>
          <cell r="S25">
            <v>1828.016658648</v>
          </cell>
          <cell r="T25">
            <v>7121.6136763679997</v>
          </cell>
        </row>
        <row r="26">
          <cell r="A26" t="str">
            <v>INGENIERO EN SISTEMAS</v>
          </cell>
          <cell r="B26">
            <v>16</v>
          </cell>
          <cell r="C26" t="str">
            <v>II</v>
          </cell>
          <cell r="D26" t="str">
            <v>Admvo</v>
          </cell>
          <cell r="E26">
            <v>35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10413.776439999998</v>
          </cell>
          <cell r="L26">
            <v>1891.99793</v>
          </cell>
          <cell r="M26">
            <v>12305.774369999997</v>
          </cell>
          <cell r="N26">
            <v>320.74431435199995</v>
          </cell>
          <cell r="O26">
            <v>58.273536243999999</v>
          </cell>
          <cell r="P26">
            <v>10734.520754351997</v>
          </cell>
          <cell r="Q26">
            <v>1950.2714662440001</v>
          </cell>
          <cell r="R26">
            <v>10734.5</v>
          </cell>
          <cell r="S26">
            <v>1950.2714662440001</v>
          </cell>
          <cell r="T26">
            <v>12684.771466243999</v>
          </cell>
        </row>
        <row r="27">
          <cell r="A27" t="str">
            <v>RESPONSABLE DE LABORATORIO TECNICO</v>
          </cell>
          <cell r="B27">
            <v>16</v>
          </cell>
          <cell r="C27" t="str">
            <v>II</v>
          </cell>
          <cell r="D27" t="str">
            <v>Admvo</v>
          </cell>
          <cell r="E27">
            <v>35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10413.776439999998</v>
          </cell>
          <cell r="L27">
            <v>1891.99793</v>
          </cell>
          <cell r="M27">
            <v>12305.774369999997</v>
          </cell>
          <cell r="N27">
            <v>320.74431435199995</v>
          </cell>
          <cell r="O27">
            <v>58.273536243999999</v>
          </cell>
          <cell r="P27">
            <v>10734.520754351997</v>
          </cell>
          <cell r="Q27">
            <v>1950.2714662440001</v>
          </cell>
          <cell r="R27">
            <v>10734.5</v>
          </cell>
          <cell r="S27">
            <v>1950.2714662440001</v>
          </cell>
          <cell r="T27">
            <v>12684.771466243999</v>
          </cell>
        </row>
        <row r="28">
          <cell r="A28" t="str">
            <v>ABOGADO</v>
          </cell>
          <cell r="B28">
            <v>14</v>
          </cell>
          <cell r="C28" t="str">
            <v>II</v>
          </cell>
          <cell r="D28" t="str">
            <v>Admvo</v>
          </cell>
          <cell r="E28">
            <v>35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9068.8861100000013</v>
          </cell>
          <cell r="L28">
            <v>4159.0492599999998</v>
          </cell>
          <cell r="M28">
            <v>13227.935370000001</v>
          </cell>
          <cell r="N28">
            <v>279.32169218800004</v>
          </cell>
          <cell r="O28">
            <v>128.09871720800001</v>
          </cell>
          <cell r="P28">
            <v>9348.2078021880006</v>
          </cell>
          <cell r="Q28">
            <v>4287.1479772080002</v>
          </cell>
          <cell r="R28">
            <v>9348.2000000000007</v>
          </cell>
          <cell r="S28">
            <v>4287.1479772080002</v>
          </cell>
          <cell r="T28">
            <v>13635.347977208001</v>
          </cell>
        </row>
        <row r="29">
          <cell r="A29" t="str">
            <v>JEFE DE OFICINA</v>
          </cell>
          <cell r="B29">
            <v>14</v>
          </cell>
          <cell r="C29" t="str">
            <v>II</v>
          </cell>
          <cell r="D29" t="str">
            <v>Admvo</v>
          </cell>
          <cell r="E29">
            <v>35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9068.8861100000013</v>
          </cell>
          <cell r="L29">
            <v>4477.7415000000001</v>
          </cell>
          <cell r="M29">
            <v>13546.627610000001</v>
          </cell>
          <cell r="N29">
            <v>279.32169218800004</v>
          </cell>
          <cell r="O29">
            <v>137.91443820000001</v>
          </cell>
          <cell r="P29">
            <v>9348.2078021880006</v>
          </cell>
          <cell r="Q29">
            <v>4615.6559382000005</v>
          </cell>
          <cell r="R29">
            <v>9348.2000000000007</v>
          </cell>
          <cell r="S29">
            <v>4615.6559382000005</v>
          </cell>
          <cell r="T29">
            <v>13963.855938200002</v>
          </cell>
        </row>
        <row r="30">
          <cell r="A30" t="str">
            <v>TECNICO ESPECIALIZADO</v>
          </cell>
          <cell r="B30">
            <v>14</v>
          </cell>
          <cell r="C30" t="str">
            <v>II</v>
          </cell>
          <cell r="D30" t="str">
            <v>Admvo</v>
          </cell>
          <cell r="E30">
            <v>35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9068.8861100000013</v>
          </cell>
          <cell r="L30">
            <v>3224.0976599999999</v>
          </cell>
          <cell r="M30">
            <v>12292.983770000001</v>
          </cell>
          <cell r="N30">
            <v>279.32169218800004</v>
          </cell>
          <cell r="O30">
            <v>99.302207928000001</v>
          </cell>
          <cell r="P30">
            <v>9348.2078021880006</v>
          </cell>
          <cell r="Q30">
            <v>3323.3998679279998</v>
          </cell>
          <cell r="R30">
            <v>9348.2000000000007</v>
          </cell>
          <cell r="S30">
            <v>3323.3998679279998</v>
          </cell>
          <cell r="T30">
            <v>12671.599867928</v>
          </cell>
        </row>
        <row r="31">
          <cell r="A31" t="str">
            <v>SECRETARIA DE DIRECTOR GENERAL</v>
          </cell>
          <cell r="B31">
            <v>13</v>
          </cell>
          <cell r="C31" t="str">
            <v>II</v>
          </cell>
          <cell r="D31" t="str">
            <v>Admvo</v>
          </cell>
          <cell r="E31">
            <v>35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8450.1717800000006</v>
          </cell>
          <cell r="L31">
            <v>6492.81801</v>
          </cell>
          <cell r="M31">
            <v>14942.98979</v>
          </cell>
          <cell r="N31">
            <v>260.26529082400003</v>
          </cell>
          <cell r="O31">
            <v>199.97879470800001</v>
          </cell>
          <cell r="P31">
            <v>8710.4370708240003</v>
          </cell>
          <cell r="Q31">
            <v>6692.7968047080003</v>
          </cell>
          <cell r="R31">
            <v>8710.4</v>
          </cell>
          <cell r="S31">
            <v>6692.7968047080003</v>
          </cell>
          <cell r="T31">
            <v>15403.196804708001</v>
          </cell>
        </row>
        <row r="32">
          <cell r="A32" t="str">
            <v>ANALISTA TECNICO</v>
          </cell>
          <cell r="B32">
            <v>10</v>
          </cell>
          <cell r="C32" t="str">
            <v>II</v>
          </cell>
          <cell r="D32" t="str">
            <v>Admvo</v>
          </cell>
          <cell r="E32">
            <v>35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7246.4319099999993</v>
          </cell>
          <cell r="L32">
            <v>4286.2950999999994</v>
          </cell>
          <cell r="M32">
            <v>11532.727009999999</v>
          </cell>
          <cell r="N32">
            <v>223.19010282799999</v>
          </cell>
          <cell r="O32">
            <v>132.01788907999997</v>
          </cell>
          <cell r="P32">
            <v>7469.6220128279992</v>
          </cell>
          <cell r="Q32">
            <v>4418.3129890799992</v>
          </cell>
          <cell r="R32">
            <v>7469.65</v>
          </cell>
          <cell r="S32">
            <v>4418.3129890799992</v>
          </cell>
          <cell r="T32">
            <v>11887.962989079999</v>
          </cell>
        </row>
        <row r="33">
          <cell r="A33" t="str">
            <v>SECRETARIA DE DIRECTOR DE AREA</v>
          </cell>
          <cell r="B33">
            <v>10</v>
          </cell>
          <cell r="C33" t="str">
            <v>II</v>
          </cell>
          <cell r="D33" t="str">
            <v>Admvo</v>
          </cell>
          <cell r="E33">
            <v>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7246.4319099999993</v>
          </cell>
          <cell r="L33">
            <v>2896.9883799999998</v>
          </cell>
          <cell r="M33">
            <v>10143.420289999998</v>
          </cell>
          <cell r="N33">
            <v>223.19010282799999</v>
          </cell>
          <cell r="O33">
            <v>89.227242103999998</v>
          </cell>
          <cell r="P33">
            <v>7469.6220128279992</v>
          </cell>
          <cell r="Q33">
            <v>2986.215622104</v>
          </cell>
          <cell r="R33">
            <v>7469.65</v>
          </cell>
          <cell r="S33">
            <v>2986.215622104</v>
          </cell>
          <cell r="T33">
            <v>10455.865622104</v>
          </cell>
        </row>
        <row r="34">
          <cell r="A34" t="str">
            <v>TECNICO</v>
          </cell>
          <cell r="B34">
            <v>9</v>
          </cell>
          <cell r="C34" t="str">
            <v>II</v>
          </cell>
          <cell r="D34" t="str">
            <v>Admvo</v>
          </cell>
          <cell r="E34">
            <v>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6895.8560049999996</v>
          </cell>
          <cell r="L34">
            <v>1449.3090749999999</v>
          </cell>
          <cell r="M34">
            <v>8345.1650799999989</v>
          </cell>
          <cell r="N34">
            <v>212.39236495399999</v>
          </cell>
          <cell r="O34">
            <v>44.638719510000001</v>
          </cell>
          <cell r="P34">
            <v>7108.2483699539998</v>
          </cell>
          <cell r="Q34">
            <v>1493.94779451</v>
          </cell>
          <cell r="R34">
            <v>7108.2483699539998</v>
          </cell>
          <cell r="S34">
            <v>1493.94779451</v>
          </cell>
          <cell r="T34">
            <v>8602.1961644639996</v>
          </cell>
        </row>
        <row r="35">
          <cell r="A35" t="str">
            <v>AUXILIAR DE CONTABILIDAD</v>
          </cell>
          <cell r="B35">
            <v>8</v>
          </cell>
          <cell r="C35" t="str">
            <v>II</v>
          </cell>
          <cell r="D35" t="str">
            <v>Admvo</v>
          </cell>
          <cell r="E35">
            <v>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6567.08601</v>
          </cell>
          <cell r="L35">
            <v>2296.7585300000001</v>
          </cell>
          <cell r="M35">
            <v>8863.8445400000001</v>
          </cell>
          <cell r="N35">
            <v>202.26624910800001</v>
          </cell>
          <cell r="O35">
            <v>70.740162724000001</v>
          </cell>
          <cell r="P35">
            <v>6769.352259108</v>
          </cell>
          <cell r="Q35">
            <v>2367.4986927240002</v>
          </cell>
          <cell r="R35">
            <v>6769.35</v>
          </cell>
          <cell r="S35">
            <v>2367.4986927240002</v>
          </cell>
          <cell r="T35">
            <v>9136.848692724001</v>
          </cell>
        </row>
        <row r="36">
          <cell r="A36" t="str">
            <v>ENCARGADO DE ORDEN</v>
          </cell>
          <cell r="B36">
            <v>8</v>
          </cell>
          <cell r="C36" t="str">
            <v>II</v>
          </cell>
          <cell r="D36" t="str">
            <v>Admvo</v>
          </cell>
          <cell r="E36">
            <v>35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6567.08601</v>
          </cell>
          <cell r="L36">
            <v>2970.9469299999996</v>
          </cell>
          <cell r="M36">
            <v>9538.0329399999991</v>
          </cell>
          <cell r="N36">
            <v>202.26624910800001</v>
          </cell>
          <cell r="O36">
            <v>91.505165443999985</v>
          </cell>
          <cell r="P36">
            <v>6769.352259108</v>
          </cell>
          <cell r="Q36">
            <v>3062.4520954439995</v>
          </cell>
          <cell r="R36">
            <v>6769.35</v>
          </cell>
          <cell r="S36">
            <v>3062.4520954439995</v>
          </cell>
          <cell r="T36">
            <v>9831.8020954439999</v>
          </cell>
        </row>
        <row r="37">
          <cell r="A37" t="str">
            <v>LABORATORISTA</v>
          </cell>
          <cell r="B37">
            <v>8</v>
          </cell>
          <cell r="C37" t="str">
            <v>II</v>
          </cell>
          <cell r="D37" t="str">
            <v>Admvo</v>
          </cell>
          <cell r="E37">
            <v>35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6567.08601</v>
          </cell>
          <cell r="L37">
            <v>1271.2412300000001</v>
          </cell>
          <cell r="M37">
            <v>7838.3272400000005</v>
          </cell>
          <cell r="N37">
            <v>202.26624910800001</v>
          </cell>
          <cell r="O37">
            <v>39.154229884000003</v>
          </cell>
          <cell r="P37">
            <v>6769.352259108</v>
          </cell>
          <cell r="Q37">
            <v>1310.395459884</v>
          </cell>
          <cell r="R37">
            <v>6769.35</v>
          </cell>
          <cell r="S37">
            <v>1310.395459884</v>
          </cell>
          <cell r="T37">
            <v>8079.7454598840004</v>
          </cell>
        </row>
        <row r="38">
          <cell r="A38" t="str">
            <v>SECRETARIA DE DIRECTOR DE PLANTEL</v>
          </cell>
          <cell r="B38">
            <v>8</v>
          </cell>
          <cell r="C38" t="str">
            <v>II</v>
          </cell>
          <cell r="D38" t="str">
            <v>Admvo</v>
          </cell>
          <cell r="E38">
            <v>35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6567.08601</v>
          </cell>
          <cell r="L38">
            <v>1772.65338</v>
          </cell>
          <cell r="M38">
            <v>8339.7393900000006</v>
          </cell>
          <cell r="N38">
            <v>202.26624910800001</v>
          </cell>
          <cell r="O38">
            <v>54.597724104000001</v>
          </cell>
          <cell r="P38">
            <v>6769.352259108</v>
          </cell>
          <cell r="Q38">
            <v>1827.251104104</v>
          </cell>
          <cell r="R38">
            <v>6769.35</v>
          </cell>
          <cell r="S38">
            <v>1827.251104104</v>
          </cell>
          <cell r="T38">
            <v>8596.6011041040001</v>
          </cell>
        </row>
        <row r="39">
          <cell r="A39" t="str">
            <v>BIBLIOTECARIO</v>
          </cell>
          <cell r="B39">
            <v>6</v>
          </cell>
          <cell r="C39" t="str">
            <v>II</v>
          </cell>
          <cell r="D39" t="str">
            <v>Admvo</v>
          </cell>
          <cell r="E39">
            <v>35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5922.2850449999996</v>
          </cell>
          <cell r="L39">
            <v>2413.2870849999999</v>
          </cell>
          <cell r="M39">
            <v>8335.5721300000005</v>
          </cell>
          <cell r="N39">
            <v>182.406379386</v>
          </cell>
          <cell r="O39">
            <v>74.329242218000005</v>
          </cell>
          <cell r="P39">
            <v>6104.6914243859992</v>
          </cell>
          <cell r="Q39">
            <v>2487.6163272180002</v>
          </cell>
          <cell r="R39">
            <v>6104.7</v>
          </cell>
          <cell r="S39">
            <v>2487.6163272180002</v>
          </cell>
          <cell r="T39">
            <v>8592.3163272179991</v>
          </cell>
        </row>
        <row r="40">
          <cell r="A40" t="str">
            <v>SECRETARIA DE SUBDIRECTOR DE PLANTEL</v>
          </cell>
          <cell r="B40">
            <v>6</v>
          </cell>
          <cell r="C40" t="str">
            <v>II</v>
          </cell>
          <cell r="D40" t="str">
            <v>Admvo</v>
          </cell>
          <cell r="E40">
            <v>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5922.2850449999996</v>
          </cell>
          <cell r="L40">
            <v>2413.2870849999999</v>
          </cell>
          <cell r="M40">
            <v>8335.5721300000005</v>
          </cell>
          <cell r="N40">
            <v>182.406379386</v>
          </cell>
          <cell r="O40">
            <v>74.329242218000005</v>
          </cell>
          <cell r="P40">
            <v>6104.6914243859992</v>
          </cell>
          <cell r="Q40">
            <v>2487.6163272180002</v>
          </cell>
          <cell r="R40">
            <v>6104.7</v>
          </cell>
          <cell r="S40">
            <v>2487.6163272180002</v>
          </cell>
          <cell r="T40">
            <v>8592.3163272179991</v>
          </cell>
        </row>
        <row r="41">
          <cell r="A41" t="str">
            <v>SECRETARIA DE JEFE DE DEPARTAMENTO</v>
          </cell>
          <cell r="B41">
            <v>5</v>
          </cell>
          <cell r="C41" t="str">
            <v>II</v>
          </cell>
          <cell r="D41" t="str">
            <v>Admvo</v>
          </cell>
          <cell r="E41">
            <v>35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5631.1132250000001</v>
          </cell>
          <cell r="L41">
            <v>2701.9007849999998</v>
          </cell>
          <cell r="M41">
            <v>8333.014009999999</v>
          </cell>
          <cell r="N41">
            <v>173.43828733000001</v>
          </cell>
          <cell r="O41">
            <v>83.218544178000002</v>
          </cell>
          <cell r="P41">
            <v>5804.5515123300002</v>
          </cell>
          <cell r="Q41">
            <v>2785.119329178</v>
          </cell>
          <cell r="R41">
            <v>5804.5515123300002</v>
          </cell>
          <cell r="S41">
            <v>2785.119329178</v>
          </cell>
          <cell r="T41">
            <v>8589.6708415079993</v>
          </cell>
        </row>
        <row r="42">
          <cell r="A42" t="str">
            <v>AUXILIAR ADMINISTRATIVO</v>
          </cell>
          <cell r="B42">
            <v>4</v>
          </cell>
          <cell r="C42" t="str">
            <v>II</v>
          </cell>
          <cell r="D42" t="str">
            <v>Admvo</v>
          </cell>
          <cell r="E42">
            <v>35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5369.6486050000003</v>
          </cell>
          <cell r="L42">
            <v>2960.8072849999999</v>
          </cell>
          <cell r="M42">
            <v>8330.4558900000011</v>
          </cell>
          <cell r="N42">
            <v>165.38517703400001</v>
          </cell>
          <cell r="O42">
            <v>91.192864377999996</v>
          </cell>
          <cell r="P42">
            <v>5535.0337820340001</v>
          </cell>
          <cell r="Q42">
            <v>3052.0001493780001</v>
          </cell>
          <cell r="R42">
            <v>5535.05</v>
          </cell>
          <cell r="S42">
            <v>3052.0001493780001</v>
          </cell>
          <cell r="T42">
            <v>8587.0501493779993</v>
          </cell>
        </row>
        <row r="43">
          <cell r="A43" t="str">
            <v>VIGILANTE</v>
          </cell>
          <cell r="B43">
            <v>4</v>
          </cell>
          <cell r="C43" t="str">
            <v>II</v>
          </cell>
          <cell r="D43" t="str">
            <v>Admvo</v>
          </cell>
          <cell r="E43">
            <v>35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5369.6486050000003</v>
          </cell>
          <cell r="L43">
            <v>1988.412235</v>
          </cell>
          <cell r="M43">
            <v>7358.0608400000001</v>
          </cell>
          <cell r="N43">
            <v>165.38517703400001</v>
          </cell>
          <cell r="O43">
            <v>61.243096838</v>
          </cell>
          <cell r="P43">
            <v>5535.0337820340001</v>
          </cell>
          <cell r="Q43">
            <v>2049.6553318380002</v>
          </cell>
          <cell r="R43">
            <v>5535.05</v>
          </cell>
          <cell r="S43">
            <v>2049.6553318380002</v>
          </cell>
          <cell r="T43">
            <v>7584.7053318380003</v>
          </cell>
        </row>
        <row r="44">
          <cell r="A44" t="str">
            <v>CHOFER</v>
          </cell>
          <cell r="B44">
            <v>3</v>
          </cell>
          <cell r="C44" t="str">
            <v>II</v>
          </cell>
          <cell r="D44" t="str">
            <v>Admvo</v>
          </cell>
          <cell r="E44">
            <v>35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5369.6486050000003</v>
          </cell>
          <cell r="L44">
            <v>2489.7624949999999</v>
          </cell>
          <cell r="M44">
            <v>7859.4111000000003</v>
          </cell>
          <cell r="N44">
            <v>165.38517703400001</v>
          </cell>
          <cell r="O44">
            <v>76.684684845999996</v>
          </cell>
          <cell r="P44">
            <v>5535.0337820340001</v>
          </cell>
          <cell r="Q44">
            <v>2566.4471798459999</v>
          </cell>
          <cell r="R44">
            <v>5535.05</v>
          </cell>
          <cell r="S44">
            <v>2566.4471798459999</v>
          </cell>
          <cell r="T44">
            <v>8101.4971798460001</v>
          </cell>
        </row>
        <row r="45">
          <cell r="A45" t="str">
            <v>TAQUIMECANOGRAFA</v>
          </cell>
          <cell r="B45">
            <v>3</v>
          </cell>
          <cell r="C45" t="str">
            <v>II</v>
          </cell>
          <cell r="D45" t="str">
            <v>Admvo</v>
          </cell>
          <cell r="E45">
            <v>35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5369.6486050000003</v>
          </cell>
          <cell r="L45">
            <v>2960.8072849999999</v>
          </cell>
          <cell r="M45">
            <v>8330.4558900000011</v>
          </cell>
          <cell r="N45">
            <v>165.38517703400001</v>
          </cell>
          <cell r="O45">
            <v>91.192864377999996</v>
          </cell>
          <cell r="P45">
            <v>5535.0337820340001</v>
          </cell>
          <cell r="Q45">
            <v>3052.0001493780001</v>
          </cell>
          <cell r="R45">
            <v>5535.05</v>
          </cell>
          <cell r="S45">
            <v>3052.0001493780001</v>
          </cell>
          <cell r="T45">
            <v>8587.0501493779993</v>
          </cell>
        </row>
        <row r="46">
          <cell r="A46" t="str">
            <v>TAQUIMECANOGRAFO</v>
          </cell>
          <cell r="B46">
            <v>3</v>
          </cell>
          <cell r="C46" t="str">
            <v>II</v>
          </cell>
          <cell r="D46" t="str">
            <v>Admvo</v>
          </cell>
          <cell r="E46">
            <v>35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5369.6486050000003</v>
          </cell>
          <cell r="L46">
            <v>2960.8072849999999</v>
          </cell>
          <cell r="M46">
            <v>8330.4558900000011</v>
          </cell>
          <cell r="N46">
            <v>165.38517703400001</v>
          </cell>
          <cell r="O46">
            <v>91.192864377999996</v>
          </cell>
          <cell r="P46">
            <v>5535.0337820340001</v>
          </cell>
          <cell r="Q46">
            <v>3052.0001493780001</v>
          </cell>
          <cell r="R46">
            <v>5535.05</v>
          </cell>
          <cell r="S46">
            <v>3052.0001493780001</v>
          </cell>
          <cell r="T46">
            <v>8587.0501493779993</v>
          </cell>
        </row>
        <row r="47">
          <cell r="A47" t="str">
            <v>AUXILIAR DE BIBLIOTECA</v>
          </cell>
          <cell r="B47">
            <v>2</v>
          </cell>
          <cell r="C47" t="str">
            <v>II</v>
          </cell>
          <cell r="D47" t="str">
            <v>Admvo</v>
          </cell>
          <cell r="E47">
            <v>35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5135.4258999999993</v>
          </cell>
          <cell r="L47">
            <v>2689.16176</v>
          </cell>
          <cell r="M47">
            <v>7824.5876599999992</v>
          </cell>
          <cell r="N47">
            <v>158.17111771999998</v>
          </cell>
          <cell r="O47">
            <v>82.826182208000006</v>
          </cell>
          <cell r="P47">
            <v>5293.5970177199997</v>
          </cell>
          <cell r="Q47">
            <v>2771.9879422079998</v>
          </cell>
          <cell r="R47">
            <v>5293.5970177199997</v>
          </cell>
          <cell r="S47">
            <v>2771.9879422079998</v>
          </cell>
          <cell r="T47">
            <v>8065.5849599279991</v>
          </cell>
        </row>
        <row r="48">
          <cell r="A48" t="str">
            <v>ENCARGADO DE LA SALA DE COMPUTO "B"</v>
          </cell>
          <cell r="B48">
            <v>0</v>
          </cell>
          <cell r="C48" t="str">
            <v>II</v>
          </cell>
          <cell r="D48" t="str">
            <v>Admvo</v>
          </cell>
          <cell r="E48">
            <v>35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8013.0839699999997</v>
          </cell>
          <cell r="L48">
            <v>1538.5957149999999</v>
          </cell>
          <cell r="M48">
            <v>9551.6796849999992</v>
          </cell>
          <cell r="N48">
            <v>246.80298627599998</v>
          </cell>
          <cell r="O48">
            <v>47.388748022000001</v>
          </cell>
          <cell r="P48">
            <v>8259.8869562759992</v>
          </cell>
          <cell r="Q48">
            <v>1585.984463022</v>
          </cell>
          <cell r="R48">
            <v>8259.8869562759992</v>
          </cell>
          <cell r="S48">
            <v>1585.984463022</v>
          </cell>
          <cell r="T48">
            <v>9845.8714192979987</v>
          </cell>
        </row>
        <row r="49">
          <cell r="A49" t="str">
            <v>ENCARGADO DE LA SALA DE COMPUTO "C"</v>
          </cell>
          <cell r="B49">
            <v>0</v>
          </cell>
          <cell r="C49" t="str">
            <v>II</v>
          </cell>
          <cell r="D49" t="str">
            <v>Admvo</v>
          </cell>
          <cell r="E49">
            <v>35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9215.0599750000001</v>
          </cell>
          <cell r="L49">
            <v>1518.048235</v>
          </cell>
          <cell r="M49">
            <v>10733.10821</v>
          </cell>
          <cell r="N49">
            <v>283.82384723000001</v>
          </cell>
          <cell r="O49">
            <v>46.755885638000002</v>
          </cell>
          <cell r="P49">
            <v>9498.8838222300001</v>
          </cell>
          <cell r="Q49">
            <v>1564.8041206380001</v>
          </cell>
          <cell r="R49">
            <v>9498.8838222300001</v>
          </cell>
          <cell r="S49">
            <v>1564.8041206380001</v>
          </cell>
          <cell r="T49">
            <v>11063.687942868</v>
          </cell>
        </row>
        <row r="50">
          <cell r="A50" t="str">
            <v>OFICIAL DE SERVICIOS "C"</v>
          </cell>
          <cell r="B50">
            <v>0</v>
          </cell>
          <cell r="C50" t="str">
            <v>II</v>
          </cell>
          <cell r="D50" t="str">
            <v>Admvo</v>
          </cell>
          <cell r="E50">
            <v>35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5369.6486050000003</v>
          </cell>
          <cell r="L50">
            <v>2960.8072849999999</v>
          </cell>
          <cell r="M50">
            <v>8330.4558900000011</v>
          </cell>
          <cell r="N50">
            <v>165.38517703400001</v>
          </cell>
          <cell r="O50">
            <v>91.192864377999996</v>
          </cell>
          <cell r="P50">
            <v>5535.0337820340001</v>
          </cell>
          <cell r="Q50">
            <v>3052.0001493780001</v>
          </cell>
          <cell r="R50">
            <v>5535.0337820340001</v>
          </cell>
          <cell r="S50">
            <v>3052.0001493780001</v>
          </cell>
          <cell r="T50">
            <v>8587.0339314119992</v>
          </cell>
        </row>
        <row r="52">
          <cell r="A52" t="str">
            <v>DIRECTOR DE PLANTEL "C"</v>
          </cell>
          <cell r="B52" t="str">
            <v>XIII</v>
          </cell>
          <cell r="C52" t="str">
            <v>III</v>
          </cell>
          <cell r="D52" t="str">
            <v>Directivo</v>
          </cell>
          <cell r="E52">
            <v>40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53604.95</v>
          </cell>
          <cell r="L52">
            <v>0</v>
          </cell>
          <cell r="M52">
            <v>53604.95</v>
          </cell>
          <cell r="N52">
            <v>1651.0324599999999</v>
          </cell>
          <cell r="O52">
            <v>0</v>
          </cell>
          <cell r="P52">
            <v>55255.982459999999</v>
          </cell>
          <cell r="Q52">
            <v>0</v>
          </cell>
          <cell r="R52">
            <v>55256</v>
          </cell>
          <cell r="S52">
            <v>0</v>
          </cell>
        </row>
        <row r="53">
          <cell r="A53" t="str">
            <v>SUBDIR. DE PLANTEL "C"</v>
          </cell>
          <cell r="B53" t="str">
            <v>XXII</v>
          </cell>
          <cell r="C53" t="str">
            <v>III</v>
          </cell>
          <cell r="D53" t="str">
            <v>Directivo</v>
          </cell>
          <cell r="E53">
            <v>40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39403.25</v>
          </cell>
          <cell r="L53">
            <v>0</v>
          </cell>
          <cell r="M53">
            <v>39403.25</v>
          </cell>
          <cell r="N53">
            <v>1213.6201000000001</v>
          </cell>
          <cell r="O53">
            <v>0</v>
          </cell>
          <cell r="P53">
            <v>40616.8701</v>
          </cell>
          <cell r="Q53">
            <v>0</v>
          </cell>
          <cell r="R53">
            <v>40616.85</v>
          </cell>
          <cell r="S53">
            <v>0</v>
          </cell>
        </row>
        <row r="54">
          <cell r="A54" t="str">
            <v>RESPONSABLE DEL CENTRO "A"</v>
          </cell>
          <cell r="B54">
            <v>0</v>
          </cell>
          <cell r="C54" t="str">
            <v>III</v>
          </cell>
          <cell r="D54" t="str">
            <v>Directivo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21677.818329999998</v>
          </cell>
          <cell r="L54">
            <v>0</v>
          </cell>
          <cell r="M54">
            <v>21677.818329999998</v>
          </cell>
          <cell r="N54">
            <v>667.67680456400001</v>
          </cell>
          <cell r="O54">
            <v>0</v>
          </cell>
          <cell r="P54">
            <v>22345.495134563997</v>
          </cell>
          <cell r="Q54">
            <v>0</v>
          </cell>
          <cell r="R54">
            <v>22345.495134563997</v>
          </cell>
          <cell r="S54">
            <v>0</v>
          </cell>
        </row>
        <row r="55">
          <cell r="A55" t="str">
            <v>AUXILIAR DEL RESPONSABLE DEL CENTRO "A"</v>
          </cell>
          <cell r="B55">
            <v>0</v>
          </cell>
          <cell r="C55" t="str">
            <v>III</v>
          </cell>
          <cell r="D55" t="str">
            <v>Directivo</v>
          </cell>
          <cell r="E55">
            <v>40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16149.731324999999</v>
          </cell>
          <cell r="L55">
            <v>0</v>
          </cell>
          <cell r="M55">
            <v>16149.731324999999</v>
          </cell>
          <cell r="N55">
            <v>497.41172480999995</v>
          </cell>
          <cell r="O55">
            <v>0</v>
          </cell>
          <cell r="P55">
            <v>16647.143049809998</v>
          </cell>
          <cell r="Q55">
            <v>0</v>
          </cell>
          <cell r="R55">
            <v>16647.143049809998</v>
          </cell>
          <cell r="S55">
            <v>0</v>
          </cell>
        </row>
        <row r="56">
          <cell r="A56" t="str">
            <v>RESPONSABLE DEL CENTRO "B"</v>
          </cell>
          <cell r="B56">
            <v>0</v>
          </cell>
          <cell r="C56" t="str">
            <v>III</v>
          </cell>
          <cell r="D56" t="str">
            <v>Directivo</v>
          </cell>
          <cell r="E56">
            <v>40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24929.601449999998</v>
          </cell>
          <cell r="L56">
            <v>0</v>
          </cell>
          <cell r="M56">
            <v>24929.601449999998</v>
          </cell>
          <cell r="N56">
            <v>767.83172465999996</v>
          </cell>
          <cell r="O56">
            <v>0</v>
          </cell>
          <cell r="P56">
            <v>25697.43317466</v>
          </cell>
          <cell r="Q56">
            <v>0</v>
          </cell>
          <cell r="R56">
            <v>25697.43317466</v>
          </cell>
          <cell r="S56">
            <v>0</v>
          </cell>
        </row>
        <row r="57">
          <cell r="A57" t="str">
            <v>AUXILIAR DEL RESPONSABLE DEL CENTRO "B"</v>
          </cell>
          <cell r="B57">
            <v>0</v>
          </cell>
          <cell r="C57" t="str">
            <v>III</v>
          </cell>
          <cell r="D57" t="str">
            <v>Directivo</v>
          </cell>
          <cell r="E57">
            <v>40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18572.405059999997</v>
          </cell>
          <cell r="L57">
            <v>0</v>
          </cell>
          <cell r="M57">
            <v>18572.405059999997</v>
          </cell>
          <cell r="N57">
            <v>572.03007584799991</v>
          </cell>
          <cell r="O57">
            <v>0</v>
          </cell>
          <cell r="P57">
            <v>19144.435135847998</v>
          </cell>
          <cell r="Q57">
            <v>0</v>
          </cell>
          <cell r="R57">
            <v>19144.435135847998</v>
          </cell>
          <cell r="S57">
            <v>0</v>
          </cell>
        </row>
        <row r="58">
          <cell r="A58" t="str">
            <v>RESPONSABLE DEL CENTRO "C"</v>
          </cell>
          <cell r="B58">
            <v>0</v>
          </cell>
          <cell r="C58" t="str">
            <v>III</v>
          </cell>
          <cell r="D58" t="str">
            <v>Directivo</v>
          </cell>
          <cell r="E58">
            <v>40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28669.098399999999</v>
          </cell>
          <cell r="L58">
            <v>0</v>
          </cell>
          <cell r="M58">
            <v>28669.098399999999</v>
          </cell>
          <cell r="N58">
            <v>883.00823072000003</v>
          </cell>
          <cell r="O58">
            <v>0</v>
          </cell>
          <cell r="P58">
            <v>29552.106630719998</v>
          </cell>
          <cell r="Q58">
            <v>0</v>
          </cell>
          <cell r="R58">
            <v>29552.106630719998</v>
          </cell>
          <cell r="S58">
            <v>0</v>
          </cell>
        </row>
        <row r="59">
          <cell r="A59" t="str">
            <v>AUXILIAR DEL RESPONSABLE DEL CENTRO "C"</v>
          </cell>
          <cell r="B59">
            <v>0</v>
          </cell>
          <cell r="C59" t="str">
            <v>III</v>
          </cell>
          <cell r="D59" t="str">
            <v>Directivo</v>
          </cell>
          <cell r="E59">
            <v>40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21358.094590000004</v>
          </cell>
          <cell r="L59">
            <v>0</v>
          </cell>
          <cell r="M59">
            <v>21358.094590000004</v>
          </cell>
          <cell r="N59">
            <v>657.82931337200012</v>
          </cell>
          <cell r="O59">
            <v>0</v>
          </cell>
          <cell r="P59">
            <v>22015.923903372004</v>
          </cell>
          <cell r="Q59">
            <v>0</v>
          </cell>
          <cell r="R59">
            <v>22015.923903372004</v>
          </cell>
          <cell r="S59">
            <v>0</v>
          </cell>
        </row>
        <row r="60">
          <cell r="A60" t="str">
            <v>ANALISTA TECNICO</v>
          </cell>
          <cell r="B60">
            <v>10</v>
          </cell>
          <cell r="C60" t="str">
            <v>III</v>
          </cell>
          <cell r="D60" t="str">
            <v>Admvo</v>
          </cell>
          <cell r="E60">
            <v>35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8767.7396850000005</v>
          </cell>
          <cell r="L60">
            <v>1971.1449250000001</v>
          </cell>
          <cell r="M60">
            <v>10738.884610000001</v>
          </cell>
          <cell r="N60">
            <v>270.04638229800003</v>
          </cell>
          <cell r="O60">
            <v>60.711263690000003</v>
          </cell>
          <cell r="P60">
            <v>9037.7860672980005</v>
          </cell>
          <cell r="Q60">
            <v>2031.85618869</v>
          </cell>
          <cell r="R60">
            <v>9037.7999999999993</v>
          </cell>
          <cell r="S60">
            <v>2031.85618869</v>
          </cell>
        </row>
        <row r="61">
          <cell r="A61" t="str">
            <v>INGENIERO EN SISTEMAS</v>
          </cell>
          <cell r="B61">
            <v>16</v>
          </cell>
          <cell r="C61" t="str">
            <v>III</v>
          </cell>
          <cell r="D61" t="str">
            <v>Admvo</v>
          </cell>
          <cell r="E61">
            <v>35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12598.854465</v>
          </cell>
          <cell r="L61">
            <v>1999.2017250000001</v>
          </cell>
          <cell r="M61">
            <v>14598.056190000001</v>
          </cell>
          <cell r="N61">
            <v>388.04471752200004</v>
          </cell>
          <cell r="O61">
            <v>61.575413130000008</v>
          </cell>
          <cell r="P61">
            <v>12986.899182522</v>
          </cell>
          <cell r="Q61">
            <v>2060.7771381299999</v>
          </cell>
          <cell r="R61">
            <v>12986.899182522</v>
          </cell>
          <cell r="S61">
            <v>2060.7771381299999</v>
          </cell>
        </row>
        <row r="62">
          <cell r="A62" t="str">
            <v>RESPONSABLE DE LABORATORIO TECNICO</v>
          </cell>
          <cell r="B62">
            <v>16</v>
          </cell>
          <cell r="C62" t="str">
            <v>III</v>
          </cell>
          <cell r="D62" t="str">
            <v>Admvo</v>
          </cell>
          <cell r="E62">
            <v>35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12598.854465</v>
          </cell>
          <cell r="L62">
            <v>1999.2017250000001</v>
          </cell>
          <cell r="M62">
            <v>14598.056190000001</v>
          </cell>
          <cell r="N62">
            <v>388.04471752200004</v>
          </cell>
          <cell r="O62">
            <v>61.575413130000008</v>
          </cell>
          <cell r="P62">
            <v>12986.899182522</v>
          </cell>
          <cell r="Q62">
            <v>2060.7771381299999</v>
          </cell>
          <cell r="R62">
            <v>12986.899182522</v>
          </cell>
          <cell r="S62">
            <v>2060.7771381299999</v>
          </cell>
        </row>
        <row r="63">
          <cell r="A63" t="str">
            <v>JEFE DE OFICINA</v>
          </cell>
          <cell r="B63">
            <v>14</v>
          </cell>
          <cell r="C63" t="str">
            <v>III</v>
          </cell>
          <cell r="D63" t="str">
            <v>Admvo</v>
          </cell>
          <cell r="E63">
            <v>35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10972.013925000001</v>
          </cell>
          <cell r="L63">
            <v>5015.988515</v>
          </cell>
          <cell r="M63">
            <v>15988.00244</v>
          </cell>
          <cell r="N63">
            <v>337.93802889000006</v>
          </cell>
          <cell r="O63">
            <v>154.49244626200002</v>
          </cell>
          <cell r="P63">
            <v>11309.95195389</v>
          </cell>
          <cell r="Q63">
            <v>5170.4809612620002</v>
          </cell>
          <cell r="R63">
            <v>11309.95195389</v>
          </cell>
          <cell r="S63">
            <v>5170.4809612620002</v>
          </cell>
        </row>
        <row r="64">
          <cell r="A64" t="str">
            <v>TECNICO ESPECIALIZADO</v>
          </cell>
          <cell r="B64">
            <v>14</v>
          </cell>
          <cell r="C64" t="str">
            <v>III</v>
          </cell>
          <cell r="D64" t="str">
            <v>Admvo</v>
          </cell>
          <cell r="E64">
            <v>35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10972.013925000001</v>
          </cell>
          <cell r="L64">
            <v>2740.0456549999999</v>
          </cell>
          <cell r="M64">
            <v>13712.059580000001</v>
          </cell>
          <cell r="N64">
            <v>337.93802889000006</v>
          </cell>
          <cell r="O64">
            <v>84.393406174000006</v>
          </cell>
          <cell r="P64">
            <v>11309.95195389</v>
          </cell>
          <cell r="Q64">
            <v>2824.439061174</v>
          </cell>
          <cell r="R64">
            <v>11309.95195389</v>
          </cell>
          <cell r="S64">
            <v>2824.439061174</v>
          </cell>
        </row>
        <row r="65">
          <cell r="A65" t="str">
            <v>TECNICO</v>
          </cell>
          <cell r="B65">
            <v>9</v>
          </cell>
          <cell r="C65" t="str">
            <v>III</v>
          </cell>
          <cell r="D65" t="str">
            <v>Admvo</v>
          </cell>
          <cell r="E65">
            <v>35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8343.4012149999999</v>
          </cell>
          <cell r="L65">
            <v>1520.3587950000001</v>
          </cell>
          <cell r="M65">
            <v>9863.76001</v>
          </cell>
          <cell r="N65">
            <v>256.97675742199999</v>
          </cell>
          <cell r="O65">
            <v>46.827050886000002</v>
          </cell>
          <cell r="P65">
            <v>8600.3779724220003</v>
          </cell>
          <cell r="Q65">
            <v>1567.1858458860002</v>
          </cell>
          <cell r="R65">
            <v>8600.3779724220003</v>
          </cell>
          <cell r="S65">
            <v>1567.1858458860002</v>
          </cell>
        </row>
        <row r="66">
          <cell r="A66" t="str">
            <v>ENCARGADO DE ORDEN</v>
          </cell>
          <cell r="B66">
            <v>8</v>
          </cell>
          <cell r="C66" t="str">
            <v>III</v>
          </cell>
          <cell r="D66" t="str">
            <v>Admvo</v>
          </cell>
          <cell r="E66">
            <v>35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7946.2118250000003</v>
          </cell>
          <cell r="L66">
            <v>3011.2063750000002</v>
          </cell>
          <cell r="M66">
            <v>10957.4182</v>
          </cell>
          <cell r="N66">
            <v>244.74332421000003</v>
          </cell>
          <cell r="O66">
            <v>92.745156350000016</v>
          </cell>
          <cell r="P66">
            <v>8190.9551492099999</v>
          </cell>
          <cell r="Q66">
            <v>3103.9515313500001</v>
          </cell>
          <cell r="R66">
            <v>8190.95</v>
          </cell>
          <cell r="S66">
            <v>3103.9515313500001</v>
          </cell>
        </row>
        <row r="67">
          <cell r="A67" t="str">
            <v>LABORATORISTA</v>
          </cell>
          <cell r="B67">
            <v>8</v>
          </cell>
          <cell r="C67" t="str">
            <v>III</v>
          </cell>
          <cell r="D67" t="str">
            <v>Admvo</v>
          </cell>
          <cell r="E67">
            <v>35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7946.2118250000003</v>
          </cell>
          <cell r="L67">
            <v>1385.4385950000001</v>
          </cell>
          <cell r="M67">
            <v>9331.6504199999999</v>
          </cell>
          <cell r="N67">
            <v>244.74332421000003</v>
          </cell>
          <cell r="O67">
            <v>42.671508726000006</v>
          </cell>
          <cell r="P67">
            <v>8190.9551492099999</v>
          </cell>
          <cell r="Q67">
            <v>1428.110103726</v>
          </cell>
          <cell r="R67">
            <v>8190.95</v>
          </cell>
          <cell r="S67">
            <v>1428.110103726</v>
          </cell>
        </row>
        <row r="68">
          <cell r="A68" t="str">
            <v>SECRETARIA DE DIRECTOR DE PLANTEL</v>
          </cell>
          <cell r="B68">
            <v>8</v>
          </cell>
          <cell r="C68" t="str">
            <v>III</v>
          </cell>
          <cell r="D68" t="str">
            <v>Admvo</v>
          </cell>
          <cell r="E68">
            <v>35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7946.2118250000003</v>
          </cell>
          <cell r="L68">
            <v>1800.1222250000001</v>
          </cell>
          <cell r="M68">
            <v>9746.3340500000013</v>
          </cell>
          <cell r="N68">
            <v>244.74332421000003</v>
          </cell>
          <cell r="O68">
            <v>55.443764530000003</v>
          </cell>
          <cell r="P68">
            <v>8190.9551492099999</v>
          </cell>
          <cell r="Q68">
            <v>1855.56598953</v>
          </cell>
          <cell r="R68">
            <v>8190.95</v>
          </cell>
          <cell r="S68">
            <v>1855.56598953</v>
          </cell>
        </row>
        <row r="69">
          <cell r="A69" t="str">
            <v>BIBLIOTECARIO</v>
          </cell>
          <cell r="B69">
            <v>6</v>
          </cell>
          <cell r="C69" t="str">
            <v>III</v>
          </cell>
          <cell r="D69" t="str">
            <v>Admvo</v>
          </cell>
          <cell r="E69">
            <v>35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7165.2734899999996</v>
          </cell>
          <cell r="L69">
            <v>2073.2531100000001</v>
          </cell>
          <cell r="M69">
            <v>9238.5265999999992</v>
          </cell>
          <cell r="N69">
            <v>220.69042349200001</v>
          </cell>
          <cell r="O69">
            <v>63.856195788000008</v>
          </cell>
          <cell r="P69">
            <v>7385.9639134919998</v>
          </cell>
          <cell r="Q69">
            <v>2137.1093057880003</v>
          </cell>
          <cell r="R69">
            <v>7385.95</v>
          </cell>
          <cell r="S69">
            <v>2137.1093057880003</v>
          </cell>
        </row>
        <row r="70">
          <cell r="A70" t="str">
            <v>SECRETARIA DE SUBDIRECTOR DE PLANTEL</v>
          </cell>
          <cell r="B70">
            <v>6</v>
          </cell>
          <cell r="C70" t="str">
            <v>III</v>
          </cell>
          <cell r="D70" t="str">
            <v>Admvo</v>
          </cell>
          <cell r="E70">
            <v>35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7165.2734899999996</v>
          </cell>
          <cell r="L70">
            <v>1755.2003999999999</v>
          </cell>
          <cell r="M70">
            <v>8920.4738899999993</v>
          </cell>
          <cell r="N70">
            <v>220.69042349200001</v>
          </cell>
          <cell r="O70">
            <v>54.06017232</v>
          </cell>
          <cell r="P70">
            <v>7385.9639134919998</v>
          </cell>
          <cell r="Q70">
            <v>1809.2605723199999</v>
          </cell>
          <cell r="R70">
            <v>7385.95</v>
          </cell>
          <cell r="S70">
            <v>1809.2605723199999</v>
          </cell>
        </row>
        <row r="71">
          <cell r="A71" t="str">
            <v>VIGILANTE</v>
          </cell>
          <cell r="B71">
            <v>4</v>
          </cell>
          <cell r="C71" t="str">
            <v>III</v>
          </cell>
          <cell r="D71" t="str">
            <v>Admvo</v>
          </cell>
          <cell r="E71">
            <v>35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6496.8511750000007</v>
          </cell>
          <cell r="L71">
            <v>2405.0763449999999</v>
          </cell>
          <cell r="M71">
            <v>8901.9275200000011</v>
          </cell>
          <cell r="N71">
            <v>200.10301619000003</v>
          </cell>
          <cell r="O71">
            <v>74.076351426000002</v>
          </cell>
          <cell r="P71">
            <v>6696.9541911900005</v>
          </cell>
          <cell r="Q71">
            <v>2479.1526964260001</v>
          </cell>
          <cell r="R71">
            <v>6696.95</v>
          </cell>
          <cell r="S71">
            <v>2479.1526964260001</v>
          </cell>
        </row>
        <row r="72">
          <cell r="A72" t="str">
            <v>TAQUIMECANOGRAFA</v>
          </cell>
          <cell r="B72">
            <v>3</v>
          </cell>
          <cell r="C72" t="str">
            <v>III</v>
          </cell>
          <cell r="D72" t="str">
            <v>Admvo</v>
          </cell>
          <cell r="E72">
            <v>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6496.8511750000007</v>
          </cell>
          <cell r="L72">
            <v>3377.7808450000002</v>
          </cell>
          <cell r="M72">
            <v>9874.6320200000009</v>
          </cell>
          <cell r="N72">
            <v>200.10301619000003</v>
          </cell>
          <cell r="O72">
            <v>104.03565002600001</v>
          </cell>
          <cell r="P72">
            <v>6696.9541911900005</v>
          </cell>
          <cell r="Q72">
            <v>3481.8164950260002</v>
          </cell>
          <cell r="R72">
            <v>6696.95</v>
          </cell>
          <cell r="S72">
            <v>3481.8164950260002</v>
          </cell>
        </row>
        <row r="73">
          <cell r="A73" t="str">
            <v>TAQUIMECANOGRAFO</v>
          </cell>
          <cell r="B73">
            <v>3</v>
          </cell>
          <cell r="C73" t="str">
            <v>III</v>
          </cell>
          <cell r="D73" t="str">
            <v>Admvo</v>
          </cell>
          <cell r="E73">
            <v>35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6496.8511750000007</v>
          </cell>
          <cell r="L73">
            <v>3377.7808450000002</v>
          </cell>
          <cell r="M73">
            <v>9874.6320200000009</v>
          </cell>
          <cell r="N73">
            <v>200.10301619000003</v>
          </cell>
          <cell r="O73">
            <v>104.03565002600001</v>
          </cell>
          <cell r="P73">
            <v>6696.9541911900005</v>
          </cell>
          <cell r="Q73">
            <v>3481.8164950260002</v>
          </cell>
          <cell r="R73">
            <v>6696.95</v>
          </cell>
          <cell r="S73">
            <v>3481.8164950260002</v>
          </cell>
        </row>
        <row r="74">
          <cell r="A74" t="str">
            <v>AUXILIAR DE BIBLIOTECA</v>
          </cell>
          <cell r="B74">
            <v>2</v>
          </cell>
          <cell r="C74" t="str">
            <v>III</v>
          </cell>
          <cell r="D74" t="str">
            <v>Admvo</v>
          </cell>
          <cell r="E74">
            <v>35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6213.3537150000002</v>
          </cell>
          <cell r="L74">
            <v>2697.0630499999997</v>
          </cell>
          <cell r="M74">
            <v>8910.4167649999999</v>
          </cell>
          <cell r="N74">
            <v>191.37129442200001</v>
          </cell>
          <cell r="O74">
            <v>83.069541939999993</v>
          </cell>
          <cell r="P74">
            <v>6404.7250094219999</v>
          </cell>
          <cell r="Q74">
            <v>2780.1325919399997</v>
          </cell>
          <cell r="R74">
            <v>6404.7</v>
          </cell>
          <cell r="S74">
            <v>2780.1325919399997</v>
          </cell>
        </row>
        <row r="75">
          <cell r="A75" t="str">
            <v>AUXILIAR DE INTENDENCIA</v>
          </cell>
          <cell r="B75">
            <v>1</v>
          </cell>
          <cell r="C75" t="str">
            <v>III</v>
          </cell>
          <cell r="D75" t="str">
            <v>Admvo</v>
          </cell>
          <cell r="E75">
            <v>35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6213.3537150000002</v>
          </cell>
          <cell r="L75">
            <v>1781.121995</v>
          </cell>
          <cell r="M75">
            <v>7994.4757100000006</v>
          </cell>
          <cell r="N75">
            <v>191.37129442200001</v>
          </cell>
          <cell r="O75">
            <v>54.858557445999999</v>
          </cell>
          <cell r="P75">
            <v>6404.7250094219999</v>
          </cell>
          <cell r="Q75">
            <v>1835.980552446</v>
          </cell>
          <cell r="R75">
            <v>6404.7</v>
          </cell>
          <cell r="S75">
            <v>1835.980552446</v>
          </cell>
        </row>
        <row r="76">
          <cell r="A76" t="str">
            <v>ENCARGADO DE LA SALA DE COMPUTO "B"</v>
          </cell>
          <cell r="B76">
            <v>0</v>
          </cell>
          <cell r="C76" t="str">
            <v>III</v>
          </cell>
          <cell r="D76" t="str">
            <v>Admvo</v>
          </cell>
          <cell r="E76">
            <v>35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9694.9034599999995</v>
          </cell>
          <cell r="L76">
            <v>1516.5525600000001</v>
          </cell>
          <cell r="M76">
            <v>11211.45602</v>
          </cell>
          <cell r="N76">
            <v>298.60302656800002</v>
          </cell>
          <cell r="O76">
            <v>46.709818848000005</v>
          </cell>
          <cell r="P76">
            <v>9993.5064865679997</v>
          </cell>
          <cell r="Q76">
            <v>1563.262378848</v>
          </cell>
          <cell r="R76">
            <v>9993.5064865679997</v>
          </cell>
          <cell r="S76">
            <v>1563.262378848</v>
          </cell>
        </row>
        <row r="77">
          <cell r="A77" t="str">
            <v>ENCARGADO DE LA SALA DE COMPUTO "C"</v>
          </cell>
          <cell r="B77">
            <v>0</v>
          </cell>
          <cell r="C77" t="str">
            <v>III</v>
          </cell>
          <cell r="D77" t="str">
            <v>Admvo</v>
          </cell>
          <cell r="E77">
            <v>35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11149.019324999999</v>
          </cell>
          <cell r="L77">
            <v>1523.1232149999998</v>
          </cell>
          <cell r="M77">
            <v>12672.142539999999</v>
          </cell>
          <cell r="N77">
            <v>343.38979520999999</v>
          </cell>
          <cell r="O77">
            <v>46.912195021999999</v>
          </cell>
          <cell r="P77">
            <v>11492.409120209999</v>
          </cell>
          <cell r="Q77">
            <v>1570.035410022</v>
          </cell>
          <cell r="R77">
            <v>11492.409120209999</v>
          </cell>
          <cell r="S77">
            <v>1570.035410022</v>
          </cell>
        </row>
        <row r="78">
          <cell r="A78" t="str">
            <v>OFICIAL DE SERVICIOS "C"</v>
          </cell>
          <cell r="B78">
            <v>0</v>
          </cell>
          <cell r="C78" t="str">
            <v>III</v>
          </cell>
          <cell r="D78" t="str">
            <v>Admvo</v>
          </cell>
          <cell r="E78">
            <v>35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6496.8511750000007</v>
          </cell>
          <cell r="L78">
            <v>2992.866305</v>
          </cell>
          <cell r="M78">
            <v>9489.7174800000012</v>
          </cell>
          <cell r="N78">
            <v>200.10301619000003</v>
          </cell>
          <cell r="O78">
            <v>92.180282194</v>
          </cell>
          <cell r="P78">
            <v>6696.9541911900005</v>
          </cell>
          <cell r="Q78">
            <v>3085.046587194</v>
          </cell>
          <cell r="R78">
            <v>6696.9541911900005</v>
          </cell>
          <cell r="S78">
            <v>3085.046587194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A73" zoomScaleNormal="100" workbookViewId="0">
      <selection activeCell="D85" sqref="D85"/>
    </sheetView>
  </sheetViews>
  <sheetFormatPr baseColWidth="10" defaultColWidth="9.140625" defaultRowHeight="15" x14ac:dyDescent="0.25"/>
  <cols>
    <col min="1" max="1" width="40.85546875"/>
    <col min="2" max="3" width="6.5703125"/>
    <col min="4" max="4" width="9"/>
    <col min="5" max="5" width="6.5703125"/>
    <col min="6" max="6" width="11.42578125" style="1"/>
    <col min="7" max="9" width="11.42578125" style="2"/>
    <col min="10" max="11" width="11.42578125" style="1"/>
    <col min="12" max="14" width="11.42578125" style="2"/>
    <col min="15" max="15" width="11.42578125" style="3"/>
    <col min="16" max="1025" width="10.5703125"/>
  </cols>
  <sheetData>
    <row r="1" spans="1:15" ht="15" customHeigh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53.25" x14ac:dyDescent="0.25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6" t="s">
        <v>5</v>
      </c>
      <c r="G2" s="25" t="s">
        <v>6</v>
      </c>
      <c r="H2" s="25" t="s">
        <v>7</v>
      </c>
      <c r="I2" s="25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 t="s">
        <v>14</v>
      </c>
    </row>
    <row r="3" spans="1:15" x14ac:dyDescent="0.25">
      <c r="A3" s="9" t="s">
        <v>15</v>
      </c>
      <c r="B3" s="10" t="s">
        <v>16</v>
      </c>
      <c r="C3" s="11" t="s">
        <v>17</v>
      </c>
      <c r="D3" s="11" t="s">
        <v>18</v>
      </c>
      <c r="E3" s="11">
        <v>40</v>
      </c>
      <c r="F3" s="12">
        <f t="shared" ref="F3:F50" si="0">(I3/30)</f>
        <v>2545.8104272925998</v>
      </c>
      <c r="G3" s="13">
        <f>VLOOKUP(A3,[1]TABULADOR!$A$3:$T$50,18,0)</f>
        <v>49508.25</v>
      </c>
      <c r="H3" s="13">
        <f>VLOOKUP(A3,[1]TABULADOR!$A$3:$S$50,19,0)</f>
        <v>26866.062818777998</v>
      </c>
      <c r="I3" s="13">
        <f>G3+H3</f>
        <v>76374.312818777995</v>
      </c>
      <c r="J3" s="13">
        <f t="shared" ref="J3:J50" si="1">(F3*50)</f>
        <v>127290.52136463</v>
      </c>
      <c r="K3" s="13">
        <f t="shared" ref="K3:K50" si="2">(F3*24)</f>
        <v>61099.450255022399</v>
      </c>
      <c r="L3" s="14" t="s">
        <v>19</v>
      </c>
      <c r="M3" s="14" t="s">
        <v>19</v>
      </c>
      <c r="N3" s="14" t="s">
        <v>19</v>
      </c>
      <c r="O3" s="13">
        <v>931</v>
      </c>
    </row>
    <row r="4" spans="1:15" x14ac:dyDescent="0.25">
      <c r="A4" s="15" t="s">
        <v>20</v>
      </c>
      <c r="B4" s="10" t="s">
        <v>17</v>
      </c>
      <c r="C4" s="11" t="s">
        <v>17</v>
      </c>
      <c r="D4" s="11" t="s">
        <v>18</v>
      </c>
      <c r="E4" s="11">
        <v>40</v>
      </c>
      <c r="F4" s="12">
        <f t="shared" si="0"/>
        <v>1745.6585441586001</v>
      </c>
      <c r="G4" s="13">
        <f>VLOOKUP(A4,[1]TABULADOR!$A$3:$T$50,18,0)</f>
        <v>37290.15</v>
      </c>
      <c r="H4" s="13">
        <f>VLOOKUP(A4,[1]TABULADOR!$A$3:$S$50,19,0)</f>
        <v>15079.606324758</v>
      </c>
      <c r="I4" s="13">
        <f t="shared" ref="I4:I50" si="3">G4+H4</f>
        <v>52369.756324758004</v>
      </c>
      <c r="J4" s="13">
        <f t="shared" si="1"/>
        <v>87282.927207929999</v>
      </c>
      <c r="K4" s="13">
        <f t="shared" si="2"/>
        <v>41895.8050598064</v>
      </c>
      <c r="L4" s="14" t="s">
        <v>19</v>
      </c>
      <c r="M4" s="14" t="s">
        <v>19</v>
      </c>
      <c r="N4" s="14" t="s">
        <v>19</v>
      </c>
      <c r="O4" s="13">
        <v>931</v>
      </c>
    </row>
    <row r="5" spans="1:15" x14ac:dyDescent="0.25">
      <c r="A5" s="15" t="s">
        <v>21</v>
      </c>
      <c r="B5" s="10" t="s">
        <v>17</v>
      </c>
      <c r="C5" s="11" t="s">
        <v>17</v>
      </c>
      <c r="D5" s="11" t="s">
        <v>18</v>
      </c>
      <c r="E5" s="11">
        <v>40</v>
      </c>
      <c r="F5" s="12">
        <f t="shared" si="0"/>
        <v>1745.6585441586001</v>
      </c>
      <c r="G5" s="13">
        <f>VLOOKUP(A5,[1]TABULADOR!$A$3:$T$50,18,0)</f>
        <v>37290.15</v>
      </c>
      <c r="H5" s="13">
        <f>VLOOKUP(A5,[1]TABULADOR!$A$3:$S$50,19,0)</f>
        <v>15079.606324758</v>
      </c>
      <c r="I5" s="13">
        <f t="shared" si="3"/>
        <v>52369.756324758004</v>
      </c>
      <c r="J5" s="13">
        <f t="shared" si="1"/>
        <v>87282.927207929999</v>
      </c>
      <c r="K5" s="13">
        <f t="shared" si="2"/>
        <v>41895.8050598064</v>
      </c>
      <c r="L5" s="14" t="s">
        <v>19</v>
      </c>
      <c r="M5" s="14" t="s">
        <v>19</v>
      </c>
      <c r="N5" s="14" t="s">
        <v>19</v>
      </c>
      <c r="O5" s="13">
        <v>931</v>
      </c>
    </row>
    <row r="6" spans="1:15" x14ac:dyDescent="0.25">
      <c r="A6" s="15" t="s">
        <v>22</v>
      </c>
      <c r="B6" s="10" t="s">
        <v>17</v>
      </c>
      <c r="C6" s="11" t="s">
        <v>17</v>
      </c>
      <c r="D6" s="11" t="s">
        <v>18</v>
      </c>
      <c r="E6" s="11">
        <v>40</v>
      </c>
      <c r="F6" s="12">
        <f t="shared" si="0"/>
        <v>1745.6585441586001</v>
      </c>
      <c r="G6" s="13">
        <f>VLOOKUP(A6,[1]TABULADOR!$A$3:$T$50,18,0)</f>
        <v>37290.15</v>
      </c>
      <c r="H6" s="13">
        <f>VLOOKUP(A6,[1]TABULADOR!$A$3:$S$50,19,0)</f>
        <v>15079.606324758</v>
      </c>
      <c r="I6" s="13">
        <f t="shared" si="3"/>
        <v>52369.756324758004</v>
      </c>
      <c r="J6" s="13">
        <f t="shared" si="1"/>
        <v>87282.927207929999</v>
      </c>
      <c r="K6" s="13">
        <f t="shared" si="2"/>
        <v>41895.8050598064</v>
      </c>
      <c r="L6" s="14" t="s">
        <v>19</v>
      </c>
      <c r="M6" s="14" t="s">
        <v>19</v>
      </c>
      <c r="N6" s="14" t="s">
        <v>19</v>
      </c>
      <c r="O6" s="13">
        <v>931</v>
      </c>
    </row>
    <row r="7" spans="1:15" x14ac:dyDescent="0.25">
      <c r="A7" s="15" t="s">
        <v>23</v>
      </c>
      <c r="B7" s="10" t="s">
        <v>17</v>
      </c>
      <c r="C7" s="11" t="s">
        <v>17</v>
      </c>
      <c r="D7" s="11" t="s">
        <v>18</v>
      </c>
      <c r="E7" s="11">
        <v>40</v>
      </c>
      <c r="F7" s="12">
        <f t="shared" si="0"/>
        <v>1745.6585441586001</v>
      </c>
      <c r="G7" s="13">
        <f>VLOOKUP(A7,[1]TABULADOR!$A$3:$T$50,18,0)</f>
        <v>37290.15</v>
      </c>
      <c r="H7" s="13">
        <f>VLOOKUP(A7,[1]TABULADOR!$A$3:$S$50,19,0)</f>
        <v>15079.606324758</v>
      </c>
      <c r="I7" s="13">
        <f t="shared" si="3"/>
        <v>52369.756324758004</v>
      </c>
      <c r="J7" s="13">
        <f t="shared" si="1"/>
        <v>87282.927207929999</v>
      </c>
      <c r="K7" s="13">
        <f t="shared" si="2"/>
        <v>41895.8050598064</v>
      </c>
      <c r="L7" s="14" t="s">
        <v>19</v>
      </c>
      <c r="M7" s="14" t="s">
        <v>19</v>
      </c>
      <c r="N7" s="14" t="s">
        <v>19</v>
      </c>
      <c r="O7" s="13">
        <v>931</v>
      </c>
    </row>
    <row r="8" spans="1:15" x14ac:dyDescent="0.25">
      <c r="A8" s="9" t="s">
        <v>24</v>
      </c>
      <c r="B8" s="10" t="s">
        <v>17</v>
      </c>
      <c r="C8" s="11" t="s">
        <v>17</v>
      </c>
      <c r="D8" s="11" t="s">
        <v>18</v>
      </c>
      <c r="E8" s="11">
        <v>40</v>
      </c>
      <c r="F8" s="12">
        <f t="shared" si="0"/>
        <v>1745.6585441586001</v>
      </c>
      <c r="G8" s="13">
        <f>VLOOKUP(A8,[1]TABULADOR!$A$3:$T$50,18,0)</f>
        <v>37290.15</v>
      </c>
      <c r="H8" s="13">
        <f>VLOOKUP(A8,[1]TABULADOR!$A$3:$S$50,19,0)</f>
        <v>15079.606324758</v>
      </c>
      <c r="I8" s="13">
        <f t="shared" si="3"/>
        <v>52369.756324758004</v>
      </c>
      <c r="J8" s="13">
        <f t="shared" si="1"/>
        <v>87282.927207929999</v>
      </c>
      <c r="K8" s="13">
        <f t="shared" si="2"/>
        <v>41895.8050598064</v>
      </c>
      <c r="L8" s="14" t="s">
        <v>19</v>
      </c>
      <c r="M8" s="14" t="s">
        <v>19</v>
      </c>
      <c r="N8" s="14" t="s">
        <v>19</v>
      </c>
      <c r="O8" s="13">
        <v>931</v>
      </c>
    </row>
    <row r="9" spans="1:15" x14ac:dyDescent="0.25">
      <c r="A9" s="15" t="s">
        <v>25</v>
      </c>
      <c r="B9" s="10" t="s">
        <v>17</v>
      </c>
      <c r="C9" s="11" t="s">
        <v>17</v>
      </c>
      <c r="D9" s="11" t="s">
        <v>18</v>
      </c>
      <c r="E9" s="11">
        <v>40</v>
      </c>
      <c r="F9" s="12">
        <f t="shared" si="0"/>
        <v>1745.6585441586001</v>
      </c>
      <c r="G9" s="13">
        <f>VLOOKUP(A9,[1]TABULADOR!$A$3:$T$50,18,0)</f>
        <v>37290.15</v>
      </c>
      <c r="H9" s="13">
        <f>VLOOKUP(A9,[1]TABULADOR!$A$3:$S$50,19,0)</f>
        <v>15079.606324758</v>
      </c>
      <c r="I9" s="13">
        <f t="shared" si="3"/>
        <v>52369.756324758004</v>
      </c>
      <c r="J9" s="13">
        <f t="shared" si="1"/>
        <v>87282.927207929999</v>
      </c>
      <c r="K9" s="13">
        <f t="shared" si="2"/>
        <v>41895.8050598064</v>
      </c>
      <c r="L9" s="14" t="s">
        <v>19</v>
      </c>
      <c r="M9" s="14" t="s">
        <v>19</v>
      </c>
      <c r="N9" s="14" t="s">
        <v>19</v>
      </c>
      <c r="O9" s="13">
        <v>931</v>
      </c>
    </row>
    <row r="10" spans="1:15" x14ac:dyDescent="0.25">
      <c r="A10" s="16" t="s">
        <v>26</v>
      </c>
      <c r="B10" s="10" t="s">
        <v>27</v>
      </c>
      <c r="C10" s="11" t="s">
        <v>17</v>
      </c>
      <c r="D10" s="11" t="s">
        <v>18</v>
      </c>
      <c r="E10" s="11">
        <v>40</v>
      </c>
      <c r="F10" s="12">
        <f t="shared" si="0"/>
        <v>1565.6300655274667</v>
      </c>
      <c r="G10" s="13">
        <f>VLOOKUP(A10,[1]TABULADOR!$A$3:$T$50,18,0)</f>
        <v>30746.711965823997</v>
      </c>
      <c r="H10" s="13">
        <f>VLOOKUP(A10,[1]TABULADOR!$A$3:$S$50,19,0)</f>
        <v>16222.19</v>
      </c>
      <c r="I10" s="13">
        <f t="shared" si="3"/>
        <v>46968.901965823999</v>
      </c>
      <c r="J10" s="13">
        <f t="shared" si="1"/>
        <v>78281.503276373332</v>
      </c>
      <c r="K10" s="13">
        <f t="shared" si="2"/>
        <v>37575.121572659205</v>
      </c>
      <c r="L10" s="14" t="s">
        <v>19</v>
      </c>
      <c r="M10" s="14" t="s">
        <v>19</v>
      </c>
      <c r="N10" s="14" t="s">
        <v>19</v>
      </c>
      <c r="O10" s="13">
        <v>931</v>
      </c>
    </row>
    <row r="11" spans="1:15" x14ac:dyDescent="0.25">
      <c r="A11" s="15" t="s">
        <v>28</v>
      </c>
      <c r="B11" s="10" t="s">
        <v>27</v>
      </c>
      <c r="C11" s="11" t="s">
        <v>17</v>
      </c>
      <c r="D11" s="11" t="s">
        <v>18</v>
      </c>
      <c r="E11" s="11">
        <v>40</v>
      </c>
      <c r="F11" s="12">
        <f t="shared" si="0"/>
        <v>1575.8201245154667</v>
      </c>
      <c r="G11" s="13">
        <f>VLOOKUP(A11,[1]TABULADOR!$A$3:$T$50,18,0)</f>
        <v>31042.513735464003</v>
      </c>
      <c r="H11" s="13">
        <f>VLOOKUP(A11,[1]TABULADOR!$A$3:$S$50,19,0)</f>
        <v>16232.09</v>
      </c>
      <c r="I11" s="13">
        <f t="shared" si="3"/>
        <v>47274.603735463999</v>
      </c>
      <c r="J11" s="13">
        <f t="shared" si="1"/>
        <v>78791.006225773337</v>
      </c>
      <c r="K11" s="13">
        <f t="shared" si="2"/>
        <v>37819.682988371198</v>
      </c>
      <c r="L11" s="14" t="s">
        <v>19</v>
      </c>
      <c r="M11" s="14" t="s">
        <v>19</v>
      </c>
      <c r="N11" s="14" t="s">
        <v>19</v>
      </c>
      <c r="O11" s="13">
        <v>931</v>
      </c>
    </row>
    <row r="12" spans="1:15" x14ac:dyDescent="0.25">
      <c r="A12" s="9" t="s">
        <v>29</v>
      </c>
      <c r="B12" s="10" t="s">
        <v>30</v>
      </c>
      <c r="C12" s="11" t="s">
        <v>17</v>
      </c>
      <c r="D12" s="11" t="s">
        <v>18</v>
      </c>
      <c r="E12" s="11">
        <v>40</v>
      </c>
      <c r="F12" s="12">
        <f t="shared" si="0"/>
        <v>1136.9478798880666</v>
      </c>
      <c r="G12" s="13">
        <f>VLOOKUP(A12,[1]TABULADOR!$A$3:$T$50,18,0)</f>
        <v>26160.799999999999</v>
      </c>
      <c r="H12" s="13">
        <f>VLOOKUP(A12,[1]TABULADOR!$A$3:$S$50,19,0)</f>
        <v>7947.6363966420004</v>
      </c>
      <c r="I12" s="13">
        <f t="shared" si="3"/>
        <v>34108.436396641999</v>
      </c>
      <c r="J12" s="13">
        <f t="shared" si="1"/>
        <v>56847.393994403334</v>
      </c>
      <c r="K12" s="13">
        <f t="shared" si="2"/>
        <v>27286.7491173136</v>
      </c>
      <c r="L12" s="14" t="s">
        <v>19</v>
      </c>
      <c r="M12" s="14" t="s">
        <v>19</v>
      </c>
      <c r="N12" s="14" t="s">
        <v>19</v>
      </c>
      <c r="O12" s="13">
        <v>931</v>
      </c>
    </row>
    <row r="13" spans="1:15" x14ac:dyDescent="0.25">
      <c r="A13" s="9" t="s">
        <v>31</v>
      </c>
      <c r="B13" s="10" t="s">
        <v>32</v>
      </c>
      <c r="C13" s="11" t="s">
        <v>17</v>
      </c>
      <c r="D13" s="11" t="s">
        <v>18</v>
      </c>
      <c r="E13" s="11">
        <v>40</v>
      </c>
      <c r="F13" s="12">
        <f t="shared" si="0"/>
        <v>1146.9367999999999</v>
      </c>
      <c r="G13" s="13">
        <f>VLOOKUP(A13,[1]TABULADOR!$A$3:$T$50,18,0)</f>
        <v>34408.103999999999</v>
      </c>
      <c r="H13" s="13">
        <f>VLOOKUP(A13,[1]TABULADOR!$A$3:$S$50,19,0)</f>
        <v>0</v>
      </c>
      <c r="I13" s="13">
        <f t="shared" si="3"/>
        <v>34408.103999999999</v>
      </c>
      <c r="J13" s="13">
        <f t="shared" si="1"/>
        <v>57346.84</v>
      </c>
      <c r="K13" s="13">
        <f t="shared" si="2"/>
        <v>27526.483199999999</v>
      </c>
      <c r="L13" s="14" t="s">
        <v>19</v>
      </c>
      <c r="M13" s="14" t="s">
        <v>19</v>
      </c>
      <c r="N13" s="14" t="s">
        <v>19</v>
      </c>
      <c r="O13" s="13">
        <v>931</v>
      </c>
    </row>
    <row r="14" spans="1:15" x14ac:dyDescent="0.25">
      <c r="A14" s="15" t="s">
        <v>33</v>
      </c>
      <c r="B14" s="10" t="s">
        <v>34</v>
      </c>
      <c r="C14" s="11" t="s">
        <v>17</v>
      </c>
      <c r="D14" s="11" t="s">
        <v>18</v>
      </c>
      <c r="E14" s="11">
        <v>40</v>
      </c>
      <c r="F14" s="12">
        <f t="shared" si="0"/>
        <v>1318.9783333333332</v>
      </c>
      <c r="G14" s="13">
        <f>VLOOKUP(A14,[1]TABULADOR!$A$3:$T$50,18,0)</f>
        <v>39569.35</v>
      </c>
      <c r="H14" s="13">
        <f>VLOOKUP(A14,[1]TABULADOR!$A$3:$S$50,19,0)</f>
        <v>0</v>
      </c>
      <c r="I14" s="13">
        <f t="shared" si="3"/>
        <v>39569.35</v>
      </c>
      <c r="J14" s="13">
        <f t="shared" si="1"/>
        <v>65948.916666666657</v>
      </c>
      <c r="K14" s="13">
        <f t="shared" si="2"/>
        <v>31655.479999999996</v>
      </c>
      <c r="L14" s="14" t="s">
        <v>19</v>
      </c>
      <c r="M14" s="14" t="s">
        <v>19</v>
      </c>
      <c r="N14" s="14" t="s">
        <v>19</v>
      </c>
      <c r="O14" s="13">
        <v>931</v>
      </c>
    </row>
    <row r="15" spans="1:15" x14ac:dyDescent="0.25">
      <c r="A15" s="15" t="s">
        <v>35</v>
      </c>
      <c r="B15" s="10" t="s">
        <v>36</v>
      </c>
      <c r="C15" s="11" t="s">
        <v>17</v>
      </c>
      <c r="D15" s="11" t="s">
        <v>18</v>
      </c>
      <c r="E15" s="11">
        <v>40</v>
      </c>
      <c r="F15" s="12">
        <f t="shared" si="0"/>
        <v>1516.825</v>
      </c>
      <c r="G15" s="13">
        <f>VLOOKUP(A15,[1]TABULADOR!$A$3:$T$50,18,0)</f>
        <v>45504.75</v>
      </c>
      <c r="H15" s="13">
        <f>VLOOKUP(A15,[1]TABULADOR!$A$3:$S$50,19,0)</f>
        <v>0</v>
      </c>
      <c r="I15" s="13">
        <f t="shared" si="3"/>
        <v>45504.75</v>
      </c>
      <c r="J15" s="13">
        <f t="shared" si="1"/>
        <v>75841.25</v>
      </c>
      <c r="K15" s="13">
        <f t="shared" si="2"/>
        <v>36403.800000000003</v>
      </c>
      <c r="L15" s="14" t="s">
        <v>19</v>
      </c>
      <c r="M15" s="14" t="s">
        <v>19</v>
      </c>
      <c r="N15" s="14" t="s">
        <v>19</v>
      </c>
      <c r="O15" s="13">
        <v>931</v>
      </c>
    </row>
    <row r="16" spans="1:15" x14ac:dyDescent="0.25">
      <c r="A16" s="17" t="s">
        <v>37</v>
      </c>
      <c r="B16" s="10" t="s">
        <v>38</v>
      </c>
      <c r="C16" s="11" t="s">
        <v>17</v>
      </c>
      <c r="D16" s="11" t="s">
        <v>18</v>
      </c>
      <c r="E16" s="11">
        <v>40</v>
      </c>
      <c r="F16" s="12">
        <f t="shared" si="0"/>
        <v>969.5333333333333</v>
      </c>
      <c r="G16" s="13">
        <f>VLOOKUP(A16,[1]TABULADOR!$A$3:$T$50,18,0)</f>
        <v>29086</v>
      </c>
      <c r="H16" s="13">
        <f>VLOOKUP(A16,[1]TABULADOR!$A$3:$S$50,19,0)</f>
        <v>0</v>
      </c>
      <c r="I16" s="13">
        <f t="shared" si="3"/>
        <v>29086</v>
      </c>
      <c r="J16" s="13">
        <f t="shared" si="1"/>
        <v>48476.666666666664</v>
      </c>
      <c r="K16" s="13">
        <f t="shared" si="2"/>
        <v>23268.799999999999</v>
      </c>
      <c r="L16" s="14" t="s">
        <v>19</v>
      </c>
      <c r="M16" s="14" t="s">
        <v>19</v>
      </c>
      <c r="N16" s="14" t="s">
        <v>19</v>
      </c>
      <c r="O16" s="13">
        <v>931</v>
      </c>
    </row>
    <row r="17" spans="1:15" x14ac:dyDescent="0.25">
      <c r="A17" s="17" t="s">
        <v>39</v>
      </c>
      <c r="B17" s="10" t="s">
        <v>40</v>
      </c>
      <c r="C17" s="11" t="s">
        <v>17</v>
      </c>
      <c r="D17" s="11" t="s">
        <v>18</v>
      </c>
      <c r="E17" s="11">
        <v>40</v>
      </c>
      <c r="F17" s="12">
        <f t="shared" si="0"/>
        <v>1114.9633333333334</v>
      </c>
      <c r="G17" s="13">
        <f>VLOOKUP(A17,[1]TABULADOR!$A$3:$T$50,18,0)</f>
        <v>33448.9</v>
      </c>
      <c r="H17" s="13">
        <f>VLOOKUP(A17,[1]TABULADOR!$A$3:$S$50,19,0)</f>
        <v>0</v>
      </c>
      <c r="I17" s="13">
        <f t="shared" si="3"/>
        <v>33448.9</v>
      </c>
      <c r="J17" s="13">
        <f t="shared" si="1"/>
        <v>55748.166666666672</v>
      </c>
      <c r="K17" s="13">
        <f t="shared" si="2"/>
        <v>26759.120000000003</v>
      </c>
      <c r="L17" s="14" t="s">
        <v>19</v>
      </c>
      <c r="M17" s="14" t="s">
        <v>19</v>
      </c>
      <c r="N17" s="14" t="s">
        <v>19</v>
      </c>
      <c r="O17" s="13">
        <v>931</v>
      </c>
    </row>
    <row r="18" spans="1:15" x14ac:dyDescent="0.25">
      <c r="A18" s="9" t="s">
        <v>41</v>
      </c>
      <c r="B18" s="10" t="s">
        <v>42</v>
      </c>
      <c r="C18" s="11" t="s">
        <v>17</v>
      </c>
      <c r="D18" s="11" t="s">
        <v>18</v>
      </c>
      <c r="E18" s="11">
        <v>40</v>
      </c>
      <c r="F18" s="12">
        <f t="shared" si="0"/>
        <v>788.50470875020005</v>
      </c>
      <c r="G18" s="13">
        <f>VLOOKUP(A18,[1]TABULADOR!$A$3:$T$50,18,0)</f>
        <v>21398.85</v>
      </c>
      <c r="H18" s="13">
        <f>VLOOKUP(A18,[1]TABULADOR!$A$3:$S$50,19,0)</f>
        <v>2256.2912625060003</v>
      </c>
      <c r="I18" s="13">
        <f t="shared" si="3"/>
        <v>23655.141262506</v>
      </c>
      <c r="J18" s="13">
        <f t="shared" si="1"/>
        <v>39425.235437510004</v>
      </c>
      <c r="K18" s="13">
        <f t="shared" si="2"/>
        <v>18924.113010004803</v>
      </c>
      <c r="L18" s="14" t="s">
        <v>19</v>
      </c>
      <c r="M18" s="14" t="s">
        <v>19</v>
      </c>
      <c r="N18" s="14" t="s">
        <v>19</v>
      </c>
      <c r="O18" s="13">
        <v>931</v>
      </c>
    </row>
    <row r="19" spans="1:15" x14ac:dyDescent="0.25">
      <c r="A19" s="9" t="s">
        <v>43</v>
      </c>
      <c r="B19" s="10"/>
      <c r="C19" s="11" t="s">
        <v>17</v>
      </c>
      <c r="D19" s="11" t="s">
        <v>18</v>
      </c>
      <c r="E19" s="11">
        <v>40</v>
      </c>
      <c r="F19" s="12">
        <f t="shared" si="0"/>
        <v>615.64974927639992</v>
      </c>
      <c r="G19" s="13">
        <f>VLOOKUP(A19,[1]TABULADOR!$A$3:$T$50,18,0)</f>
        <v>18469.492478291999</v>
      </c>
      <c r="H19" s="13">
        <f>VLOOKUP(A19,[1]TABULADOR!$A$3:$S$50,19,0)</f>
        <v>0</v>
      </c>
      <c r="I19" s="13">
        <f t="shared" si="3"/>
        <v>18469.492478291999</v>
      </c>
      <c r="J19" s="13">
        <f t="shared" si="1"/>
        <v>30782.487463819994</v>
      </c>
      <c r="K19" s="13">
        <f t="shared" si="2"/>
        <v>14775.593982633598</v>
      </c>
      <c r="L19" s="14" t="s">
        <v>19</v>
      </c>
      <c r="M19" s="14" t="s">
        <v>19</v>
      </c>
      <c r="N19" s="14" t="s">
        <v>19</v>
      </c>
      <c r="O19" s="13">
        <v>931</v>
      </c>
    </row>
    <row r="20" spans="1:15" x14ac:dyDescent="0.25">
      <c r="A20" s="17" t="s">
        <v>44</v>
      </c>
      <c r="B20" s="10"/>
      <c r="C20" s="11" t="s">
        <v>17</v>
      </c>
      <c r="D20" s="11" t="s">
        <v>18</v>
      </c>
      <c r="E20" s="11">
        <v>40</v>
      </c>
      <c r="F20" s="12">
        <f t="shared" si="0"/>
        <v>458.65613212940002</v>
      </c>
      <c r="G20" s="13">
        <f>VLOOKUP(A20,[1]TABULADOR!$A$3:$T$50,18,0)</f>
        <v>13759.683963882</v>
      </c>
      <c r="H20" s="13">
        <f>VLOOKUP(A20,[1]TABULADOR!$A$3:$S$50,19,0)</f>
        <v>0</v>
      </c>
      <c r="I20" s="13">
        <f t="shared" si="3"/>
        <v>13759.683963882</v>
      </c>
      <c r="J20" s="13">
        <f t="shared" si="1"/>
        <v>22932.80660647</v>
      </c>
      <c r="K20" s="13">
        <f t="shared" si="2"/>
        <v>11007.747171105601</v>
      </c>
      <c r="L20" s="14" t="s">
        <v>19</v>
      </c>
      <c r="M20" s="14" t="s">
        <v>19</v>
      </c>
      <c r="N20" s="14" t="s">
        <v>19</v>
      </c>
      <c r="O20" s="13">
        <v>931</v>
      </c>
    </row>
    <row r="21" spans="1:15" x14ac:dyDescent="0.25">
      <c r="A21" s="9" t="s">
        <v>45</v>
      </c>
      <c r="B21" s="10"/>
      <c r="C21" s="11" t="s">
        <v>17</v>
      </c>
      <c r="D21" s="11" t="s">
        <v>18</v>
      </c>
      <c r="E21" s="11">
        <v>40</v>
      </c>
      <c r="F21" s="12">
        <f t="shared" si="0"/>
        <v>707.99547499320011</v>
      </c>
      <c r="G21" s="13">
        <f>VLOOKUP(A21,[1]TABULADOR!$A$3:$T$50,18,0)</f>
        <v>21239.864249796003</v>
      </c>
      <c r="H21" s="13">
        <f>VLOOKUP(A21,[1]TABULADOR!$A$3:$S$50,19,0)</f>
        <v>0</v>
      </c>
      <c r="I21" s="13">
        <f t="shared" si="3"/>
        <v>21239.864249796003</v>
      </c>
      <c r="J21" s="13">
        <f t="shared" si="1"/>
        <v>35399.773749660002</v>
      </c>
      <c r="K21" s="13">
        <f t="shared" si="2"/>
        <v>16991.891399836801</v>
      </c>
      <c r="L21" s="14" t="s">
        <v>19</v>
      </c>
      <c r="M21" s="14" t="s">
        <v>19</v>
      </c>
      <c r="N21" s="14" t="s">
        <v>19</v>
      </c>
      <c r="O21" s="13">
        <v>931</v>
      </c>
    </row>
    <row r="22" spans="1:15" x14ac:dyDescent="0.25">
      <c r="A22" s="17" t="s">
        <v>46</v>
      </c>
      <c r="B22" s="10"/>
      <c r="C22" s="11" t="s">
        <v>17</v>
      </c>
      <c r="D22" s="11" t="s">
        <v>18</v>
      </c>
      <c r="E22" s="11">
        <v>40</v>
      </c>
      <c r="F22" s="12">
        <f t="shared" si="0"/>
        <v>527.44723310559993</v>
      </c>
      <c r="G22" s="13">
        <f>VLOOKUP(A22,[1]TABULADOR!$A$3:$T$50,18,0)</f>
        <v>15823.416993167999</v>
      </c>
      <c r="H22" s="13">
        <f>VLOOKUP(A22,[1]TABULADOR!$A$3:$S$50,19,0)</f>
        <v>0</v>
      </c>
      <c r="I22" s="13">
        <f t="shared" si="3"/>
        <v>15823.416993167999</v>
      </c>
      <c r="J22" s="13">
        <f t="shared" si="1"/>
        <v>26372.361655279998</v>
      </c>
      <c r="K22" s="13">
        <f t="shared" si="2"/>
        <v>12658.733594534398</v>
      </c>
      <c r="L22" s="14" t="s">
        <v>19</v>
      </c>
      <c r="M22" s="14" t="s">
        <v>19</v>
      </c>
      <c r="N22" s="14" t="s">
        <v>19</v>
      </c>
      <c r="O22" s="13">
        <v>931</v>
      </c>
    </row>
    <row r="23" spans="1:15" x14ac:dyDescent="0.25">
      <c r="A23" s="15" t="s">
        <v>47</v>
      </c>
      <c r="B23" s="10"/>
      <c r="C23" s="11" t="s">
        <v>17</v>
      </c>
      <c r="D23" s="11" t="s">
        <v>18</v>
      </c>
      <c r="E23" s="11">
        <v>40</v>
      </c>
      <c r="F23" s="12">
        <f t="shared" si="0"/>
        <v>814.1984468032</v>
      </c>
      <c r="G23" s="13">
        <f>VLOOKUP(A23,[1]TABULADOR!$A$3:$T$50,18,0)</f>
        <v>24425.953404095999</v>
      </c>
      <c r="H23" s="13">
        <f>VLOOKUP(A23,[1]TABULADOR!$A$3:$S$50,19,0)</f>
        <v>0</v>
      </c>
      <c r="I23" s="13">
        <f t="shared" si="3"/>
        <v>24425.953404095999</v>
      </c>
      <c r="J23" s="13">
        <f t="shared" si="1"/>
        <v>40709.922340160003</v>
      </c>
      <c r="K23" s="13">
        <f t="shared" si="2"/>
        <v>19540.762723276799</v>
      </c>
      <c r="L23" s="14" t="s">
        <v>19</v>
      </c>
      <c r="M23" s="14" t="s">
        <v>19</v>
      </c>
      <c r="N23" s="14" t="s">
        <v>19</v>
      </c>
      <c r="O23" s="13">
        <v>931</v>
      </c>
    </row>
    <row r="24" spans="1:15" x14ac:dyDescent="0.25">
      <c r="A24" s="17" t="s">
        <v>48</v>
      </c>
      <c r="B24" s="10"/>
      <c r="C24" s="11" t="s">
        <v>17</v>
      </c>
      <c r="D24" s="11" t="s">
        <v>18</v>
      </c>
      <c r="E24" s="11">
        <v>40</v>
      </c>
      <c r="F24" s="12">
        <f t="shared" si="0"/>
        <v>606.57296600240011</v>
      </c>
      <c r="G24" s="13">
        <f>VLOOKUP(A24,[1]TABULADOR!$A$3:$T$50,18,0)</f>
        <v>18197.188980072002</v>
      </c>
      <c r="H24" s="13">
        <f>VLOOKUP(A24,[1]TABULADOR!$A$3:$S$50,19,0)</f>
        <v>0</v>
      </c>
      <c r="I24" s="13">
        <f t="shared" si="3"/>
        <v>18197.188980072002</v>
      </c>
      <c r="J24" s="13">
        <f t="shared" si="1"/>
        <v>30328.648300120007</v>
      </c>
      <c r="K24" s="13">
        <f t="shared" si="2"/>
        <v>14557.751184057603</v>
      </c>
      <c r="L24" s="14" t="s">
        <v>19</v>
      </c>
      <c r="M24" s="14" t="s">
        <v>19</v>
      </c>
      <c r="N24" s="14" t="s">
        <v>19</v>
      </c>
      <c r="O24" s="13">
        <v>931</v>
      </c>
    </row>
    <row r="25" spans="1:15" x14ac:dyDescent="0.25">
      <c r="A25" s="9" t="s">
        <v>49</v>
      </c>
      <c r="B25" s="10">
        <v>1</v>
      </c>
      <c r="C25" s="11" t="s">
        <v>17</v>
      </c>
      <c r="D25" s="11" t="s">
        <v>50</v>
      </c>
      <c r="E25" s="11">
        <v>35</v>
      </c>
      <c r="F25" s="12">
        <f t="shared" si="0"/>
        <v>237.38712254559999</v>
      </c>
      <c r="G25" s="13">
        <f>VLOOKUP(A25,[1]TABULADOR!$A$3:$T$50,18,0)</f>
        <v>5293.5970177199997</v>
      </c>
      <c r="H25" s="13">
        <f>VLOOKUP(A25,[1]TABULADOR!$A$3:$S$50,19,0)</f>
        <v>1828.016658648</v>
      </c>
      <c r="I25" s="13">
        <f t="shared" si="3"/>
        <v>7121.6136763679997</v>
      </c>
      <c r="J25" s="13">
        <f t="shared" si="1"/>
        <v>11869.35612728</v>
      </c>
      <c r="K25" s="13">
        <f t="shared" si="2"/>
        <v>5697.2909410943994</v>
      </c>
      <c r="L25" s="13">
        <f t="shared" ref="L25:L50" si="4">(F25*9)</f>
        <v>2136.4841029104</v>
      </c>
      <c r="M25" s="13">
        <f t="shared" ref="M25:M50" si="5">(F25*15)</f>
        <v>3560.8068381839998</v>
      </c>
      <c r="N25" s="13">
        <v>638.04999999999995</v>
      </c>
      <c r="O25" s="13">
        <v>931</v>
      </c>
    </row>
    <row r="26" spans="1:15" x14ac:dyDescent="0.25">
      <c r="A26" s="9" t="s">
        <v>51</v>
      </c>
      <c r="B26" s="10">
        <v>16</v>
      </c>
      <c r="C26" s="11" t="s">
        <v>17</v>
      </c>
      <c r="D26" s="11" t="s">
        <v>50</v>
      </c>
      <c r="E26" s="11">
        <v>35</v>
      </c>
      <c r="F26" s="12">
        <f t="shared" si="0"/>
        <v>422.82571554146665</v>
      </c>
      <c r="G26" s="13">
        <f>VLOOKUP(A26,[1]TABULADOR!$A$3:$T$50,18,0)</f>
        <v>10734.5</v>
      </c>
      <c r="H26" s="13">
        <f>VLOOKUP(A26,[1]TABULADOR!$A$3:$S$50,19,0)</f>
        <v>1950.2714662440001</v>
      </c>
      <c r="I26" s="13">
        <f t="shared" si="3"/>
        <v>12684.771466243999</v>
      </c>
      <c r="J26" s="13">
        <f t="shared" si="1"/>
        <v>21141.285777073332</v>
      </c>
      <c r="K26" s="13">
        <f t="shared" si="2"/>
        <v>10147.817172995199</v>
      </c>
      <c r="L26" s="13">
        <f t="shared" si="4"/>
        <v>3805.4314398731999</v>
      </c>
      <c r="M26" s="13">
        <f t="shared" si="5"/>
        <v>6342.3857331219997</v>
      </c>
      <c r="N26" s="13">
        <v>638.04999999999995</v>
      </c>
      <c r="O26" s="13">
        <v>931</v>
      </c>
    </row>
    <row r="27" spans="1:15" x14ac:dyDescent="0.25">
      <c r="A27" s="9" t="s">
        <v>52</v>
      </c>
      <c r="B27" s="10">
        <v>16</v>
      </c>
      <c r="C27" s="11" t="s">
        <v>17</v>
      </c>
      <c r="D27" s="11" t="s">
        <v>50</v>
      </c>
      <c r="E27" s="11">
        <v>35</v>
      </c>
      <c r="F27" s="12">
        <f t="shared" si="0"/>
        <v>422.82571554146665</v>
      </c>
      <c r="G27" s="13">
        <f>VLOOKUP(A27,[1]TABULADOR!$A$3:$T$50,18,0)</f>
        <v>10734.5</v>
      </c>
      <c r="H27" s="13">
        <f>VLOOKUP(A27,[1]TABULADOR!$A$3:$S$50,19,0)</f>
        <v>1950.2714662440001</v>
      </c>
      <c r="I27" s="13">
        <f t="shared" si="3"/>
        <v>12684.771466243999</v>
      </c>
      <c r="J27" s="13">
        <f t="shared" si="1"/>
        <v>21141.285777073332</v>
      </c>
      <c r="K27" s="13">
        <f t="shared" si="2"/>
        <v>10147.817172995199</v>
      </c>
      <c r="L27" s="13">
        <f t="shared" si="4"/>
        <v>3805.4314398731999</v>
      </c>
      <c r="M27" s="13">
        <f t="shared" si="5"/>
        <v>6342.3857331219997</v>
      </c>
      <c r="N27" s="13">
        <v>638.04999999999995</v>
      </c>
      <c r="O27" s="13">
        <v>931</v>
      </c>
    </row>
    <row r="28" spans="1:15" x14ac:dyDescent="0.25">
      <c r="A28" s="15" t="s">
        <v>53</v>
      </c>
      <c r="B28" s="10">
        <v>14</v>
      </c>
      <c r="C28" s="11" t="s">
        <v>17</v>
      </c>
      <c r="D28" s="11" t="s">
        <v>50</v>
      </c>
      <c r="E28" s="11">
        <v>35</v>
      </c>
      <c r="F28" s="12">
        <f t="shared" si="0"/>
        <v>454.51159924026672</v>
      </c>
      <c r="G28" s="13">
        <f>VLOOKUP(A28,[1]TABULADOR!$A$3:$T$50,18,0)</f>
        <v>9348.2000000000007</v>
      </c>
      <c r="H28" s="13">
        <f>VLOOKUP(A28,[1]TABULADOR!$A$3:$S$50,19,0)</f>
        <v>4287.1479772080002</v>
      </c>
      <c r="I28" s="13">
        <f t="shared" si="3"/>
        <v>13635.347977208001</v>
      </c>
      <c r="J28" s="13">
        <f t="shared" si="1"/>
        <v>22725.579962013337</v>
      </c>
      <c r="K28" s="13">
        <f t="shared" si="2"/>
        <v>10908.278381766402</v>
      </c>
      <c r="L28" s="13">
        <f t="shared" si="4"/>
        <v>4090.6043931624004</v>
      </c>
      <c r="M28" s="13">
        <f t="shared" si="5"/>
        <v>6817.6739886040004</v>
      </c>
      <c r="N28" s="13">
        <v>638.04999999999995</v>
      </c>
      <c r="O28" s="13">
        <v>931</v>
      </c>
    </row>
    <row r="29" spans="1:15" x14ac:dyDescent="0.25">
      <c r="A29" s="9" t="s">
        <v>54</v>
      </c>
      <c r="B29" s="10">
        <v>14</v>
      </c>
      <c r="C29" s="11" t="s">
        <v>17</v>
      </c>
      <c r="D29" s="11" t="s">
        <v>50</v>
      </c>
      <c r="E29" s="11">
        <v>35</v>
      </c>
      <c r="F29" s="12">
        <f t="shared" si="0"/>
        <v>465.46186460666672</v>
      </c>
      <c r="G29" s="13">
        <f>VLOOKUP(A29,[1]TABULADOR!$A$3:$T$50,18,0)</f>
        <v>9348.2000000000007</v>
      </c>
      <c r="H29" s="13">
        <f>VLOOKUP(A29,[1]TABULADOR!$A$3:$S$50,19,0)</f>
        <v>4615.6559382000005</v>
      </c>
      <c r="I29" s="13">
        <f t="shared" si="3"/>
        <v>13963.855938200002</v>
      </c>
      <c r="J29" s="13">
        <f t="shared" si="1"/>
        <v>23273.093230333336</v>
      </c>
      <c r="K29" s="13">
        <f t="shared" si="2"/>
        <v>11171.084750560001</v>
      </c>
      <c r="L29" s="13">
        <f t="shared" si="4"/>
        <v>4189.1567814600003</v>
      </c>
      <c r="M29" s="13">
        <f t="shared" si="5"/>
        <v>6981.9279691000011</v>
      </c>
      <c r="N29" s="13">
        <v>638.04999999999995</v>
      </c>
      <c r="O29" s="13">
        <v>931</v>
      </c>
    </row>
    <row r="30" spans="1:15" x14ac:dyDescent="0.25">
      <c r="A30" s="15" t="s">
        <v>55</v>
      </c>
      <c r="B30" s="10">
        <v>14</v>
      </c>
      <c r="C30" s="11" t="s">
        <v>17</v>
      </c>
      <c r="D30" s="11" t="s">
        <v>50</v>
      </c>
      <c r="E30" s="11">
        <v>35</v>
      </c>
      <c r="F30" s="12">
        <f t="shared" si="0"/>
        <v>422.38666226426665</v>
      </c>
      <c r="G30" s="13">
        <f>VLOOKUP(A30,[1]TABULADOR!$A$3:$T$50,18,0)</f>
        <v>9348.2000000000007</v>
      </c>
      <c r="H30" s="13">
        <f>VLOOKUP(A30,[1]TABULADOR!$A$3:$S$50,19,0)</f>
        <v>3323.3998679279998</v>
      </c>
      <c r="I30" s="13">
        <f t="shared" si="3"/>
        <v>12671.599867928</v>
      </c>
      <c r="J30" s="13">
        <f t="shared" si="1"/>
        <v>21119.333113213332</v>
      </c>
      <c r="K30" s="13">
        <f t="shared" si="2"/>
        <v>10137.279894342399</v>
      </c>
      <c r="L30" s="13">
        <f t="shared" si="4"/>
        <v>3801.4799603783999</v>
      </c>
      <c r="M30" s="13">
        <f t="shared" si="5"/>
        <v>6335.799933964</v>
      </c>
      <c r="N30" s="13">
        <v>638.04999999999995</v>
      </c>
      <c r="O30" s="13">
        <v>931</v>
      </c>
    </row>
    <row r="31" spans="1:15" x14ac:dyDescent="0.25">
      <c r="A31" s="15" t="s">
        <v>56</v>
      </c>
      <c r="B31" s="10">
        <v>13</v>
      </c>
      <c r="C31" s="11" t="s">
        <v>17</v>
      </c>
      <c r="D31" s="11" t="s">
        <v>50</v>
      </c>
      <c r="E31" s="11">
        <v>35</v>
      </c>
      <c r="F31" s="12">
        <f t="shared" si="0"/>
        <v>513.43989349026674</v>
      </c>
      <c r="G31" s="13">
        <f>VLOOKUP(A31,[1]TABULADOR!$A$3:$T$50,18,0)</f>
        <v>8710.4</v>
      </c>
      <c r="H31" s="13">
        <f>VLOOKUP(A31,[1]TABULADOR!$A$3:$S$50,19,0)</f>
        <v>6692.7968047080003</v>
      </c>
      <c r="I31" s="13">
        <f t="shared" si="3"/>
        <v>15403.196804708001</v>
      </c>
      <c r="J31" s="13">
        <f t="shared" si="1"/>
        <v>25671.994674513338</v>
      </c>
      <c r="K31" s="13">
        <f t="shared" si="2"/>
        <v>12322.557443766402</v>
      </c>
      <c r="L31" s="13">
        <f t="shared" si="4"/>
        <v>4620.9590414124004</v>
      </c>
      <c r="M31" s="13">
        <f t="shared" si="5"/>
        <v>7701.5984023540013</v>
      </c>
      <c r="N31" s="13">
        <v>638.04999999999995</v>
      </c>
      <c r="O31" s="13">
        <v>931</v>
      </c>
    </row>
    <row r="32" spans="1:15" x14ac:dyDescent="0.25">
      <c r="A32" s="9" t="s">
        <v>57</v>
      </c>
      <c r="B32" s="10">
        <v>10</v>
      </c>
      <c r="C32" s="11" t="s">
        <v>17</v>
      </c>
      <c r="D32" s="11" t="s">
        <v>50</v>
      </c>
      <c r="E32" s="11">
        <v>35</v>
      </c>
      <c r="F32" s="12">
        <f t="shared" si="0"/>
        <v>396.26543296933329</v>
      </c>
      <c r="G32" s="13">
        <f>VLOOKUP(A32,[1]TABULADOR!$A$3:$T$50,18,0)</f>
        <v>7469.65</v>
      </c>
      <c r="H32" s="13">
        <f>VLOOKUP(A32,[1]TABULADOR!$A$3:$S$50,19,0)</f>
        <v>4418.3129890799992</v>
      </c>
      <c r="I32" s="13">
        <f t="shared" si="3"/>
        <v>11887.962989079999</v>
      </c>
      <c r="J32" s="13">
        <f t="shared" si="1"/>
        <v>19813.271648466663</v>
      </c>
      <c r="K32" s="13">
        <f t="shared" si="2"/>
        <v>9510.3703912639994</v>
      </c>
      <c r="L32" s="13">
        <f t="shared" si="4"/>
        <v>3566.3888967239996</v>
      </c>
      <c r="M32" s="13">
        <f t="shared" si="5"/>
        <v>5943.9814945399994</v>
      </c>
      <c r="N32" s="13">
        <v>638.04999999999995</v>
      </c>
      <c r="O32" s="13">
        <v>931</v>
      </c>
    </row>
    <row r="33" spans="1:15" x14ac:dyDescent="0.25">
      <c r="A33" s="15" t="s">
        <v>58</v>
      </c>
      <c r="B33" s="10">
        <v>10</v>
      </c>
      <c r="C33" s="11" t="s">
        <v>17</v>
      </c>
      <c r="D33" s="11" t="s">
        <v>50</v>
      </c>
      <c r="E33" s="11">
        <v>35</v>
      </c>
      <c r="F33" s="12">
        <f t="shared" si="0"/>
        <v>348.52885407013332</v>
      </c>
      <c r="G33" s="13">
        <f>VLOOKUP(A33,[1]TABULADOR!$A$3:$T$50,18,0)</f>
        <v>7469.65</v>
      </c>
      <c r="H33" s="13">
        <f>VLOOKUP(A33,[1]TABULADOR!$A$3:$S$50,19,0)</f>
        <v>2986.215622104</v>
      </c>
      <c r="I33" s="13">
        <f t="shared" si="3"/>
        <v>10455.865622104</v>
      </c>
      <c r="J33" s="13">
        <f t="shared" si="1"/>
        <v>17426.442703506666</v>
      </c>
      <c r="K33" s="13">
        <f t="shared" si="2"/>
        <v>8364.6924976831997</v>
      </c>
      <c r="L33" s="13">
        <f t="shared" si="4"/>
        <v>3136.7596866311997</v>
      </c>
      <c r="M33" s="13">
        <f t="shared" si="5"/>
        <v>5227.932811052</v>
      </c>
      <c r="N33" s="13">
        <v>638.04999999999995</v>
      </c>
      <c r="O33" s="13">
        <v>931</v>
      </c>
    </row>
    <row r="34" spans="1:15" x14ac:dyDescent="0.25">
      <c r="A34" s="15" t="s">
        <v>59</v>
      </c>
      <c r="B34" s="10">
        <v>9</v>
      </c>
      <c r="C34" s="11" t="s">
        <v>17</v>
      </c>
      <c r="D34" s="11" t="s">
        <v>50</v>
      </c>
      <c r="E34" s="11">
        <v>35</v>
      </c>
      <c r="F34" s="12">
        <f t="shared" si="0"/>
        <v>286.73987214879998</v>
      </c>
      <c r="G34" s="13">
        <f>VLOOKUP(A34,[1]TABULADOR!$A$3:$T$50,18,0)</f>
        <v>7108.2483699539998</v>
      </c>
      <c r="H34" s="13">
        <f>VLOOKUP(A34,[1]TABULADOR!$A$3:$S$50,19,0)</f>
        <v>1493.94779451</v>
      </c>
      <c r="I34" s="13">
        <f t="shared" si="3"/>
        <v>8602.1961644639996</v>
      </c>
      <c r="J34" s="13">
        <f t="shared" si="1"/>
        <v>14336.993607439999</v>
      </c>
      <c r="K34" s="13">
        <f t="shared" si="2"/>
        <v>6881.7569315711989</v>
      </c>
      <c r="L34" s="13">
        <f t="shared" si="4"/>
        <v>2580.6588493391996</v>
      </c>
      <c r="M34" s="13">
        <f t="shared" si="5"/>
        <v>4301.0980822319998</v>
      </c>
      <c r="N34" s="13">
        <v>638.04999999999995</v>
      </c>
      <c r="O34" s="13">
        <v>931</v>
      </c>
    </row>
    <row r="35" spans="1:15" x14ac:dyDescent="0.25">
      <c r="A35" s="9" t="s">
        <v>60</v>
      </c>
      <c r="B35" s="10">
        <v>8</v>
      </c>
      <c r="C35" s="11" t="s">
        <v>17</v>
      </c>
      <c r="D35" s="11" t="s">
        <v>50</v>
      </c>
      <c r="E35" s="11">
        <v>35</v>
      </c>
      <c r="F35" s="12">
        <f t="shared" si="0"/>
        <v>304.56162309080003</v>
      </c>
      <c r="G35" s="13">
        <f>VLOOKUP(A35,[1]TABULADOR!$A$3:$T$50,18,0)</f>
        <v>6769.35</v>
      </c>
      <c r="H35" s="13">
        <f>VLOOKUP(A35,[1]TABULADOR!$A$3:$S$50,19,0)</f>
        <v>2367.4986927240002</v>
      </c>
      <c r="I35" s="13">
        <f t="shared" si="3"/>
        <v>9136.848692724001</v>
      </c>
      <c r="J35" s="13">
        <f t="shared" si="1"/>
        <v>15228.081154540001</v>
      </c>
      <c r="K35" s="13">
        <f t="shared" si="2"/>
        <v>7309.4789541792006</v>
      </c>
      <c r="L35" s="13">
        <f t="shared" si="4"/>
        <v>2741.0546078172001</v>
      </c>
      <c r="M35" s="13">
        <f t="shared" si="5"/>
        <v>4568.4243463620005</v>
      </c>
      <c r="N35" s="13">
        <v>638.04999999999995</v>
      </c>
      <c r="O35" s="13">
        <v>931</v>
      </c>
    </row>
    <row r="36" spans="1:15" x14ac:dyDescent="0.25">
      <c r="A36" s="9" t="s">
        <v>61</v>
      </c>
      <c r="B36" s="10">
        <v>8</v>
      </c>
      <c r="C36" s="11" t="s">
        <v>17</v>
      </c>
      <c r="D36" s="11" t="s">
        <v>50</v>
      </c>
      <c r="E36" s="11">
        <v>35</v>
      </c>
      <c r="F36" s="12">
        <f t="shared" si="0"/>
        <v>327.7267365148</v>
      </c>
      <c r="G36" s="13">
        <f>VLOOKUP(A36,[1]TABULADOR!$A$3:$T$50,18,0)</f>
        <v>6769.35</v>
      </c>
      <c r="H36" s="13">
        <f>VLOOKUP(A36,[1]TABULADOR!$A$3:$S$50,19,0)</f>
        <v>3062.4520954439995</v>
      </c>
      <c r="I36" s="13">
        <f t="shared" si="3"/>
        <v>9831.8020954439999</v>
      </c>
      <c r="J36" s="13">
        <f t="shared" si="1"/>
        <v>16386.33682574</v>
      </c>
      <c r="K36" s="13">
        <f t="shared" si="2"/>
        <v>7865.4416763551999</v>
      </c>
      <c r="L36" s="13">
        <f t="shared" si="4"/>
        <v>2949.5406286332</v>
      </c>
      <c r="M36" s="13">
        <f t="shared" si="5"/>
        <v>4915.9010477219999</v>
      </c>
      <c r="N36" s="13">
        <v>638.04999999999995</v>
      </c>
      <c r="O36" s="13">
        <v>931</v>
      </c>
    </row>
    <row r="37" spans="1:15" x14ac:dyDescent="0.25">
      <c r="A37" s="9" t="s">
        <v>62</v>
      </c>
      <c r="B37" s="10">
        <v>8</v>
      </c>
      <c r="C37" s="11" t="s">
        <v>17</v>
      </c>
      <c r="D37" s="11" t="s">
        <v>50</v>
      </c>
      <c r="E37" s="11">
        <v>35</v>
      </c>
      <c r="F37" s="12">
        <f t="shared" si="0"/>
        <v>269.32484866280004</v>
      </c>
      <c r="G37" s="13">
        <f>VLOOKUP(A37,[1]TABULADOR!$A$3:$T$50,18,0)</f>
        <v>6769.35</v>
      </c>
      <c r="H37" s="13">
        <f>VLOOKUP(A37,[1]TABULADOR!$A$3:$S$50,19,0)</f>
        <v>1310.395459884</v>
      </c>
      <c r="I37" s="13">
        <f t="shared" si="3"/>
        <v>8079.7454598840004</v>
      </c>
      <c r="J37" s="13">
        <f t="shared" si="1"/>
        <v>13466.242433140002</v>
      </c>
      <c r="K37" s="13">
        <f t="shared" si="2"/>
        <v>6463.7963679072009</v>
      </c>
      <c r="L37" s="13">
        <f t="shared" si="4"/>
        <v>2423.9236379652002</v>
      </c>
      <c r="M37" s="13">
        <f t="shared" si="5"/>
        <v>4039.8727299420007</v>
      </c>
      <c r="N37" s="13">
        <v>638.04999999999995</v>
      </c>
      <c r="O37" s="13">
        <v>931</v>
      </c>
    </row>
    <row r="38" spans="1:15" x14ac:dyDescent="0.25">
      <c r="A38" s="15" t="s">
        <v>63</v>
      </c>
      <c r="B38" s="10">
        <v>8</v>
      </c>
      <c r="C38" s="11" t="s">
        <v>17</v>
      </c>
      <c r="D38" s="11" t="s">
        <v>50</v>
      </c>
      <c r="E38" s="11">
        <v>35</v>
      </c>
      <c r="F38" s="12">
        <f t="shared" si="0"/>
        <v>286.55337013680003</v>
      </c>
      <c r="G38" s="13">
        <f>VLOOKUP(A38,[1]TABULADOR!$A$3:$T$50,18,0)</f>
        <v>6769.35</v>
      </c>
      <c r="H38" s="13">
        <f>VLOOKUP(A38,[1]TABULADOR!$A$3:$S$50,19,0)</f>
        <v>1827.251104104</v>
      </c>
      <c r="I38" s="13">
        <f t="shared" si="3"/>
        <v>8596.6011041040001</v>
      </c>
      <c r="J38" s="13">
        <f t="shared" si="1"/>
        <v>14327.668506840002</v>
      </c>
      <c r="K38" s="13">
        <f t="shared" si="2"/>
        <v>6877.2808832832006</v>
      </c>
      <c r="L38" s="13">
        <f t="shared" si="4"/>
        <v>2578.9803312312001</v>
      </c>
      <c r="M38" s="13">
        <f t="shared" si="5"/>
        <v>4298.3005520520001</v>
      </c>
      <c r="N38" s="13">
        <v>638.04999999999995</v>
      </c>
      <c r="O38" s="13">
        <v>931</v>
      </c>
    </row>
    <row r="39" spans="1:15" x14ac:dyDescent="0.25">
      <c r="A39" s="9" t="s">
        <v>64</v>
      </c>
      <c r="B39" s="10">
        <v>6</v>
      </c>
      <c r="C39" s="11" t="s">
        <v>17</v>
      </c>
      <c r="D39" s="11" t="s">
        <v>50</v>
      </c>
      <c r="E39" s="11">
        <v>35</v>
      </c>
      <c r="F39" s="12">
        <f t="shared" si="0"/>
        <v>286.41054424059996</v>
      </c>
      <c r="G39" s="13">
        <f>VLOOKUP(A39,[1]TABULADOR!$A$3:$T$50,18,0)</f>
        <v>6104.7</v>
      </c>
      <c r="H39" s="13">
        <f>VLOOKUP(A39,[1]TABULADOR!$A$3:$S$50,19,0)</f>
        <v>2487.6163272180002</v>
      </c>
      <c r="I39" s="13">
        <f t="shared" si="3"/>
        <v>8592.3163272179991</v>
      </c>
      <c r="J39" s="13">
        <f t="shared" si="1"/>
        <v>14320.527212029998</v>
      </c>
      <c r="K39" s="13">
        <f t="shared" si="2"/>
        <v>6873.8530617743991</v>
      </c>
      <c r="L39" s="13">
        <f t="shared" si="4"/>
        <v>2577.6948981653995</v>
      </c>
      <c r="M39" s="13">
        <f t="shared" si="5"/>
        <v>4296.1581636089995</v>
      </c>
      <c r="N39" s="13">
        <v>638.04999999999995</v>
      </c>
      <c r="O39" s="13">
        <v>931</v>
      </c>
    </row>
    <row r="40" spans="1:15" x14ac:dyDescent="0.25">
      <c r="A40" s="17" t="s">
        <v>65</v>
      </c>
      <c r="B40" s="10">
        <v>6</v>
      </c>
      <c r="C40" s="11" t="s">
        <v>17</v>
      </c>
      <c r="D40" s="11" t="s">
        <v>50</v>
      </c>
      <c r="E40" s="11">
        <v>35</v>
      </c>
      <c r="F40" s="12">
        <f t="shared" si="0"/>
        <v>286.41054424059996</v>
      </c>
      <c r="G40" s="13">
        <f>VLOOKUP(A40,[1]TABULADOR!$A$3:$T$50,18,0)</f>
        <v>6104.7</v>
      </c>
      <c r="H40" s="13">
        <f>VLOOKUP(A40,[1]TABULADOR!$A$3:$S$50,19,0)</f>
        <v>2487.6163272180002</v>
      </c>
      <c r="I40" s="13">
        <f t="shared" si="3"/>
        <v>8592.3163272179991</v>
      </c>
      <c r="J40" s="13">
        <f t="shared" si="1"/>
        <v>14320.527212029998</v>
      </c>
      <c r="K40" s="13">
        <f t="shared" si="2"/>
        <v>6873.8530617743991</v>
      </c>
      <c r="L40" s="13">
        <f t="shared" si="4"/>
        <v>2577.6948981653995</v>
      </c>
      <c r="M40" s="13">
        <f t="shared" si="5"/>
        <v>4296.1581636089995</v>
      </c>
      <c r="N40" s="13">
        <v>638.04999999999995</v>
      </c>
      <c r="O40" s="13">
        <v>931</v>
      </c>
    </row>
    <row r="41" spans="1:15" x14ac:dyDescent="0.25">
      <c r="A41" s="15" t="s">
        <v>66</v>
      </c>
      <c r="B41" s="10">
        <v>5</v>
      </c>
      <c r="C41" s="11" t="s">
        <v>17</v>
      </c>
      <c r="D41" s="11" t="s">
        <v>50</v>
      </c>
      <c r="E41" s="11">
        <v>35</v>
      </c>
      <c r="F41" s="12">
        <f t="shared" si="0"/>
        <v>286.32236138359997</v>
      </c>
      <c r="G41" s="13">
        <f>VLOOKUP(A41,[1]TABULADOR!$A$3:$T$50,18,0)</f>
        <v>5804.5515123300002</v>
      </c>
      <c r="H41" s="13">
        <f>VLOOKUP(A41,[1]TABULADOR!$A$3:$S$50,19,0)</f>
        <v>2785.119329178</v>
      </c>
      <c r="I41" s="13">
        <f t="shared" si="3"/>
        <v>8589.6708415079993</v>
      </c>
      <c r="J41" s="13">
        <f t="shared" si="1"/>
        <v>14316.118069179998</v>
      </c>
      <c r="K41" s="13">
        <f t="shared" si="2"/>
        <v>6871.7366732063992</v>
      </c>
      <c r="L41" s="13">
        <f t="shared" si="4"/>
        <v>2576.9012524523996</v>
      </c>
      <c r="M41" s="13">
        <f t="shared" si="5"/>
        <v>4294.8354207539996</v>
      </c>
      <c r="N41" s="13">
        <v>638.04999999999995</v>
      </c>
      <c r="O41" s="13">
        <v>931</v>
      </c>
    </row>
    <row r="42" spans="1:15" x14ac:dyDescent="0.25">
      <c r="A42" s="9" t="s">
        <v>67</v>
      </c>
      <c r="B42" s="10">
        <v>4</v>
      </c>
      <c r="C42" s="11" t="s">
        <v>17</v>
      </c>
      <c r="D42" s="11" t="s">
        <v>50</v>
      </c>
      <c r="E42" s="11">
        <v>35</v>
      </c>
      <c r="F42" s="12">
        <f t="shared" si="0"/>
        <v>286.23500497926665</v>
      </c>
      <c r="G42" s="13">
        <f>VLOOKUP(A42,[1]TABULADOR!$A$3:$T$50,18,0)</f>
        <v>5535.05</v>
      </c>
      <c r="H42" s="13">
        <f>VLOOKUP(A42,[1]TABULADOR!$A$3:$S$50,19,0)</f>
        <v>3052.0001493780001</v>
      </c>
      <c r="I42" s="13">
        <f t="shared" si="3"/>
        <v>8587.0501493779993</v>
      </c>
      <c r="J42" s="13">
        <f t="shared" si="1"/>
        <v>14311.750248963332</v>
      </c>
      <c r="K42" s="13">
        <f t="shared" si="2"/>
        <v>6869.6401195023991</v>
      </c>
      <c r="L42" s="13">
        <f t="shared" si="4"/>
        <v>2576.1150448133999</v>
      </c>
      <c r="M42" s="13">
        <f t="shared" si="5"/>
        <v>4293.5250746889997</v>
      </c>
      <c r="N42" s="13">
        <v>638.04999999999995</v>
      </c>
      <c r="O42" s="13">
        <v>931</v>
      </c>
    </row>
    <row r="43" spans="1:15" x14ac:dyDescent="0.25">
      <c r="A43" s="15" t="s">
        <v>68</v>
      </c>
      <c r="B43" s="10">
        <v>4</v>
      </c>
      <c r="C43" s="11" t="s">
        <v>17</v>
      </c>
      <c r="D43" s="11" t="s">
        <v>50</v>
      </c>
      <c r="E43" s="11">
        <v>35</v>
      </c>
      <c r="F43" s="12">
        <f t="shared" si="0"/>
        <v>252.82351106126669</v>
      </c>
      <c r="G43" s="13">
        <f>VLOOKUP(A43,[1]TABULADOR!$A$3:$T$50,18,0)</f>
        <v>5535.05</v>
      </c>
      <c r="H43" s="13">
        <f>VLOOKUP(A43,[1]TABULADOR!$A$3:$S$50,19,0)</f>
        <v>2049.6553318380002</v>
      </c>
      <c r="I43" s="13">
        <f t="shared" si="3"/>
        <v>7584.7053318380003</v>
      </c>
      <c r="J43" s="13">
        <f t="shared" si="1"/>
        <v>12641.175553063335</v>
      </c>
      <c r="K43" s="13">
        <f t="shared" si="2"/>
        <v>6067.7642654704005</v>
      </c>
      <c r="L43" s="13">
        <f t="shared" si="4"/>
        <v>2275.4115995514003</v>
      </c>
      <c r="M43" s="13">
        <f t="shared" si="5"/>
        <v>3792.3526659190002</v>
      </c>
      <c r="N43" s="13">
        <v>638.04999999999995</v>
      </c>
      <c r="O43" s="13">
        <v>931</v>
      </c>
    </row>
    <row r="44" spans="1:15" x14ac:dyDescent="0.25">
      <c r="A44" s="15" t="s">
        <v>69</v>
      </c>
      <c r="B44" s="10">
        <v>3</v>
      </c>
      <c r="C44" s="11" t="s">
        <v>17</v>
      </c>
      <c r="D44" s="11" t="s">
        <v>50</v>
      </c>
      <c r="E44" s="11">
        <v>35</v>
      </c>
      <c r="F44" s="12">
        <f t="shared" si="0"/>
        <v>270.04990599486666</v>
      </c>
      <c r="G44" s="13">
        <f>VLOOKUP(A44,[1]TABULADOR!$A$3:$T$50,18,0)</f>
        <v>5535.05</v>
      </c>
      <c r="H44" s="13">
        <f>VLOOKUP(A44,[1]TABULADOR!$A$3:$S$50,19,0)</f>
        <v>2566.4471798459999</v>
      </c>
      <c r="I44" s="13">
        <f t="shared" si="3"/>
        <v>8101.4971798460001</v>
      </c>
      <c r="J44" s="13">
        <f t="shared" si="1"/>
        <v>13502.495299743334</v>
      </c>
      <c r="K44" s="13">
        <f t="shared" si="2"/>
        <v>6481.1977438767999</v>
      </c>
      <c r="L44" s="13">
        <f t="shared" si="4"/>
        <v>2430.4491539537999</v>
      </c>
      <c r="M44" s="13">
        <f t="shared" si="5"/>
        <v>4050.7485899230001</v>
      </c>
      <c r="N44" s="13">
        <v>638.04999999999995</v>
      </c>
      <c r="O44" s="13">
        <v>931</v>
      </c>
    </row>
    <row r="45" spans="1:15" x14ac:dyDescent="0.25">
      <c r="A45" s="15" t="s">
        <v>70</v>
      </c>
      <c r="B45" s="10">
        <v>3</v>
      </c>
      <c r="C45" s="11" t="s">
        <v>17</v>
      </c>
      <c r="D45" s="11" t="s">
        <v>50</v>
      </c>
      <c r="E45" s="11">
        <v>35</v>
      </c>
      <c r="F45" s="12">
        <f t="shared" si="0"/>
        <v>286.23500497926665</v>
      </c>
      <c r="G45" s="13">
        <f>VLOOKUP(A45,[1]TABULADOR!$A$3:$T$50,18,0)</f>
        <v>5535.05</v>
      </c>
      <c r="H45" s="13">
        <f>VLOOKUP(A45,[1]TABULADOR!$A$3:$S$50,19,0)</f>
        <v>3052.0001493780001</v>
      </c>
      <c r="I45" s="13">
        <f t="shared" si="3"/>
        <v>8587.0501493779993</v>
      </c>
      <c r="J45" s="13">
        <f t="shared" si="1"/>
        <v>14311.750248963332</v>
      </c>
      <c r="K45" s="13">
        <f t="shared" si="2"/>
        <v>6869.6401195023991</v>
      </c>
      <c r="L45" s="13">
        <f t="shared" si="4"/>
        <v>2576.1150448133999</v>
      </c>
      <c r="M45" s="13">
        <f t="shared" si="5"/>
        <v>4293.5250746889997</v>
      </c>
      <c r="N45" s="13">
        <v>638.04999999999995</v>
      </c>
      <c r="O45" s="13">
        <v>931</v>
      </c>
    </row>
    <row r="46" spans="1:15" x14ac:dyDescent="0.25">
      <c r="A46" s="15" t="s">
        <v>71</v>
      </c>
      <c r="B46" s="10">
        <v>3</v>
      </c>
      <c r="C46" s="11" t="s">
        <v>17</v>
      </c>
      <c r="D46" s="11" t="s">
        <v>50</v>
      </c>
      <c r="E46" s="11">
        <v>35</v>
      </c>
      <c r="F46" s="12">
        <f t="shared" si="0"/>
        <v>286.23500497926665</v>
      </c>
      <c r="G46" s="13">
        <f>VLOOKUP(A46,[1]TABULADOR!$A$3:$T$50,18,0)</f>
        <v>5535.05</v>
      </c>
      <c r="H46" s="13">
        <f>VLOOKUP(A46,[1]TABULADOR!$A$3:$S$50,19,0)</f>
        <v>3052.0001493780001</v>
      </c>
      <c r="I46" s="13">
        <f t="shared" si="3"/>
        <v>8587.0501493779993</v>
      </c>
      <c r="J46" s="13">
        <f t="shared" si="1"/>
        <v>14311.750248963332</v>
      </c>
      <c r="K46" s="13">
        <f t="shared" si="2"/>
        <v>6869.6401195023991</v>
      </c>
      <c r="L46" s="13">
        <f t="shared" si="4"/>
        <v>2576.1150448133999</v>
      </c>
      <c r="M46" s="13">
        <f t="shared" si="5"/>
        <v>4293.5250746889997</v>
      </c>
      <c r="N46" s="13">
        <v>638.04999999999995</v>
      </c>
      <c r="O46" s="13">
        <v>931</v>
      </c>
    </row>
    <row r="47" spans="1:15" x14ac:dyDescent="0.25">
      <c r="A47" s="9" t="s">
        <v>72</v>
      </c>
      <c r="B47" s="10">
        <v>2</v>
      </c>
      <c r="C47" s="11" t="s">
        <v>17</v>
      </c>
      <c r="D47" s="11" t="s">
        <v>50</v>
      </c>
      <c r="E47" s="11">
        <v>35</v>
      </c>
      <c r="F47" s="12">
        <f t="shared" si="0"/>
        <v>268.85283199759999</v>
      </c>
      <c r="G47" s="13">
        <f>VLOOKUP(A47,[1]TABULADOR!$A$3:$T$50,18,0)</f>
        <v>5293.5970177199997</v>
      </c>
      <c r="H47" s="13">
        <f>VLOOKUP(A47,[1]TABULADOR!$A$3:$S$50,19,0)</f>
        <v>2771.9879422079998</v>
      </c>
      <c r="I47" s="13">
        <f t="shared" si="3"/>
        <v>8065.5849599279991</v>
      </c>
      <c r="J47" s="13">
        <f t="shared" si="1"/>
        <v>13442.64159988</v>
      </c>
      <c r="K47" s="13">
        <f t="shared" si="2"/>
        <v>6452.4679679423998</v>
      </c>
      <c r="L47" s="13">
        <f t="shared" si="4"/>
        <v>2419.6754879783998</v>
      </c>
      <c r="M47" s="13">
        <f t="shared" si="5"/>
        <v>4032.792479964</v>
      </c>
      <c r="N47" s="13">
        <v>638.04999999999995</v>
      </c>
      <c r="O47" s="13">
        <v>931</v>
      </c>
    </row>
    <row r="48" spans="1:15" x14ac:dyDescent="0.25">
      <c r="A48" s="9" t="s">
        <v>73</v>
      </c>
      <c r="B48" s="10"/>
      <c r="C48" s="11" t="s">
        <v>17</v>
      </c>
      <c r="D48" s="11" t="s">
        <v>50</v>
      </c>
      <c r="E48" s="11">
        <v>35</v>
      </c>
      <c r="F48" s="12">
        <f t="shared" si="0"/>
        <v>328.19571397659996</v>
      </c>
      <c r="G48" s="13">
        <f>VLOOKUP(A48,[1]TABULADOR!$A$3:$T$50,18,0)</f>
        <v>8259.8869562759992</v>
      </c>
      <c r="H48" s="13">
        <f>VLOOKUP(A48,[1]TABULADOR!$A$3:$S$50,19,0)</f>
        <v>1585.984463022</v>
      </c>
      <c r="I48" s="13">
        <f t="shared" si="3"/>
        <v>9845.8714192979987</v>
      </c>
      <c r="J48" s="13">
        <f t="shared" si="1"/>
        <v>16409.785698829997</v>
      </c>
      <c r="K48" s="13">
        <f t="shared" si="2"/>
        <v>7876.6971354383986</v>
      </c>
      <c r="L48" s="13">
        <f t="shared" si="4"/>
        <v>2953.7614257893997</v>
      </c>
      <c r="M48" s="13">
        <f t="shared" si="5"/>
        <v>4922.9357096489994</v>
      </c>
      <c r="N48" s="13">
        <v>638.04999999999995</v>
      </c>
      <c r="O48" s="13">
        <v>931</v>
      </c>
    </row>
    <row r="49" spans="1:15" x14ac:dyDescent="0.25">
      <c r="A49" s="9" t="s">
        <v>74</v>
      </c>
      <c r="B49" s="10"/>
      <c r="C49" s="11" t="s">
        <v>17</v>
      </c>
      <c r="D49" s="11" t="s">
        <v>50</v>
      </c>
      <c r="E49" s="11">
        <v>35</v>
      </c>
      <c r="F49" s="12">
        <f t="shared" si="0"/>
        <v>368.78959809560001</v>
      </c>
      <c r="G49" s="13">
        <f>VLOOKUP(A49,[1]TABULADOR!$A$3:$T$50,18,0)</f>
        <v>9498.8838222300001</v>
      </c>
      <c r="H49" s="13">
        <f>VLOOKUP(A49,[1]TABULADOR!$A$3:$S$50,19,0)</f>
        <v>1564.8041206380001</v>
      </c>
      <c r="I49" s="13">
        <f t="shared" si="3"/>
        <v>11063.687942868</v>
      </c>
      <c r="J49" s="13">
        <f t="shared" si="1"/>
        <v>18439.479904780001</v>
      </c>
      <c r="K49" s="13">
        <f t="shared" si="2"/>
        <v>8850.9503542944003</v>
      </c>
      <c r="L49" s="13">
        <f t="shared" si="4"/>
        <v>3319.1063828604001</v>
      </c>
      <c r="M49" s="13">
        <f t="shared" si="5"/>
        <v>5531.8439714340002</v>
      </c>
      <c r="N49" s="13">
        <v>638.04999999999995</v>
      </c>
      <c r="O49" s="13">
        <v>931</v>
      </c>
    </row>
    <row r="50" spans="1:15" x14ac:dyDescent="0.25">
      <c r="A50" s="9" t="s">
        <v>75</v>
      </c>
      <c r="B50" s="10"/>
      <c r="C50" s="11" t="s">
        <v>17</v>
      </c>
      <c r="D50" s="11" t="s">
        <v>50</v>
      </c>
      <c r="E50" s="11">
        <v>35</v>
      </c>
      <c r="F50" s="12">
        <f t="shared" si="0"/>
        <v>286.23446438039997</v>
      </c>
      <c r="G50" s="13">
        <f>VLOOKUP(A50,[1]TABULADOR!$A$3:$T$50,18,0)</f>
        <v>5535.0337820340001</v>
      </c>
      <c r="H50" s="13">
        <f>VLOOKUP(A50,[1]TABULADOR!$A$3:$S$50,19,0)</f>
        <v>3052.0001493780001</v>
      </c>
      <c r="I50" s="13">
        <f t="shared" si="3"/>
        <v>8587.0339314119992</v>
      </c>
      <c r="J50" s="13">
        <f t="shared" si="1"/>
        <v>14311.723219019999</v>
      </c>
      <c r="K50" s="13">
        <f t="shared" si="2"/>
        <v>6869.6271451295997</v>
      </c>
      <c r="L50" s="13">
        <f t="shared" si="4"/>
        <v>2576.1101794235997</v>
      </c>
      <c r="M50" s="13">
        <f t="shared" si="5"/>
        <v>4293.5169657059996</v>
      </c>
      <c r="N50" s="13">
        <v>638.04999999999995</v>
      </c>
      <c r="O50" s="13">
        <v>931</v>
      </c>
    </row>
    <row r="51" spans="1:15" x14ac:dyDescent="0.25">
      <c r="A51" s="18"/>
      <c r="B51" s="19"/>
      <c r="C51" s="19"/>
      <c r="D51" s="19"/>
      <c r="E51" s="19"/>
      <c r="F51" s="20"/>
      <c r="G51" s="21"/>
      <c r="H51" s="21"/>
      <c r="I51" s="22"/>
      <c r="J51" s="23"/>
      <c r="K51" s="23"/>
      <c r="L51" s="23"/>
      <c r="M51" s="23"/>
      <c r="N51" s="23"/>
      <c r="O51" s="23"/>
    </row>
    <row r="52" spans="1:15" x14ac:dyDescent="0.25">
      <c r="A52" s="15" t="s">
        <v>35</v>
      </c>
      <c r="B52" s="10" t="s">
        <v>36</v>
      </c>
      <c r="C52" s="11" t="s">
        <v>27</v>
      </c>
      <c r="D52" s="11" t="s">
        <v>18</v>
      </c>
      <c r="E52" s="11">
        <v>40</v>
      </c>
      <c r="F52" s="12">
        <f t="shared" ref="F52:F78" si="6">(I52/30)</f>
        <v>1841.8666666666666</v>
      </c>
      <c r="G52" s="13">
        <f>VLOOKUP(A52,[1]TABULADOR!$A$52:$R$78,18,0)</f>
        <v>55256</v>
      </c>
      <c r="H52" s="13">
        <f>VLOOKUP(A52,[1]TABULADOR!$A$52:$S$78,19,0)</f>
        <v>0</v>
      </c>
      <c r="I52" s="13">
        <f>G52+H52</f>
        <v>55256</v>
      </c>
      <c r="J52" s="13">
        <f t="shared" ref="J52:J78" si="7">(F52*50)</f>
        <v>92093.333333333328</v>
      </c>
      <c r="K52" s="13">
        <f t="shared" ref="K52:K78" si="8">(F52*24)</f>
        <v>44204.799999999996</v>
      </c>
      <c r="L52" s="14" t="s">
        <v>19</v>
      </c>
      <c r="M52" s="14" t="s">
        <v>19</v>
      </c>
      <c r="N52" s="14" t="s">
        <v>19</v>
      </c>
      <c r="O52" s="13">
        <v>931</v>
      </c>
    </row>
    <row r="53" spans="1:15" x14ac:dyDescent="0.25">
      <c r="A53" s="17" t="s">
        <v>39</v>
      </c>
      <c r="B53" s="10" t="s">
        <v>40</v>
      </c>
      <c r="C53" s="11" t="s">
        <v>27</v>
      </c>
      <c r="D53" s="11" t="s">
        <v>18</v>
      </c>
      <c r="E53" s="11">
        <v>40</v>
      </c>
      <c r="F53" s="12">
        <f t="shared" si="6"/>
        <v>1353.895</v>
      </c>
      <c r="G53" s="13">
        <f>VLOOKUP(A53,[1]TABULADOR!$A$52:$R$78,18,0)</f>
        <v>40616.85</v>
      </c>
      <c r="H53" s="13">
        <f>VLOOKUP(A53,[1]TABULADOR!$A$52:$S$78,19,0)</f>
        <v>0</v>
      </c>
      <c r="I53" s="13">
        <f t="shared" ref="I53:I78" si="9">G53+H53</f>
        <v>40616.85</v>
      </c>
      <c r="J53" s="13">
        <f t="shared" si="7"/>
        <v>67694.75</v>
      </c>
      <c r="K53" s="13">
        <f t="shared" si="8"/>
        <v>32493.48</v>
      </c>
      <c r="L53" s="14" t="s">
        <v>19</v>
      </c>
      <c r="M53" s="14" t="s">
        <v>19</v>
      </c>
      <c r="N53" s="14" t="s">
        <v>19</v>
      </c>
      <c r="O53" s="13">
        <v>931</v>
      </c>
    </row>
    <row r="54" spans="1:15" x14ac:dyDescent="0.25">
      <c r="A54" s="15" t="s">
        <v>43</v>
      </c>
      <c r="B54" s="10"/>
      <c r="C54" s="11" t="s">
        <v>27</v>
      </c>
      <c r="D54" s="11" t="s">
        <v>18</v>
      </c>
      <c r="E54" s="11">
        <v>40</v>
      </c>
      <c r="F54" s="12">
        <f t="shared" si="6"/>
        <v>744.84983781879987</v>
      </c>
      <c r="G54" s="13">
        <f>VLOOKUP(A54,[1]TABULADOR!$A$52:$R$78,18,0)</f>
        <v>22345.495134563997</v>
      </c>
      <c r="H54" s="13">
        <f>VLOOKUP(A54,[1]TABULADOR!$A$52:$S$78,19,0)</f>
        <v>0</v>
      </c>
      <c r="I54" s="13">
        <f t="shared" si="9"/>
        <v>22345.495134563997</v>
      </c>
      <c r="J54" s="13">
        <f t="shared" si="7"/>
        <v>37242.491890939993</v>
      </c>
      <c r="K54" s="13">
        <f t="shared" si="8"/>
        <v>17876.396107651199</v>
      </c>
      <c r="L54" s="14" t="s">
        <v>19</v>
      </c>
      <c r="M54" s="14" t="s">
        <v>19</v>
      </c>
      <c r="N54" s="14" t="s">
        <v>19</v>
      </c>
      <c r="O54" s="13">
        <v>931</v>
      </c>
    </row>
    <row r="55" spans="1:15" x14ac:dyDescent="0.25">
      <c r="A55" s="17" t="s">
        <v>44</v>
      </c>
      <c r="B55" s="10"/>
      <c r="C55" s="11" t="s">
        <v>27</v>
      </c>
      <c r="D55" s="11" t="s">
        <v>18</v>
      </c>
      <c r="E55" s="11">
        <v>40</v>
      </c>
      <c r="F55" s="12">
        <f t="shared" si="6"/>
        <v>554.90476832699994</v>
      </c>
      <c r="G55" s="13">
        <f>VLOOKUP(A55,[1]TABULADOR!$A$52:$R$78,18,0)</f>
        <v>16647.143049809998</v>
      </c>
      <c r="H55" s="13">
        <f>VLOOKUP(A55,[1]TABULADOR!$A$52:$S$78,19,0)</f>
        <v>0</v>
      </c>
      <c r="I55" s="13">
        <f t="shared" si="9"/>
        <v>16647.143049809998</v>
      </c>
      <c r="J55" s="13">
        <f t="shared" si="7"/>
        <v>27745.238416349996</v>
      </c>
      <c r="K55" s="13">
        <f t="shared" si="8"/>
        <v>13317.714439847998</v>
      </c>
      <c r="L55" s="14" t="s">
        <v>19</v>
      </c>
      <c r="M55" s="14" t="s">
        <v>19</v>
      </c>
      <c r="N55" s="14" t="s">
        <v>19</v>
      </c>
      <c r="O55" s="13">
        <v>931</v>
      </c>
    </row>
    <row r="56" spans="1:15" x14ac:dyDescent="0.25">
      <c r="A56" s="15" t="s">
        <v>45</v>
      </c>
      <c r="B56" s="10"/>
      <c r="C56" s="11" t="s">
        <v>27</v>
      </c>
      <c r="D56" s="11" t="s">
        <v>18</v>
      </c>
      <c r="E56" s="11">
        <v>40</v>
      </c>
      <c r="F56" s="12">
        <f t="shared" si="6"/>
        <v>856.58110582200004</v>
      </c>
      <c r="G56" s="13">
        <f>VLOOKUP(A56,[1]TABULADOR!$A$52:$R$78,18,0)</f>
        <v>25697.43317466</v>
      </c>
      <c r="H56" s="13">
        <f>VLOOKUP(A56,[1]TABULADOR!$A$52:$S$78,19,0)</f>
        <v>0</v>
      </c>
      <c r="I56" s="13">
        <f t="shared" si="9"/>
        <v>25697.43317466</v>
      </c>
      <c r="J56" s="13">
        <f t="shared" si="7"/>
        <v>42829.055291100005</v>
      </c>
      <c r="K56" s="13">
        <f t="shared" si="8"/>
        <v>20557.946539728</v>
      </c>
      <c r="L56" s="14" t="s">
        <v>19</v>
      </c>
      <c r="M56" s="14" t="s">
        <v>19</v>
      </c>
      <c r="N56" s="14" t="s">
        <v>19</v>
      </c>
      <c r="O56" s="13">
        <v>931</v>
      </c>
    </row>
    <row r="57" spans="1:15" x14ac:dyDescent="0.25">
      <c r="A57" s="17" t="s">
        <v>46</v>
      </c>
      <c r="B57" s="10"/>
      <c r="C57" s="11" t="s">
        <v>27</v>
      </c>
      <c r="D57" s="11" t="s">
        <v>18</v>
      </c>
      <c r="E57" s="11">
        <v>40</v>
      </c>
      <c r="F57" s="12">
        <f t="shared" si="6"/>
        <v>638.1478378615999</v>
      </c>
      <c r="G57" s="13">
        <f>VLOOKUP(A57,[1]TABULADOR!$A$52:$R$78,18,0)</f>
        <v>19144.435135847998</v>
      </c>
      <c r="H57" s="13">
        <f>VLOOKUP(A57,[1]TABULADOR!$A$52:$S$78,19,0)</f>
        <v>0</v>
      </c>
      <c r="I57" s="13">
        <f t="shared" si="9"/>
        <v>19144.435135847998</v>
      </c>
      <c r="J57" s="13">
        <f t="shared" si="7"/>
        <v>31907.391893079995</v>
      </c>
      <c r="K57" s="13">
        <f t="shared" si="8"/>
        <v>15315.548108678398</v>
      </c>
      <c r="L57" s="14" t="s">
        <v>19</v>
      </c>
      <c r="M57" s="14" t="s">
        <v>19</v>
      </c>
      <c r="N57" s="14" t="s">
        <v>19</v>
      </c>
      <c r="O57" s="13">
        <v>931</v>
      </c>
    </row>
    <row r="58" spans="1:15" x14ac:dyDescent="0.25">
      <c r="A58" s="15" t="s">
        <v>47</v>
      </c>
      <c r="B58" s="10"/>
      <c r="C58" s="11" t="s">
        <v>27</v>
      </c>
      <c r="D58" s="11" t="s">
        <v>18</v>
      </c>
      <c r="E58" s="11">
        <v>40</v>
      </c>
      <c r="F58" s="12">
        <f t="shared" si="6"/>
        <v>985.07022102399992</v>
      </c>
      <c r="G58" s="13">
        <f>VLOOKUP(A58,[1]TABULADOR!$A$52:$R$78,18,0)</f>
        <v>29552.106630719998</v>
      </c>
      <c r="H58" s="13">
        <f>VLOOKUP(A58,[1]TABULADOR!$A$52:$S$78,19,0)</f>
        <v>0</v>
      </c>
      <c r="I58" s="13">
        <f t="shared" si="9"/>
        <v>29552.106630719998</v>
      </c>
      <c r="J58" s="13">
        <f t="shared" si="7"/>
        <v>49253.511051199996</v>
      </c>
      <c r="K58" s="13">
        <f t="shared" si="8"/>
        <v>23641.685304576</v>
      </c>
      <c r="L58" s="14" t="s">
        <v>19</v>
      </c>
      <c r="M58" s="14" t="s">
        <v>19</v>
      </c>
      <c r="N58" s="14" t="s">
        <v>19</v>
      </c>
      <c r="O58" s="13">
        <v>931</v>
      </c>
    </row>
    <row r="59" spans="1:15" x14ac:dyDescent="0.25">
      <c r="A59" s="17" t="s">
        <v>48</v>
      </c>
      <c r="B59" s="10"/>
      <c r="C59" s="11" t="s">
        <v>27</v>
      </c>
      <c r="D59" s="11" t="s">
        <v>18</v>
      </c>
      <c r="E59" s="11">
        <v>40</v>
      </c>
      <c r="F59" s="12">
        <f t="shared" si="6"/>
        <v>733.86413011240018</v>
      </c>
      <c r="G59" s="13">
        <f>VLOOKUP(A59,[1]TABULADOR!$A$52:$R$78,18,0)</f>
        <v>22015.923903372004</v>
      </c>
      <c r="H59" s="13">
        <f>VLOOKUP(A59,[1]TABULADOR!$A$52:$S$78,19,0)</f>
        <v>0</v>
      </c>
      <c r="I59" s="13">
        <f t="shared" si="9"/>
        <v>22015.923903372004</v>
      </c>
      <c r="J59" s="13">
        <f t="shared" si="7"/>
        <v>36693.206505620008</v>
      </c>
      <c r="K59" s="13">
        <f t="shared" si="8"/>
        <v>17612.739122697603</v>
      </c>
      <c r="L59" s="14" t="s">
        <v>19</v>
      </c>
      <c r="M59" s="14" t="s">
        <v>19</v>
      </c>
      <c r="N59" s="14" t="s">
        <v>19</v>
      </c>
      <c r="O59" s="13">
        <v>931</v>
      </c>
    </row>
    <row r="60" spans="1:15" x14ac:dyDescent="0.25">
      <c r="A60" s="15" t="s">
        <v>57</v>
      </c>
      <c r="B60" s="10">
        <v>10</v>
      </c>
      <c r="C60" s="11" t="s">
        <v>27</v>
      </c>
      <c r="D60" s="11" t="s">
        <v>50</v>
      </c>
      <c r="E60" s="11">
        <v>35</v>
      </c>
      <c r="F60" s="12">
        <f t="shared" si="6"/>
        <v>368.98853962300001</v>
      </c>
      <c r="G60" s="13">
        <f>VLOOKUP(A60,[1]TABULADOR!$A$52:$R$78,18,0)</f>
        <v>9037.7999999999993</v>
      </c>
      <c r="H60" s="13">
        <f>VLOOKUP(A60,[1]TABULADOR!$A$52:$S$78,19,0)</f>
        <v>2031.85618869</v>
      </c>
      <c r="I60" s="13">
        <f t="shared" si="9"/>
        <v>11069.65618869</v>
      </c>
      <c r="J60" s="13">
        <f t="shared" si="7"/>
        <v>18449.426981150002</v>
      </c>
      <c r="K60" s="13">
        <f t="shared" si="8"/>
        <v>8855.7249509520007</v>
      </c>
      <c r="L60" s="13">
        <f t="shared" ref="L60:L78" si="10">(F60*9)</f>
        <v>3320.8968566070002</v>
      </c>
      <c r="M60" s="13">
        <f t="shared" ref="M60:M78" si="11">(F60*15)</f>
        <v>5534.828094345</v>
      </c>
      <c r="N60" s="13">
        <v>115.55</v>
      </c>
      <c r="O60" s="13">
        <v>931</v>
      </c>
    </row>
    <row r="61" spans="1:15" x14ac:dyDescent="0.25">
      <c r="A61" s="15" t="s">
        <v>51</v>
      </c>
      <c r="B61" s="10">
        <v>16</v>
      </c>
      <c r="C61" s="11" t="s">
        <v>27</v>
      </c>
      <c r="D61" s="11" t="s">
        <v>50</v>
      </c>
      <c r="E61" s="11">
        <v>35</v>
      </c>
      <c r="F61" s="12">
        <f t="shared" si="6"/>
        <v>501.58921068840004</v>
      </c>
      <c r="G61" s="13">
        <f>VLOOKUP(A61,[1]TABULADOR!$A$52:$R$78,18,0)</f>
        <v>12986.899182522</v>
      </c>
      <c r="H61" s="13">
        <f>VLOOKUP(A61,[1]TABULADOR!$A$52:$S$78,19,0)</f>
        <v>2060.7771381299999</v>
      </c>
      <c r="I61" s="13">
        <f t="shared" si="9"/>
        <v>15047.676320652001</v>
      </c>
      <c r="J61" s="13">
        <f t="shared" si="7"/>
        <v>25079.460534420003</v>
      </c>
      <c r="K61" s="13">
        <f t="shared" si="8"/>
        <v>12038.141056521601</v>
      </c>
      <c r="L61" s="13">
        <f t="shared" si="10"/>
        <v>4514.3028961956006</v>
      </c>
      <c r="M61" s="13">
        <f t="shared" si="11"/>
        <v>7523.8381603260004</v>
      </c>
      <c r="N61" s="13">
        <v>115.55</v>
      </c>
      <c r="O61" s="13">
        <v>931</v>
      </c>
    </row>
    <row r="62" spans="1:15" x14ac:dyDescent="0.25">
      <c r="A62" s="9" t="s">
        <v>52</v>
      </c>
      <c r="B62" s="10">
        <v>16</v>
      </c>
      <c r="C62" s="11" t="s">
        <v>27</v>
      </c>
      <c r="D62" s="11" t="s">
        <v>50</v>
      </c>
      <c r="E62" s="11">
        <v>35</v>
      </c>
      <c r="F62" s="12">
        <f t="shared" si="6"/>
        <v>501.58921068840004</v>
      </c>
      <c r="G62" s="13">
        <f>VLOOKUP(A62,[1]TABULADOR!$A$52:$R$78,18,0)</f>
        <v>12986.899182522</v>
      </c>
      <c r="H62" s="13">
        <f>VLOOKUP(A62,[1]TABULADOR!$A$52:$S$78,19,0)</f>
        <v>2060.7771381299999</v>
      </c>
      <c r="I62" s="13">
        <f t="shared" si="9"/>
        <v>15047.676320652001</v>
      </c>
      <c r="J62" s="13">
        <f t="shared" si="7"/>
        <v>25079.460534420003</v>
      </c>
      <c r="K62" s="13">
        <f t="shared" si="8"/>
        <v>12038.141056521601</v>
      </c>
      <c r="L62" s="13">
        <f t="shared" si="10"/>
        <v>4514.3028961956006</v>
      </c>
      <c r="M62" s="13">
        <f t="shared" si="11"/>
        <v>7523.8381603260004</v>
      </c>
      <c r="N62" s="13">
        <v>115.55</v>
      </c>
      <c r="O62" s="13">
        <v>931</v>
      </c>
    </row>
    <row r="63" spans="1:15" x14ac:dyDescent="0.25">
      <c r="A63" s="15" t="s">
        <v>54</v>
      </c>
      <c r="B63" s="10">
        <v>14</v>
      </c>
      <c r="C63" s="11" t="s">
        <v>27</v>
      </c>
      <c r="D63" s="11" t="s">
        <v>50</v>
      </c>
      <c r="E63" s="11">
        <v>35</v>
      </c>
      <c r="F63" s="12">
        <f t="shared" si="6"/>
        <v>549.34776383839994</v>
      </c>
      <c r="G63" s="13">
        <f>VLOOKUP(A63,[1]TABULADOR!$A$52:$R$78,18,0)</f>
        <v>11309.95195389</v>
      </c>
      <c r="H63" s="13">
        <f>VLOOKUP(A63,[1]TABULADOR!$A$52:$S$78,19,0)</f>
        <v>5170.4809612620002</v>
      </c>
      <c r="I63" s="13">
        <f t="shared" si="9"/>
        <v>16480.432915152</v>
      </c>
      <c r="J63" s="13">
        <f t="shared" si="7"/>
        <v>27467.388191919996</v>
      </c>
      <c r="K63" s="13">
        <f t="shared" si="8"/>
        <v>13184.346332121599</v>
      </c>
      <c r="L63" s="13">
        <f t="shared" si="10"/>
        <v>4944.1298745455997</v>
      </c>
      <c r="M63" s="13">
        <f t="shared" si="11"/>
        <v>8240.2164575759998</v>
      </c>
      <c r="N63" s="13">
        <v>115.55</v>
      </c>
      <c r="O63" s="13">
        <v>931</v>
      </c>
    </row>
    <row r="64" spans="1:15" x14ac:dyDescent="0.25">
      <c r="A64" s="15" t="s">
        <v>55</v>
      </c>
      <c r="B64" s="10">
        <v>14</v>
      </c>
      <c r="C64" s="11" t="s">
        <v>27</v>
      </c>
      <c r="D64" s="11" t="s">
        <v>50</v>
      </c>
      <c r="E64" s="11">
        <v>35</v>
      </c>
      <c r="F64" s="12">
        <f t="shared" si="6"/>
        <v>471.1463671688</v>
      </c>
      <c r="G64" s="13">
        <f>VLOOKUP(A64,[1]TABULADOR!$A$52:$R$78,18,0)</f>
        <v>11309.95195389</v>
      </c>
      <c r="H64" s="13">
        <f>VLOOKUP(A64,[1]TABULADOR!$A$52:$S$78,19,0)</f>
        <v>2824.439061174</v>
      </c>
      <c r="I64" s="13">
        <f t="shared" si="9"/>
        <v>14134.391015064</v>
      </c>
      <c r="J64" s="13">
        <f t="shared" si="7"/>
        <v>23557.318358439999</v>
      </c>
      <c r="K64" s="13">
        <f t="shared" si="8"/>
        <v>11307.5128120512</v>
      </c>
      <c r="L64" s="13">
        <f t="shared" si="10"/>
        <v>4240.3173045191998</v>
      </c>
      <c r="M64" s="13">
        <f t="shared" si="11"/>
        <v>7067.1955075320002</v>
      </c>
      <c r="N64" s="13">
        <v>115.55</v>
      </c>
      <c r="O64" s="13">
        <v>931</v>
      </c>
    </row>
    <row r="65" spans="1:15" x14ac:dyDescent="0.25">
      <c r="A65" s="15" t="s">
        <v>59</v>
      </c>
      <c r="B65" s="10">
        <v>9</v>
      </c>
      <c r="C65" s="11" t="s">
        <v>27</v>
      </c>
      <c r="D65" s="11" t="s">
        <v>50</v>
      </c>
      <c r="E65" s="11">
        <v>35</v>
      </c>
      <c r="F65" s="12">
        <f t="shared" si="6"/>
        <v>338.91879394360001</v>
      </c>
      <c r="G65" s="13">
        <f>VLOOKUP(A65,[1]TABULADOR!$A$52:$R$78,18,0)</f>
        <v>8600.3779724220003</v>
      </c>
      <c r="H65" s="13">
        <f>VLOOKUP(A65,[1]TABULADOR!$A$52:$S$78,19,0)</f>
        <v>1567.1858458860002</v>
      </c>
      <c r="I65" s="13">
        <f t="shared" si="9"/>
        <v>10167.563818308001</v>
      </c>
      <c r="J65" s="13">
        <f t="shared" si="7"/>
        <v>16945.939697180002</v>
      </c>
      <c r="K65" s="13">
        <f t="shared" si="8"/>
        <v>8134.0510546464002</v>
      </c>
      <c r="L65" s="13">
        <f t="shared" si="10"/>
        <v>3050.2691454924002</v>
      </c>
      <c r="M65" s="13">
        <f t="shared" si="11"/>
        <v>5083.7819091540005</v>
      </c>
      <c r="N65" s="13">
        <v>115.55</v>
      </c>
      <c r="O65" s="13">
        <v>931</v>
      </c>
    </row>
    <row r="66" spans="1:15" x14ac:dyDescent="0.25">
      <c r="A66" s="15" t="s">
        <v>61</v>
      </c>
      <c r="B66" s="10">
        <v>8</v>
      </c>
      <c r="C66" s="11" t="s">
        <v>27</v>
      </c>
      <c r="D66" s="11" t="s">
        <v>50</v>
      </c>
      <c r="E66" s="11">
        <v>35</v>
      </c>
      <c r="F66" s="12">
        <f t="shared" si="6"/>
        <v>376.49671771166669</v>
      </c>
      <c r="G66" s="13">
        <f>VLOOKUP(A66,[1]TABULADOR!$A$52:$R$78,18,0)</f>
        <v>8190.95</v>
      </c>
      <c r="H66" s="13">
        <f>VLOOKUP(A66,[1]TABULADOR!$A$52:$S$78,19,0)</f>
        <v>3103.9515313500001</v>
      </c>
      <c r="I66" s="13">
        <f t="shared" si="9"/>
        <v>11294.90153135</v>
      </c>
      <c r="J66" s="13">
        <f t="shared" si="7"/>
        <v>18824.835885583336</v>
      </c>
      <c r="K66" s="13">
        <f t="shared" si="8"/>
        <v>9035.921225080001</v>
      </c>
      <c r="L66" s="13">
        <f t="shared" si="10"/>
        <v>3388.4704594050004</v>
      </c>
      <c r="M66" s="13">
        <f t="shared" si="11"/>
        <v>5647.4507656750002</v>
      </c>
      <c r="N66" s="13">
        <v>115.55</v>
      </c>
      <c r="O66" s="13">
        <v>931</v>
      </c>
    </row>
    <row r="67" spans="1:15" x14ac:dyDescent="0.25">
      <c r="A67" s="15" t="s">
        <v>62</v>
      </c>
      <c r="B67" s="10">
        <v>8</v>
      </c>
      <c r="C67" s="11" t="s">
        <v>27</v>
      </c>
      <c r="D67" s="11" t="s">
        <v>50</v>
      </c>
      <c r="E67" s="11">
        <v>35</v>
      </c>
      <c r="F67" s="12">
        <f t="shared" si="6"/>
        <v>320.63533679086669</v>
      </c>
      <c r="G67" s="13">
        <f>VLOOKUP(A67,[1]TABULADOR!$A$52:$R$78,18,0)</f>
        <v>8190.95</v>
      </c>
      <c r="H67" s="13">
        <f>VLOOKUP(A67,[1]TABULADOR!$A$52:$S$78,19,0)</f>
        <v>1428.110103726</v>
      </c>
      <c r="I67" s="13">
        <f t="shared" si="9"/>
        <v>9619.0601037260003</v>
      </c>
      <c r="J67" s="13">
        <f t="shared" si="7"/>
        <v>16031.766839543334</v>
      </c>
      <c r="K67" s="13">
        <f t="shared" si="8"/>
        <v>7695.248082980801</v>
      </c>
      <c r="L67" s="13">
        <f t="shared" si="10"/>
        <v>2885.7180311178004</v>
      </c>
      <c r="M67" s="13">
        <f t="shared" si="11"/>
        <v>4809.5300518630002</v>
      </c>
      <c r="N67" s="13">
        <v>115.55</v>
      </c>
      <c r="O67" s="13">
        <v>931</v>
      </c>
    </row>
    <row r="68" spans="1:15" x14ac:dyDescent="0.25">
      <c r="A68" s="15" t="s">
        <v>63</v>
      </c>
      <c r="B68" s="10">
        <v>8</v>
      </c>
      <c r="C68" s="11" t="s">
        <v>27</v>
      </c>
      <c r="D68" s="11" t="s">
        <v>50</v>
      </c>
      <c r="E68" s="11">
        <v>35</v>
      </c>
      <c r="F68" s="12">
        <f t="shared" si="6"/>
        <v>334.88386631766667</v>
      </c>
      <c r="G68" s="13">
        <f>VLOOKUP(A68,[1]TABULADOR!$A$52:$R$78,18,0)</f>
        <v>8190.95</v>
      </c>
      <c r="H68" s="13">
        <f>VLOOKUP(A68,[1]TABULADOR!$A$52:$S$78,19,0)</f>
        <v>1855.56598953</v>
      </c>
      <c r="I68" s="13">
        <f t="shared" si="9"/>
        <v>10046.51598953</v>
      </c>
      <c r="J68" s="13">
        <f t="shared" si="7"/>
        <v>16744.193315883334</v>
      </c>
      <c r="K68" s="13">
        <f t="shared" si="8"/>
        <v>8037.2127916240006</v>
      </c>
      <c r="L68" s="13">
        <f t="shared" si="10"/>
        <v>3013.954796859</v>
      </c>
      <c r="M68" s="13">
        <f t="shared" si="11"/>
        <v>5023.2579947650001</v>
      </c>
      <c r="N68" s="13">
        <v>115.55</v>
      </c>
      <c r="O68" s="13">
        <v>931</v>
      </c>
    </row>
    <row r="69" spans="1:15" x14ac:dyDescent="0.25">
      <c r="A69" s="15" t="s">
        <v>64</v>
      </c>
      <c r="B69" s="10">
        <v>6</v>
      </c>
      <c r="C69" s="11" t="s">
        <v>27</v>
      </c>
      <c r="D69" s="11" t="s">
        <v>50</v>
      </c>
      <c r="E69" s="11">
        <v>35</v>
      </c>
      <c r="F69" s="12">
        <f t="shared" si="6"/>
        <v>317.43531019293334</v>
      </c>
      <c r="G69" s="13">
        <f>VLOOKUP(A69,[1]TABULADOR!$A$52:$R$78,18,0)</f>
        <v>7385.95</v>
      </c>
      <c r="H69" s="13">
        <f>VLOOKUP(A69,[1]TABULADOR!$A$52:$S$78,19,0)</f>
        <v>2137.1093057880003</v>
      </c>
      <c r="I69" s="13">
        <f t="shared" si="9"/>
        <v>9523.0593057879996</v>
      </c>
      <c r="J69" s="13">
        <f t="shared" si="7"/>
        <v>15871.765509646668</v>
      </c>
      <c r="K69" s="13">
        <f t="shared" si="8"/>
        <v>7618.4474446304002</v>
      </c>
      <c r="L69" s="13">
        <f t="shared" si="10"/>
        <v>2856.9177917364</v>
      </c>
      <c r="M69" s="13">
        <f t="shared" si="11"/>
        <v>4761.5296528939998</v>
      </c>
      <c r="N69" s="13">
        <v>115.55</v>
      </c>
      <c r="O69" s="13">
        <v>931</v>
      </c>
    </row>
    <row r="70" spans="1:15" x14ac:dyDescent="0.25">
      <c r="A70" s="17" t="s">
        <v>65</v>
      </c>
      <c r="B70" s="10">
        <v>6</v>
      </c>
      <c r="C70" s="11" t="s">
        <v>27</v>
      </c>
      <c r="D70" s="11" t="s">
        <v>50</v>
      </c>
      <c r="E70" s="11">
        <v>35</v>
      </c>
      <c r="F70" s="12">
        <f t="shared" si="6"/>
        <v>306.50701907733333</v>
      </c>
      <c r="G70" s="13">
        <f>VLOOKUP(A70,[1]TABULADOR!$A$52:$R$78,18,0)</f>
        <v>7385.95</v>
      </c>
      <c r="H70" s="13">
        <f>VLOOKUP(A70,[1]TABULADOR!$A$52:$S$78,19,0)</f>
        <v>1809.2605723199999</v>
      </c>
      <c r="I70" s="13">
        <f t="shared" si="9"/>
        <v>9195.2105723200002</v>
      </c>
      <c r="J70" s="13">
        <f t="shared" si="7"/>
        <v>15325.350953866666</v>
      </c>
      <c r="K70" s="13">
        <f t="shared" si="8"/>
        <v>7356.1684578559998</v>
      </c>
      <c r="L70" s="13">
        <f t="shared" si="10"/>
        <v>2758.5631716959997</v>
      </c>
      <c r="M70" s="13">
        <f t="shared" si="11"/>
        <v>4597.6052861600001</v>
      </c>
      <c r="N70" s="13">
        <v>115.55</v>
      </c>
      <c r="O70" s="13">
        <v>931</v>
      </c>
    </row>
    <row r="71" spans="1:15" x14ac:dyDescent="0.25">
      <c r="A71" s="15" t="s">
        <v>68</v>
      </c>
      <c r="B71" s="10">
        <v>4</v>
      </c>
      <c r="C71" s="11" t="s">
        <v>27</v>
      </c>
      <c r="D71" s="11" t="s">
        <v>50</v>
      </c>
      <c r="E71" s="11">
        <v>35</v>
      </c>
      <c r="F71" s="12">
        <f t="shared" si="6"/>
        <v>305.87008988086666</v>
      </c>
      <c r="G71" s="13">
        <f>VLOOKUP(A71,[1]TABULADOR!$A$52:$R$78,18,0)</f>
        <v>6696.95</v>
      </c>
      <c r="H71" s="13">
        <f>VLOOKUP(A71,[1]TABULADOR!$A$52:$S$78,19,0)</f>
        <v>2479.1526964260001</v>
      </c>
      <c r="I71" s="13">
        <f t="shared" si="9"/>
        <v>9176.102696426</v>
      </c>
      <c r="J71" s="13">
        <f t="shared" si="7"/>
        <v>15293.504494043333</v>
      </c>
      <c r="K71" s="13">
        <f t="shared" si="8"/>
        <v>7340.8821571407998</v>
      </c>
      <c r="L71" s="13">
        <f t="shared" si="10"/>
        <v>2752.8308089277998</v>
      </c>
      <c r="M71" s="13">
        <f t="shared" si="11"/>
        <v>4588.051348213</v>
      </c>
      <c r="N71" s="13">
        <v>115.55</v>
      </c>
      <c r="O71" s="13">
        <v>931</v>
      </c>
    </row>
    <row r="72" spans="1:15" x14ac:dyDescent="0.25">
      <c r="A72" s="15" t="s">
        <v>70</v>
      </c>
      <c r="B72" s="10">
        <v>3</v>
      </c>
      <c r="C72" s="11" t="s">
        <v>27</v>
      </c>
      <c r="D72" s="11" t="s">
        <v>50</v>
      </c>
      <c r="E72" s="11">
        <v>35</v>
      </c>
      <c r="F72" s="12">
        <f t="shared" si="6"/>
        <v>339.29221650086669</v>
      </c>
      <c r="G72" s="13">
        <f>VLOOKUP(A72,[1]TABULADOR!$A$52:$R$78,18,0)</f>
        <v>6696.95</v>
      </c>
      <c r="H72" s="13">
        <f>VLOOKUP(A72,[1]TABULADOR!$A$52:$S$78,19,0)</f>
        <v>3481.8164950260002</v>
      </c>
      <c r="I72" s="13">
        <f t="shared" si="9"/>
        <v>10178.766495026</v>
      </c>
      <c r="J72" s="13">
        <f t="shared" si="7"/>
        <v>16964.610825043335</v>
      </c>
      <c r="K72" s="13">
        <f t="shared" si="8"/>
        <v>8143.0131960208</v>
      </c>
      <c r="L72" s="13">
        <f t="shared" si="10"/>
        <v>3053.6299485078002</v>
      </c>
      <c r="M72" s="13">
        <f t="shared" si="11"/>
        <v>5089.3832475130002</v>
      </c>
      <c r="N72" s="13">
        <v>115.55</v>
      </c>
      <c r="O72" s="13">
        <v>931</v>
      </c>
    </row>
    <row r="73" spans="1:15" x14ac:dyDescent="0.25">
      <c r="A73" s="15" t="s">
        <v>71</v>
      </c>
      <c r="B73" s="10">
        <v>3</v>
      </c>
      <c r="C73" s="11" t="s">
        <v>27</v>
      </c>
      <c r="D73" s="11" t="s">
        <v>50</v>
      </c>
      <c r="E73" s="11">
        <v>35</v>
      </c>
      <c r="F73" s="12">
        <f t="shared" si="6"/>
        <v>339.29221650086669</v>
      </c>
      <c r="G73" s="13">
        <f>VLOOKUP(A73,[1]TABULADOR!$A$52:$R$78,18,0)</f>
        <v>6696.95</v>
      </c>
      <c r="H73" s="13">
        <f>VLOOKUP(A73,[1]TABULADOR!$A$52:$S$78,19,0)</f>
        <v>3481.8164950260002</v>
      </c>
      <c r="I73" s="13">
        <f t="shared" si="9"/>
        <v>10178.766495026</v>
      </c>
      <c r="J73" s="13">
        <f t="shared" si="7"/>
        <v>16964.610825043335</v>
      </c>
      <c r="K73" s="13">
        <f t="shared" si="8"/>
        <v>8143.0131960208</v>
      </c>
      <c r="L73" s="13">
        <f t="shared" si="10"/>
        <v>3053.6299485078002</v>
      </c>
      <c r="M73" s="13">
        <f t="shared" si="11"/>
        <v>5089.3832475130002</v>
      </c>
      <c r="N73" s="13">
        <v>115.55</v>
      </c>
      <c r="O73" s="13">
        <v>931</v>
      </c>
    </row>
    <row r="74" spans="1:15" x14ac:dyDescent="0.25">
      <c r="A74" s="9" t="s">
        <v>72</v>
      </c>
      <c r="B74" s="10">
        <v>2</v>
      </c>
      <c r="C74" s="11" t="s">
        <v>27</v>
      </c>
      <c r="D74" s="11" t="s">
        <v>50</v>
      </c>
      <c r="E74" s="11">
        <v>35</v>
      </c>
      <c r="F74" s="12">
        <f t="shared" si="6"/>
        <v>306.16108639800001</v>
      </c>
      <c r="G74" s="13">
        <f>VLOOKUP(A74,[1]TABULADOR!$A$52:$R$78,18,0)</f>
        <v>6404.7</v>
      </c>
      <c r="H74" s="13">
        <f>VLOOKUP(A74,[1]TABULADOR!$A$52:$S$78,19,0)</f>
        <v>2780.1325919399997</v>
      </c>
      <c r="I74" s="13">
        <f t="shared" si="9"/>
        <v>9184.8325919399995</v>
      </c>
      <c r="J74" s="13">
        <f t="shared" si="7"/>
        <v>15308.0543199</v>
      </c>
      <c r="K74" s="13">
        <f t="shared" si="8"/>
        <v>7347.8660735520007</v>
      </c>
      <c r="L74" s="13">
        <f t="shared" si="10"/>
        <v>2755.449777582</v>
      </c>
      <c r="M74" s="13">
        <f t="shared" si="11"/>
        <v>4592.4162959699997</v>
      </c>
      <c r="N74" s="13">
        <v>115.55</v>
      </c>
      <c r="O74" s="13">
        <v>931</v>
      </c>
    </row>
    <row r="75" spans="1:15" x14ac:dyDescent="0.25">
      <c r="A75" s="15" t="s">
        <v>49</v>
      </c>
      <c r="B75" s="10">
        <v>1</v>
      </c>
      <c r="C75" s="11" t="s">
        <v>27</v>
      </c>
      <c r="D75" s="11" t="s">
        <v>50</v>
      </c>
      <c r="E75" s="11">
        <v>35</v>
      </c>
      <c r="F75" s="12">
        <f t="shared" si="6"/>
        <v>274.68935174820001</v>
      </c>
      <c r="G75" s="13">
        <f>VLOOKUP(A75,[1]TABULADOR!$A$52:$R$78,18,0)</f>
        <v>6404.7</v>
      </c>
      <c r="H75" s="13">
        <f>VLOOKUP(A75,[1]TABULADOR!$A$52:$S$78,19,0)</f>
        <v>1835.980552446</v>
      </c>
      <c r="I75" s="13">
        <f t="shared" si="9"/>
        <v>8240.6805524459996</v>
      </c>
      <c r="J75" s="13">
        <f t="shared" si="7"/>
        <v>13734.467587410001</v>
      </c>
      <c r="K75" s="13">
        <f t="shared" si="8"/>
        <v>6592.5444419568003</v>
      </c>
      <c r="L75" s="13">
        <f t="shared" si="10"/>
        <v>2472.2041657338</v>
      </c>
      <c r="M75" s="13">
        <f t="shared" si="11"/>
        <v>4120.3402762229998</v>
      </c>
      <c r="N75" s="13">
        <v>115.55</v>
      </c>
      <c r="O75" s="13">
        <v>931</v>
      </c>
    </row>
    <row r="76" spans="1:15" x14ac:dyDescent="0.25">
      <c r="A76" s="9" t="s">
        <v>73</v>
      </c>
      <c r="B76" s="10"/>
      <c r="C76" s="11" t="s">
        <v>27</v>
      </c>
      <c r="D76" s="11" t="s">
        <v>50</v>
      </c>
      <c r="E76" s="11">
        <v>35</v>
      </c>
      <c r="F76" s="12">
        <f t="shared" si="6"/>
        <v>385.22562884719997</v>
      </c>
      <c r="G76" s="13">
        <f>VLOOKUP(A76,[1]TABULADOR!$A$52:$R$78,18,0)</f>
        <v>9993.5064865679997</v>
      </c>
      <c r="H76" s="13">
        <f>VLOOKUP(A76,[1]TABULADOR!$A$52:$S$78,19,0)</f>
        <v>1563.262378848</v>
      </c>
      <c r="I76" s="13">
        <f t="shared" si="9"/>
        <v>11556.768865415999</v>
      </c>
      <c r="J76" s="13">
        <f t="shared" si="7"/>
        <v>19261.281442359999</v>
      </c>
      <c r="K76" s="13">
        <f t="shared" si="8"/>
        <v>9245.4150923327998</v>
      </c>
      <c r="L76" s="13">
        <f t="shared" si="10"/>
        <v>3467.0306596247997</v>
      </c>
      <c r="M76" s="13">
        <f t="shared" si="11"/>
        <v>5778.3844327079996</v>
      </c>
      <c r="N76" s="13">
        <v>115.55</v>
      </c>
      <c r="O76" s="13">
        <v>931</v>
      </c>
    </row>
    <row r="77" spans="1:15" x14ac:dyDescent="0.25">
      <c r="A77" s="9" t="s">
        <v>74</v>
      </c>
      <c r="B77" s="10"/>
      <c r="C77" s="11" t="s">
        <v>27</v>
      </c>
      <c r="D77" s="11" t="s">
        <v>50</v>
      </c>
      <c r="E77" s="11">
        <v>35</v>
      </c>
      <c r="F77" s="12">
        <f t="shared" si="6"/>
        <v>435.41481767439996</v>
      </c>
      <c r="G77" s="13">
        <f>VLOOKUP(A77,[1]TABULADOR!$A$52:$R$78,18,0)</f>
        <v>11492.409120209999</v>
      </c>
      <c r="H77" s="13">
        <f>VLOOKUP(A77,[1]TABULADOR!$A$52:$S$78,19,0)</f>
        <v>1570.035410022</v>
      </c>
      <c r="I77" s="13">
        <f t="shared" si="9"/>
        <v>13062.444530231998</v>
      </c>
      <c r="J77" s="13">
        <f t="shared" si="7"/>
        <v>21770.740883719998</v>
      </c>
      <c r="K77" s="13">
        <f t="shared" si="8"/>
        <v>10449.955624185599</v>
      </c>
      <c r="L77" s="13">
        <f t="shared" si="10"/>
        <v>3918.7333590695998</v>
      </c>
      <c r="M77" s="13">
        <f t="shared" si="11"/>
        <v>6531.2222651159991</v>
      </c>
      <c r="N77" s="13">
        <v>115.55</v>
      </c>
      <c r="O77" s="13">
        <v>931</v>
      </c>
    </row>
    <row r="78" spans="1:15" x14ac:dyDescent="0.25">
      <c r="A78" s="15" t="s">
        <v>75</v>
      </c>
      <c r="B78" s="10"/>
      <c r="C78" s="11" t="s">
        <v>27</v>
      </c>
      <c r="D78" s="11" t="s">
        <v>50</v>
      </c>
      <c r="E78" s="11">
        <v>35</v>
      </c>
      <c r="F78" s="12">
        <f t="shared" si="6"/>
        <v>326.06669261280001</v>
      </c>
      <c r="G78" s="13">
        <f>VLOOKUP(A78,[1]TABULADOR!$A$52:$R$78,18,0)</f>
        <v>6696.9541911900005</v>
      </c>
      <c r="H78" s="13">
        <f>VLOOKUP(A78,[1]TABULADOR!$A$52:$S$78,19,0)</f>
        <v>3085.046587194</v>
      </c>
      <c r="I78" s="13">
        <f t="shared" si="9"/>
        <v>9782.000778384001</v>
      </c>
      <c r="J78" s="13">
        <f t="shared" si="7"/>
        <v>16303.33463064</v>
      </c>
      <c r="K78" s="13">
        <f t="shared" si="8"/>
        <v>7825.6006227072003</v>
      </c>
      <c r="L78" s="13">
        <f t="shared" si="10"/>
        <v>2934.6002335152002</v>
      </c>
      <c r="M78" s="13">
        <f t="shared" si="11"/>
        <v>4891.0003891920005</v>
      </c>
      <c r="N78" s="13">
        <v>115.55</v>
      </c>
      <c r="O78" s="13">
        <v>931</v>
      </c>
    </row>
    <row r="80" spans="1:15" x14ac:dyDescent="0.25">
      <c r="A80" s="24" t="s">
        <v>76</v>
      </c>
      <c r="B80" s="24">
        <v>651</v>
      </c>
    </row>
    <row r="81" spans="1:2" x14ac:dyDescent="0.25">
      <c r="A81" s="24" t="s">
        <v>77</v>
      </c>
      <c r="B81" s="24">
        <v>196</v>
      </c>
    </row>
    <row r="82" spans="1:2" x14ac:dyDescent="0.25">
      <c r="A82" s="24" t="s">
        <v>78</v>
      </c>
      <c r="B82" s="24">
        <f>SUM(B80:B81)</f>
        <v>847</v>
      </c>
    </row>
  </sheetData>
  <mergeCells count="1">
    <mergeCell ref="A1:O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Hernandez Gonzalez</dc:creator>
  <cp:lastModifiedBy>Aquiles López Gónzalez</cp:lastModifiedBy>
  <cp:revision>0</cp:revision>
  <dcterms:created xsi:type="dcterms:W3CDTF">2016-10-24T18:16:10Z</dcterms:created>
  <dcterms:modified xsi:type="dcterms:W3CDTF">2017-11-21T18:29:39Z</dcterms:modified>
  <dc:language>es-MX</dc:language>
</cp:coreProperties>
</file>