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/>
  </bookViews>
  <sheets>
    <sheet name="PP 362" sheetId="1" r:id="rId1"/>
    <sheet name="Hoja 1" sheetId="2" r:id="rId2"/>
  </sheets>
  <calcPr calcId="162913"/>
</workbook>
</file>

<file path=xl/calcChain.xml><?xml version="1.0" encoding="utf-8"?>
<calcChain xmlns="http://schemas.openxmlformats.org/spreadsheetml/2006/main">
  <c r="E7" i="2" l="1"/>
  <c r="B7" i="2"/>
  <c r="K15" i="1"/>
  <c r="J15" i="1"/>
  <c r="K14" i="1"/>
  <c r="J14" i="1"/>
  <c r="K13" i="1"/>
  <c r="J13" i="1"/>
  <c r="K12" i="1"/>
  <c r="J12" i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</calcChain>
</file>

<file path=xl/sharedStrings.xml><?xml version="1.0" encoding="utf-8"?>
<sst xmlns="http://schemas.openxmlformats.org/spreadsheetml/2006/main" count="104" uniqueCount="94">
  <si>
    <t>INSTITUTO JALISCIENSE DEL MIGRANTE</t>
  </si>
  <si>
    <t>enero a 15 de agosto</t>
  </si>
  <si>
    <t>MATRIZ DE INDICADORES</t>
  </si>
  <si>
    <t>PP 362: Atención a Jaliscienses en el Extranjero</t>
  </si>
  <si>
    <t>INDICADORES</t>
  </si>
  <si>
    <t xml:space="preserve">junio </t>
  </si>
  <si>
    <t xml:space="preserve">julio al 23 de agosto </t>
  </si>
  <si>
    <t xml:space="preserve">jaliscienses atendidos en centros jalisco (es la suma de los registros realizados por cuco () gamaliel(55) soraya (59) denis (43) cinthia (61) y agustina(65) </t>
  </si>
  <si>
    <t xml:space="preserve">atenciones san francisco </t>
  </si>
  <si>
    <t xml:space="preserve">atencion los angeles </t>
  </si>
  <si>
    <t xml:space="preserve">atenciones chicago </t>
  </si>
  <si>
    <t xml:space="preserve">cinthia 142 </t>
  </si>
  <si>
    <t xml:space="preserve">gamaliale 64 </t>
  </si>
  <si>
    <t xml:space="preserve">total de atenciones </t>
  </si>
  <si>
    <t>VALIDACIÓN</t>
  </si>
  <si>
    <t xml:space="preserve">agustina . 2016 </t>
  </si>
  <si>
    <t xml:space="preserve">lo creo javier contreras </t>
  </si>
  <si>
    <t>CUMPLIMIENTO DE LAS METAS 2018</t>
  </si>
  <si>
    <t>NIVEL</t>
  </si>
  <si>
    <t>RESUMEN NARRATIVO</t>
  </si>
  <si>
    <t>#</t>
  </si>
  <si>
    <t xml:space="preserve">NOMBRE DEL INDICADOR </t>
  </si>
  <si>
    <t>FÓRMULA</t>
  </si>
  <si>
    <t>VARIABLE</t>
  </si>
  <si>
    <t>FRECUENCIA</t>
  </si>
  <si>
    <t>META 2018</t>
  </si>
  <si>
    <t>TIPO DE FÓRMULA</t>
  </si>
  <si>
    <t>AVANCE CAPTURADO</t>
  </si>
  <si>
    <t>PORCENTAJE DEL AVANCE REALIZADO</t>
  </si>
  <si>
    <t>ENE</t>
  </si>
  <si>
    <t>FEB</t>
  </si>
  <si>
    <t>MAR</t>
  </si>
  <si>
    <t>ABR</t>
  </si>
  <si>
    <t>MAY</t>
  </si>
  <si>
    <t>JUN</t>
  </si>
  <si>
    <t>JUL</t>
  </si>
  <si>
    <t>SEP</t>
  </si>
  <si>
    <t>OCT</t>
  </si>
  <si>
    <t>NOV</t>
  </si>
  <si>
    <t>DIC</t>
  </si>
  <si>
    <t>FIN</t>
  </si>
  <si>
    <t>Contribuir a la protección de los derechos de los grupos prioritarios y ampliar sus oportunidades de desarrollo a través del otorgamiento de servicios a jaliscienses radicados en el extranjero</t>
  </si>
  <si>
    <t>Posición en el "Índice de Intensidad Migratoria"</t>
  </si>
  <si>
    <t>La fórmula se construye con base en el Anexo C. Metodología del índice de intensidad migratoria México-Estados Unidos.</t>
  </si>
  <si>
    <t>Posición</t>
  </si>
  <si>
    <t>QUINQUENAL</t>
  </si>
  <si>
    <t>MÁXIMO</t>
  </si>
  <si>
    <t>PROPÓSITO</t>
  </si>
  <si>
    <t xml:space="preserve">Personas Jaliscienses radicadas en Estados Unidos  por medio de la generación de mecanismos  como son : el fortalecimiento de vicnulos con actores estrategicos, la promoción de la cultura,  la identidad del estado y la asesoria legal en materia migratoria brindada por los Centros Jalisco  en las ciudades de Los Angeles, Chicago y San Francisco son atendidas y beneficiadas. </t>
  </si>
  <si>
    <t>Porcentaje de jaliscienses atendidos en los Centros Jalisco</t>
  </si>
  <si>
    <t>[(Número total de jaliscienses atendidos / Número total de jaliscienses que solicitan algún servicio en los Centros Jalisco) * 100]</t>
  </si>
  <si>
    <t>Jaliscienses atendidos</t>
  </si>
  <si>
    <t>ANUAL</t>
  </si>
  <si>
    <t>COMPONENTE 1</t>
  </si>
  <si>
    <t>Asesorías y servicios
canalizados a universidades,
organizaciones civiles y despachos
de abogados en materia migratoria
en Centros Jalisco.
(Acciones que benefician a los jaliscienses en el extranjero a través del Fideicomio de Centros Jalisco, impulsadas)</t>
  </si>
  <si>
    <t xml:space="preserve">Porcentaje de acciones que benefician a los jaliscienses que radican en el extranjero </t>
  </si>
  <si>
    <t>[(Número de acciones que benefician a los jaliscienses que radican en el extrajero / Total de acciones programadas) * 100]</t>
  </si>
  <si>
    <t>Número de acciones que benefician</t>
  </si>
  <si>
    <t>SEMESTRAL</t>
  </si>
  <si>
    <t>ACTIVIDAD 1.1</t>
  </si>
  <si>
    <t xml:space="preserve">Asesorar en trámites y procesos legales binacionales de jaliscienses en el centro Jalisco Los Angeles </t>
  </si>
  <si>
    <t>Porcentaje de las solicitudes atendidas por el centro de Jalisco Los Angeles</t>
  </si>
  <si>
    <t xml:space="preserve">[(Solicitudes atendidas /  Solicitudes recibidas) * 100] </t>
  </si>
  <si>
    <t>Número de solicitudes atendidas1</t>
  </si>
  <si>
    <t>TRIMESTRAL</t>
  </si>
  <si>
    <t>SUMA</t>
  </si>
  <si>
    <t>ACTIVIDAD 1.2</t>
  </si>
  <si>
    <t>Asesorar en trámites y procesos legales binacionales de jaliscienses en el centro Jalisco Chicago</t>
  </si>
  <si>
    <t>Porcentaje de las solicitudes atendidas por el centro de Jalisco Chicago</t>
  </si>
  <si>
    <t>Número de solicitudes atendidas 2</t>
  </si>
  <si>
    <t>ACTIVIDAD 1.3</t>
  </si>
  <si>
    <t xml:space="preserve">Vincular a jaliscienses en temas de emprendimiento y cooperación binacional. </t>
  </si>
  <si>
    <t>Porcentaje de talleres y eventos de emprendimiento</t>
  </si>
  <si>
    <t xml:space="preserve">[(Número total de acciones / Número total de acciones programadas) * 100] </t>
  </si>
  <si>
    <t>Número de Convenios firmados</t>
  </si>
  <si>
    <t>COMPONENTE 2</t>
  </si>
  <si>
    <t>Asesorias y servicios canalizados a universidades, organizaciones civiles y despachos de abogados en materia migratoria en centros jalisco</t>
  </si>
  <si>
    <t xml:space="preserve">Porcentaje de personas canalizadas a organizaciones con convenio </t>
  </si>
  <si>
    <t xml:space="preserve">[(persona canalizadas /  personas programadas) * 100] </t>
  </si>
  <si>
    <t>Número de personas canalizadas</t>
  </si>
  <si>
    <t>ACTIVIDAD 2.1</t>
  </si>
  <si>
    <t xml:space="preserve">Firma de convenios entre universidades, organizaciones civiles y despachos de abogados en materia migratoria en centros Jalisco Los Angeles  </t>
  </si>
  <si>
    <t>Porcentaje de convenios firmados por el centro Jalisco Los Ángeles</t>
  </si>
  <si>
    <t xml:space="preserve">[(Convenios firmados / Convenios programados) * 100] </t>
  </si>
  <si>
    <t>Número de convenios firmados 1</t>
  </si>
  <si>
    <t>ACTIVIDAD 2.2</t>
  </si>
  <si>
    <t xml:space="preserve">Firma de convenios entre universidades, organizaciones civiles y despachos de abogados en materia migratoria y centro Jalisco Chicago . </t>
  </si>
  <si>
    <t>Porcentaje de convenios firmados por el centro Jalisco Chicago</t>
  </si>
  <si>
    <t>Número de convenios firmados 2</t>
  </si>
  <si>
    <t xml:space="preserve">ACTIVIDAD 2.3 </t>
  </si>
  <si>
    <t>Firma de convenios entre universidades, organizaciones civiles y despachos de abogados en materia migratoria y centro Jalisco San francisco.</t>
  </si>
  <si>
    <t>Porcentaje de convenios firmados por el centro Jalisco San Francisco</t>
  </si>
  <si>
    <t>Número de convenios firmados 3</t>
  </si>
  <si>
    <t>15 de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</si>
</sst>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  <fill>
      <patternFill patternType="solid">
        <fgColor rgb="FFF4C7C3"/>
        <bgColor rgb="FFF4C7C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/>
    </xf>
    <xf numFmtId="3" fontId="6" fillId="6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6" fillId="8" borderId="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1" fillId="0" borderId="1" xfId="0" applyFont="1" applyBorder="1"/>
    <xf numFmtId="0" fontId="1" fillId="0" borderId="1" xfId="0" applyFont="1" applyBorder="1"/>
    <xf numFmtId="0" fontId="9" fillId="0" borderId="0" xfId="0" applyFont="1"/>
    <xf numFmtId="0" fontId="7" fillId="5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B6D7A8"/>
          <bgColor rgb="FFB6D7A8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21"/>
  <sheetViews>
    <sheetView tabSelected="1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S7" sqref="S7"/>
    </sheetView>
  </sheetViews>
  <sheetFormatPr baseColWidth="10" defaultColWidth="14.42578125" defaultRowHeight="15" customHeight="1" x14ac:dyDescent="0.25"/>
  <cols>
    <col min="1" max="1" width="18.5703125" customWidth="1"/>
    <col min="2" max="2" width="40" customWidth="1"/>
    <col min="3" max="3" width="10.85546875" customWidth="1"/>
    <col min="4" max="4" width="21.28515625" customWidth="1"/>
    <col min="5" max="6" width="18.28515625" customWidth="1"/>
    <col min="7" max="10" width="23.28515625" customWidth="1"/>
    <col min="11" max="11" width="25.7109375" customWidth="1"/>
    <col min="12" max="20" width="8" customWidth="1"/>
    <col min="21" max="23" width="12.5703125" customWidth="1"/>
  </cols>
  <sheetData>
    <row r="1" spans="1:23" ht="18.75" customHeight="1" x14ac:dyDescent="0.25">
      <c r="A1" s="39" t="s">
        <v>0</v>
      </c>
      <c r="B1" s="37"/>
      <c r="C1" s="37"/>
      <c r="D1" s="37"/>
      <c r="E1" s="37"/>
      <c r="F1" s="37"/>
      <c r="G1" s="37"/>
      <c r="H1" s="37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3" ht="15.75" customHeight="1" x14ac:dyDescent="0.25">
      <c r="A2" s="36" t="s">
        <v>2</v>
      </c>
      <c r="B2" s="37"/>
      <c r="C2" s="37"/>
      <c r="D2" s="37"/>
      <c r="E2" s="37"/>
      <c r="F2" s="37"/>
      <c r="G2" s="37"/>
      <c r="H2" s="37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6.5" customHeight="1" x14ac:dyDescent="0.25">
      <c r="A3" s="38" t="s">
        <v>3</v>
      </c>
      <c r="B3" s="37"/>
      <c r="C3" s="37"/>
      <c r="D3" s="37"/>
      <c r="E3" s="37"/>
      <c r="F3" s="37"/>
      <c r="G3" s="37"/>
      <c r="H3" s="37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ht="16.5" customHeight="1" x14ac:dyDescent="0.25">
      <c r="A4" s="6"/>
      <c r="B4" s="40" t="s">
        <v>4</v>
      </c>
      <c r="C4" s="34"/>
      <c r="D4" s="34"/>
      <c r="E4" s="34"/>
      <c r="F4" s="34"/>
      <c r="G4" s="34"/>
      <c r="H4" s="34"/>
      <c r="I4" s="35"/>
      <c r="J4" s="41" t="s">
        <v>14</v>
      </c>
      <c r="K4" s="35"/>
      <c r="L4" s="33" t="s">
        <v>17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61.5" customHeight="1" x14ac:dyDescent="0.25">
      <c r="A5" s="8" t="s">
        <v>18</v>
      </c>
      <c r="B5" s="8" t="s">
        <v>19</v>
      </c>
      <c r="C5" s="9" t="s">
        <v>20</v>
      </c>
      <c r="D5" s="8" t="s">
        <v>21</v>
      </c>
      <c r="E5" s="8" t="s">
        <v>22</v>
      </c>
      <c r="F5" s="8" t="s">
        <v>23</v>
      </c>
      <c r="G5" s="10" t="s">
        <v>24</v>
      </c>
      <c r="H5" s="11" t="s">
        <v>25</v>
      </c>
      <c r="I5" s="11" t="s">
        <v>26</v>
      </c>
      <c r="J5" s="12" t="s">
        <v>27</v>
      </c>
      <c r="K5" s="13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4" t="s">
        <v>93</v>
      </c>
      <c r="T5" s="14" t="s">
        <v>36</v>
      </c>
      <c r="U5" s="14" t="s">
        <v>37</v>
      </c>
      <c r="V5" s="14" t="s">
        <v>38</v>
      </c>
      <c r="W5" s="14" t="s">
        <v>39</v>
      </c>
    </row>
    <row r="6" spans="1:23" ht="102.75" customHeight="1" x14ac:dyDescent="0.25">
      <c r="A6" s="15" t="s">
        <v>40</v>
      </c>
      <c r="B6" s="16" t="s">
        <v>41</v>
      </c>
      <c r="C6" s="16">
        <v>1</v>
      </c>
      <c r="D6" s="16" t="s">
        <v>42</v>
      </c>
      <c r="E6" s="16" t="s">
        <v>43</v>
      </c>
      <c r="F6" s="16" t="s">
        <v>44</v>
      </c>
      <c r="G6" s="17" t="s">
        <v>45</v>
      </c>
      <c r="H6" s="16">
        <v>14</v>
      </c>
      <c r="I6" s="17" t="s">
        <v>46</v>
      </c>
      <c r="J6" s="18">
        <f t="shared" ref="J6:J11" si="0">IF(I6="SUMA",SUM(L6:W6),(IF(I6="PROMEDIO",AVERAGE(K6:W6),MAX(L6:W6))))</f>
        <v>13</v>
      </c>
      <c r="K6" s="19">
        <f t="shared" ref="K6:K11" si="1">(J6/H6)*100</f>
        <v>92.857142857142861</v>
      </c>
      <c r="L6" s="20">
        <v>0</v>
      </c>
      <c r="M6" s="20">
        <v>0</v>
      </c>
      <c r="N6" s="20">
        <v>0</v>
      </c>
      <c r="O6" s="20">
        <v>13</v>
      </c>
      <c r="P6" s="20">
        <v>0</v>
      </c>
      <c r="Q6" s="20">
        <v>13</v>
      </c>
      <c r="R6" s="21"/>
      <c r="S6" s="21"/>
      <c r="T6" s="21"/>
      <c r="U6" s="22"/>
      <c r="V6" s="22"/>
      <c r="W6" s="23"/>
    </row>
    <row r="7" spans="1:23" ht="90.75" customHeight="1" x14ac:dyDescent="0.25">
      <c r="A7" s="15" t="s">
        <v>47</v>
      </c>
      <c r="B7" s="16" t="s">
        <v>48</v>
      </c>
      <c r="C7" s="16">
        <v>2</v>
      </c>
      <c r="D7" s="16" t="s">
        <v>49</v>
      </c>
      <c r="E7" s="16" t="s">
        <v>50</v>
      </c>
      <c r="F7" s="16" t="s">
        <v>51</v>
      </c>
      <c r="G7" s="17" t="s">
        <v>52</v>
      </c>
      <c r="H7" s="17">
        <v>3000</v>
      </c>
      <c r="I7" s="17" t="s">
        <v>46</v>
      </c>
      <c r="J7" s="18">
        <f t="shared" si="0"/>
        <v>2546</v>
      </c>
      <c r="K7" s="24">
        <f t="shared" si="1"/>
        <v>84.866666666666674</v>
      </c>
      <c r="L7" s="20"/>
      <c r="M7" s="20"/>
      <c r="N7" s="20"/>
      <c r="O7" s="20"/>
      <c r="P7" s="21"/>
      <c r="Q7" s="20"/>
      <c r="R7" s="21"/>
      <c r="S7" s="21">
        <v>2546</v>
      </c>
      <c r="T7" s="21"/>
      <c r="U7" s="22"/>
      <c r="V7" s="22"/>
      <c r="W7" s="23"/>
    </row>
    <row r="8" spans="1:23" ht="82.5" customHeight="1" x14ac:dyDescent="0.25">
      <c r="A8" s="15" t="s">
        <v>53</v>
      </c>
      <c r="B8" s="16" t="s">
        <v>54</v>
      </c>
      <c r="C8" s="16">
        <v>3</v>
      </c>
      <c r="D8" s="16" t="s">
        <v>55</v>
      </c>
      <c r="E8" s="16" t="s">
        <v>56</v>
      </c>
      <c r="F8" s="16" t="s">
        <v>57</v>
      </c>
      <c r="G8" s="17" t="s">
        <v>58</v>
      </c>
      <c r="H8" s="17">
        <v>2306</v>
      </c>
      <c r="I8" s="17" t="s">
        <v>46</v>
      </c>
      <c r="J8" s="25">
        <f t="shared" si="0"/>
        <v>2546</v>
      </c>
      <c r="K8" s="19">
        <f t="shared" si="1"/>
        <v>110.40763226366002</v>
      </c>
      <c r="L8" s="20"/>
      <c r="M8" s="20"/>
      <c r="N8" s="20"/>
      <c r="O8" s="21"/>
      <c r="P8" s="21"/>
      <c r="Q8" s="20"/>
      <c r="R8" s="21"/>
      <c r="S8" s="21">
        <v>2546</v>
      </c>
      <c r="T8" s="21"/>
      <c r="U8" s="22"/>
      <c r="V8" s="22"/>
      <c r="W8" s="23"/>
    </row>
    <row r="9" spans="1:23" ht="94.5" customHeight="1" x14ac:dyDescent="0.25">
      <c r="A9" s="16" t="s">
        <v>59</v>
      </c>
      <c r="B9" s="16" t="s">
        <v>60</v>
      </c>
      <c r="C9" s="16">
        <v>4</v>
      </c>
      <c r="D9" s="16" t="s">
        <v>61</v>
      </c>
      <c r="E9" s="16" t="s">
        <v>62</v>
      </c>
      <c r="F9" s="16" t="s">
        <v>63</v>
      </c>
      <c r="G9" s="17" t="s">
        <v>64</v>
      </c>
      <c r="H9" s="16">
        <v>1600</v>
      </c>
      <c r="I9" s="17" t="s">
        <v>65</v>
      </c>
      <c r="J9" s="25">
        <f t="shared" si="0"/>
        <v>2128</v>
      </c>
      <c r="K9" s="19">
        <f t="shared" si="1"/>
        <v>133</v>
      </c>
      <c r="L9" s="20"/>
      <c r="M9" s="20"/>
      <c r="N9" s="20"/>
      <c r="O9" s="20"/>
      <c r="P9" s="20"/>
      <c r="Q9" s="26"/>
      <c r="R9" s="20"/>
      <c r="S9" s="20">
        <v>2128</v>
      </c>
      <c r="T9" s="21"/>
      <c r="U9" s="22"/>
      <c r="V9" s="22"/>
      <c r="W9" s="23"/>
    </row>
    <row r="10" spans="1:23" ht="80.25" customHeight="1" x14ac:dyDescent="0.25">
      <c r="A10" s="16" t="s">
        <v>66</v>
      </c>
      <c r="B10" s="16" t="s">
        <v>67</v>
      </c>
      <c r="C10" s="16">
        <v>5</v>
      </c>
      <c r="D10" s="16" t="s">
        <v>68</v>
      </c>
      <c r="E10" s="16" t="s">
        <v>62</v>
      </c>
      <c r="F10" s="16" t="s">
        <v>69</v>
      </c>
      <c r="G10" s="17" t="s">
        <v>64</v>
      </c>
      <c r="H10" s="17">
        <v>700</v>
      </c>
      <c r="I10" s="17" t="s">
        <v>65</v>
      </c>
      <c r="J10" s="25">
        <f t="shared" si="0"/>
        <v>418</v>
      </c>
      <c r="K10" s="19">
        <f t="shared" si="1"/>
        <v>59.714285714285722</v>
      </c>
      <c r="L10" s="20"/>
      <c r="M10" s="20"/>
      <c r="N10" s="20"/>
      <c r="O10" s="20"/>
      <c r="P10" s="20"/>
      <c r="Q10" s="26"/>
      <c r="R10" s="20"/>
      <c r="S10" s="20">
        <v>418</v>
      </c>
      <c r="T10" s="20"/>
      <c r="U10" s="22"/>
      <c r="V10" s="22"/>
      <c r="W10" s="23"/>
    </row>
    <row r="11" spans="1:23" ht="74.25" customHeight="1" x14ac:dyDescent="0.25">
      <c r="A11" s="16" t="s">
        <v>70</v>
      </c>
      <c r="B11" s="16" t="s">
        <v>71</v>
      </c>
      <c r="C11" s="16">
        <v>6</v>
      </c>
      <c r="D11" s="17" t="s">
        <v>72</v>
      </c>
      <c r="E11" s="17" t="s">
        <v>73</v>
      </c>
      <c r="F11" s="16" t="s">
        <v>74</v>
      </c>
      <c r="G11" s="17" t="s">
        <v>64</v>
      </c>
      <c r="H11" s="17">
        <v>6</v>
      </c>
      <c r="I11" s="17" t="s">
        <v>65</v>
      </c>
      <c r="J11" s="25">
        <f t="shared" si="0"/>
        <v>3</v>
      </c>
      <c r="K11" s="19">
        <f t="shared" si="1"/>
        <v>50</v>
      </c>
      <c r="L11" s="20"/>
      <c r="M11" s="20"/>
      <c r="N11" s="20"/>
      <c r="O11" s="20"/>
      <c r="P11" s="20"/>
      <c r="Q11" s="20"/>
      <c r="R11" s="21"/>
      <c r="S11" s="20">
        <v>3</v>
      </c>
      <c r="T11" s="21"/>
      <c r="U11" s="22"/>
      <c r="V11" s="22"/>
      <c r="W11" s="23"/>
    </row>
    <row r="12" spans="1:23" ht="75" hidden="1" x14ac:dyDescent="0.25">
      <c r="A12" s="15" t="s">
        <v>75</v>
      </c>
      <c r="B12" s="16" t="s">
        <v>76</v>
      </c>
      <c r="C12" s="27">
        <v>7</v>
      </c>
      <c r="D12" s="16" t="s">
        <v>77</v>
      </c>
      <c r="E12" s="16" t="s">
        <v>78</v>
      </c>
      <c r="F12" s="16" t="s">
        <v>79</v>
      </c>
      <c r="G12" s="27"/>
      <c r="H12" s="27">
        <v>300</v>
      </c>
      <c r="I12" s="27"/>
      <c r="J12" s="28" t="e">
        <f t="shared" ref="J12:J15" si="2">IF((#REF!/H12)=1,"CORRECTO", "ERROR")</f>
        <v>#REF!</v>
      </c>
      <c r="K12" s="29" t="str">
        <f t="shared" ref="K12:K15" si="3">IF(((COUNT(L12:W12))/(IF(G12="TRIMESTRAL", 4, 1)))=1, "CORRECTO", "ERROR")</f>
        <v>ERROR</v>
      </c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  <c r="W12" s="31"/>
    </row>
    <row r="13" spans="1:23" ht="75" hidden="1" x14ac:dyDescent="0.25">
      <c r="A13" s="16" t="s">
        <v>80</v>
      </c>
      <c r="B13" s="16" t="s">
        <v>81</v>
      </c>
      <c r="C13" s="27">
        <v>8</v>
      </c>
      <c r="D13" s="16" t="s">
        <v>82</v>
      </c>
      <c r="E13" s="16" t="s">
        <v>83</v>
      </c>
      <c r="F13" s="16" t="s">
        <v>84</v>
      </c>
      <c r="G13" s="27"/>
      <c r="H13" s="27">
        <v>4</v>
      </c>
      <c r="I13" s="27"/>
      <c r="J13" s="28" t="e">
        <f t="shared" si="2"/>
        <v>#REF!</v>
      </c>
      <c r="K13" s="29" t="str">
        <f t="shared" si="3"/>
        <v>ERROR</v>
      </c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1"/>
      <c r="W13" s="31"/>
    </row>
    <row r="14" spans="1:23" ht="75" hidden="1" x14ac:dyDescent="0.25">
      <c r="A14" s="16" t="s">
        <v>85</v>
      </c>
      <c r="B14" s="16" t="s">
        <v>86</v>
      </c>
      <c r="C14" s="27">
        <v>9</v>
      </c>
      <c r="D14" s="16" t="s">
        <v>87</v>
      </c>
      <c r="E14" s="16" t="s">
        <v>83</v>
      </c>
      <c r="F14" s="16" t="s">
        <v>88</v>
      </c>
      <c r="G14" s="27"/>
      <c r="H14" s="27">
        <v>3</v>
      </c>
      <c r="I14" s="27"/>
      <c r="J14" s="28" t="e">
        <f t="shared" si="2"/>
        <v>#REF!</v>
      </c>
      <c r="K14" s="29" t="str">
        <f t="shared" si="3"/>
        <v>ERROR</v>
      </c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1"/>
      <c r="W14" s="31"/>
    </row>
    <row r="15" spans="1:23" ht="75" hidden="1" x14ac:dyDescent="0.25">
      <c r="A15" s="16" t="s">
        <v>89</v>
      </c>
      <c r="B15" s="16" t="s">
        <v>90</v>
      </c>
      <c r="C15" s="27">
        <v>10</v>
      </c>
      <c r="D15" s="16" t="s">
        <v>91</v>
      </c>
      <c r="E15" s="16" t="s">
        <v>83</v>
      </c>
      <c r="F15" s="16" t="s">
        <v>92</v>
      </c>
      <c r="G15" s="27"/>
      <c r="H15" s="27">
        <v>4</v>
      </c>
      <c r="I15" s="27"/>
      <c r="J15" s="28" t="e">
        <f t="shared" si="2"/>
        <v>#REF!</v>
      </c>
      <c r="K15" s="29" t="str">
        <f t="shared" si="3"/>
        <v>ERROR</v>
      </c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1"/>
      <c r="W15" s="31"/>
    </row>
    <row r="16" spans="1:23" x14ac:dyDescent="0.25">
      <c r="A16" s="32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2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2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2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2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2"/>
      <c r="B21" s="3"/>
      <c r="C21" s="3"/>
      <c r="D21" s="3"/>
      <c r="E21" s="3"/>
      <c r="F21" s="3"/>
      <c r="G21" s="3"/>
      <c r="H21" s="3"/>
      <c r="I21" s="3"/>
      <c r="J21" s="3"/>
    </row>
  </sheetData>
  <mergeCells count="6">
    <mergeCell ref="L4:W4"/>
    <mergeCell ref="A2:H2"/>
    <mergeCell ref="A3:H3"/>
    <mergeCell ref="A1:H1"/>
    <mergeCell ref="B4:I4"/>
    <mergeCell ref="J4:K4"/>
  </mergeCells>
  <conditionalFormatting sqref="J6:K15">
    <cfRule type="cellIs" dxfId="2" priority="1" operator="equal">
      <formula>"CORRECTO"</formula>
    </cfRule>
  </conditionalFormatting>
  <conditionalFormatting sqref="A6:I11">
    <cfRule type="notContainsBlanks" dxfId="1" priority="2">
      <formula>LEN(TRIM(A6))&gt;0</formula>
    </cfRule>
  </conditionalFormatting>
  <conditionalFormatting sqref="L6:W11">
    <cfRule type="notContainsBlanks" dxfId="0" priority="3">
      <formula>LEN(TRIM(L6))&gt;0</formula>
    </cfRule>
  </conditionalFormatting>
  <dataValidations count="1">
    <dataValidation type="list" allowBlank="1" showInputMessage="1" prompt="Haz clic e introduce un valor de la lista de elementos" sqref="I6:I15">
      <formula1>"SUMA,PROMEDIO,MÁXIMO"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0"/>
  <sheetViews>
    <sheetView workbookViewId="0">
      <selection activeCell="B4" sqref="B4"/>
    </sheetView>
  </sheetViews>
  <sheetFormatPr baseColWidth="10" defaultColWidth="14.42578125" defaultRowHeight="15" customHeight="1" x14ac:dyDescent="0.25"/>
  <cols>
    <col min="1" max="1" width="26.140625" customWidth="1"/>
  </cols>
  <sheetData>
    <row r="1" spans="1:5" x14ac:dyDescent="0.25">
      <c r="A1" s="1"/>
      <c r="B1" s="7" t="s">
        <v>1</v>
      </c>
      <c r="C1" s="7" t="s">
        <v>5</v>
      </c>
      <c r="D1" s="7" t="s">
        <v>6</v>
      </c>
    </row>
    <row r="2" spans="1:5" x14ac:dyDescent="0.25">
      <c r="A2" s="1" t="s">
        <v>7</v>
      </c>
      <c r="B2" s="7">
        <v>2546</v>
      </c>
      <c r="C2" s="7">
        <v>360</v>
      </c>
      <c r="D2" s="7">
        <v>463</v>
      </c>
    </row>
    <row r="3" spans="1:5" x14ac:dyDescent="0.25">
      <c r="A3" s="7" t="s">
        <v>8</v>
      </c>
      <c r="B3" s="7">
        <v>0</v>
      </c>
    </row>
    <row r="4" spans="1:5" x14ac:dyDescent="0.25">
      <c r="A4" s="7" t="s">
        <v>9</v>
      </c>
      <c r="B4" s="7">
        <v>2128</v>
      </c>
      <c r="C4" s="7">
        <v>355</v>
      </c>
      <c r="D4" s="7">
        <v>255</v>
      </c>
    </row>
    <row r="5" spans="1:5" x14ac:dyDescent="0.25">
      <c r="A5" s="7" t="s">
        <v>10</v>
      </c>
      <c r="B5" s="7">
        <v>418</v>
      </c>
      <c r="C5" s="7">
        <v>5</v>
      </c>
      <c r="D5" s="7">
        <v>206</v>
      </c>
      <c r="E5" s="7" t="s">
        <v>11</v>
      </c>
    </row>
    <row r="6" spans="1:5" x14ac:dyDescent="0.25">
      <c r="E6" s="7" t="s">
        <v>12</v>
      </c>
    </row>
    <row r="7" spans="1:5" x14ac:dyDescent="0.25">
      <c r="A7" s="7" t="s">
        <v>13</v>
      </c>
      <c r="B7">
        <f>SUM(B3,B4,B5,)</f>
        <v>2546</v>
      </c>
      <c r="E7">
        <f>SUM(142,64)</f>
        <v>206</v>
      </c>
    </row>
    <row r="19" spans="1:3" x14ac:dyDescent="0.25">
      <c r="A19" s="7" t="s">
        <v>15</v>
      </c>
      <c r="B19" s="7">
        <v>151</v>
      </c>
      <c r="C19" s="7" t="s">
        <v>16</v>
      </c>
    </row>
    <row r="20" spans="1:3" x14ac:dyDescent="0.25">
      <c r="A20" s="7" t="s">
        <v>15</v>
      </c>
      <c r="B20" s="7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 362</vt:lpstr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MarianaV</dc:creator>
  <cp:lastModifiedBy>German</cp:lastModifiedBy>
  <dcterms:created xsi:type="dcterms:W3CDTF">2018-08-23T22:07:28Z</dcterms:created>
  <dcterms:modified xsi:type="dcterms:W3CDTF">2018-09-07T19:48:37Z</dcterms:modified>
</cp:coreProperties>
</file>