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filterPrivacy="1" defaultThemeVersion="164011"/>
  <bookViews>
    <workbookView xWindow="0" yWindow="0" windowWidth="22260" windowHeight="12645" activeTab="5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Hoja7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541" i="6" l="1"/>
  <c r="AX541" i="6"/>
  <c r="AY540" i="6"/>
  <c r="AX540" i="6"/>
  <c r="AY530" i="6"/>
  <c r="AX530" i="6"/>
  <c r="AY528" i="6"/>
  <c r="AX528" i="6"/>
  <c r="AY526" i="6"/>
  <c r="AX526" i="6"/>
  <c r="AY520" i="6"/>
  <c r="AX520" i="6"/>
  <c r="AY517" i="6"/>
  <c r="AX517" i="6"/>
  <c r="AY508" i="6"/>
  <c r="AX508" i="6"/>
  <c r="AY507" i="6"/>
  <c r="AX507" i="6"/>
  <c r="AY505" i="6"/>
  <c r="AX505" i="6"/>
  <c r="AY503" i="6"/>
  <c r="AX503" i="6"/>
  <c r="AY502" i="6"/>
  <c r="AX502" i="6"/>
  <c r="AY500" i="6"/>
  <c r="AX500" i="6"/>
  <c r="AY499" i="6"/>
  <c r="AX499" i="6"/>
  <c r="AY497" i="6"/>
  <c r="AX497" i="6"/>
  <c r="AY495" i="6"/>
  <c r="AX495" i="6"/>
  <c r="AY494" i="6"/>
  <c r="AX494" i="6"/>
  <c r="AY492" i="6"/>
  <c r="AX492" i="6"/>
  <c r="AY490" i="6"/>
  <c r="AX490" i="6"/>
  <c r="AY489" i="6"/>
  <c r="AX489" i="6"/>
  <c r="AY483" i="6"/>
  <c r="AX483" i="6"/>
  <c r="AY479" i="6"/>
  <c r="AX479" i="6"/>
  <c r="AY478" i="6"/>
  <c r="AX478" i="6"/>
  <c r="AY477" i="6"/>
  <c r="AX477" i="6"/>
  <c r="AY474" i="6"/>
  <c r="AX474" i="6"/>
  <c r="AY472" i="6"/>
  <c r="AX472" i="6"/>
  <c r="AY471" i="6"/>
  <c r="AX471" i="6"/>
  <c r="AY469" i="6"/>
  <c r="AX469" i="6"/>
  <c r="AY463" i="6"/>
  <c r="AX463" i="6"/>
  <c r="AY459" i="6"/>
  <c r="AX459" i="6"/>
  <c r="AY455" i="6"/>
  <c r="AX455" i="6"/>
  <c r="AY454" i="6"/>
  <c r="AX454" i="6"/>
  <c r="AY453" i="6"/>
  <c r="AX453" i="6"/>
  <c r="AY451" i="6"/>
  <c r="AX451" i="6"/>
  <c r="AY448" i="6"/>
  <c r="AX448" i="6"/>
  <c r="AY447" i="6"/>
  <c r="AX447" i="6"/>
  <c r="AY445" i="6"/>
  <c r="AX445" i="6"/>
  <c r="AY443" i="6"/>
  <c r="AX443" i="6"/>
  <c r="AY441" i="6"/>
  <c r="AX441" i="6"/>
  <c r="AY439" i="6"/>
  <c r="AX439" i="6"/>
  <c r="AY437" i="6"/>
  <c r="AX437" i="6"/>
  <c r="AY436" i="6"/>
  <c r="AX436" i="6"/>
  <c r="AY434" i="6"/>
  <c r="AX434" i="6"/>
  <c r="AY433" i="6"/>
  <c r="AX433" i="6"/>
  <c r="AY428" i="6"/>
  <c r="AX428" i="6"/>
  <c r="AY424" i="6"/>
  <c r="AX424" i="6"/>
  <c r="AY423" i="6"/>
  <c r="AX423" i="6"/>
  <c r="AY421" i="6"/>
  <c r="AX421" i="6"/>
  <c r="AY419" i="6"/>
  <c r="AX419" i="6"/>
  <c r="AY417" i="6"/>
  <c r="AX417" i="6"/>
  <c r="AY416" i="6"/>
  <c r="AX416" i="6"/>
  <c r="AY414" i="6"/>
  <c r="AX414" i="6"/>
  <c r="AY408" i="6"/>
  <c r="AX408" i="6"/>
  <c r="AY406" i="6"/>
  <c r="AX406" i="6"/>
  <c r="AY404" i="6"/>
  <c r="AX404" i="6"/>
  <c r="AY403" i="6"/>
  <c r="AX403" i="6"/>
  <c r="AY401" i="6"/>
  <c r="AX401" i="6"/>
  <c r="AY392" i="6"/>
  <c r="AX392" i="6"/>
  <c r="AY391" i="6"/>
  <c r="AX391" i="6"/>
  <c r="AY386" i="6"/>
  <c r="AX386" i="6"/>
  <c r="AY385" i="6"/>
  <c r="AX385" i="6"/>
  <c r="AY374" i="6"/>
  <c r="AX374" i="6"/>
  <c r="AY373" i="6"/>
  <c r="AX373" i="6"/>
  <c r="AY372" i="6"/>
  <c r="AX372" i="6"/>
  <c r="AY362" i="6"/>
  <c r="AX362" i="6"/>
  <c r="AY356" i="6"/>
  <c r="AX356" i="6"/>
  <c r="AY346" i="6"/>
  <c r="AX346" i="6"/>
  <c r="AY338" i="6"/>
  <c r="AX338" i="6"/>
  <c r="AY328" i="6"/>
  <c r="AX328" i="6"/>
  <c r="AY318" i="6"/>
  <c r="AX318" i="6"/>
  <c r="AY308" i="6"/>
  <c r="AX308" i="6"/>
  <c r="AY298" i="6"/>
  <c r="AX298" i="6"/>
  <c r="AY287" i="6"/>
  <c r="AX287" i="6"/>
  <c r="AY277" i="6"/>
  <c r="AX277" i="6"/>
  <c r="AY273" i="6"/>
  <c r="AX273" i="6"/>
  <c r="AY267" i="6"/>
  <c r="AX267" i="6"/>
  <c r="AY264" i="6"/>
  <c r="AX264" i="6"/>
  <c r="AY256" i="6"/>
  <c r="AX256" i="6"/>
  <c r="AY246" i="6"/>
  <c r="AX246" i="6"/>
  <c r="AY236" i="6"/>
  <c r="AX236" i="6"/>
  <c r="AY232" i="6"/>
  <c r="AX232" i="6"/>
  <c r="AY223" i="6"/>
  <c r="AX223" i="6"/>
  <c r="AY222" i="6"/>
  <c r="AX222" i="6"/>
  <c r="AY212" i="6"/>
  <c r="AX212" i="6"/>
  <c r="AY207" i="6"/>
  <c r="AX207" i="6"/>
  <c r="AY198" i="6"/>
  <c r="AX198" i="6"/>
  <c r="AY193" i="6"/>
  <c r="AX193" i="6"/>
  <c r="AY188" i="6"/>
  <c r="AX188" i="6"/>
  <c r="AY187" i="6"/>
  <c r="AX187" i="6"/>
  <c r="AY186" i="6"/>
  <c r="AY543" i="6" s="1"/>
  <c r="AX186" i="6"/>
  <c r="AX543" i="6" s="1"/>
  <c r="AY175" i="6"/>
  <c r="AX175" i="6"/>
  <c r="AY173" i="6"/>
  <c r="AX173" i="6"/>
  <c r="AY171" i="6"/>
  <c r="AX171" i="6"/>
  <c r="AY165" i="6"/>
  <c r="AX165" i="6"/>
  <c r="AY162" i="6"/>
  <c r="AX162" i="6"/>
  <c r="AY161" i="6"/>
  <c r="AX161" i="6"/>
  <c r="AY159" i="6"/>
  <c r="AX159" i="6"/>
  <c r="AY156" i="6"/>
  <c r="AX156" i="6"/>
  <c r="AY153" i="6"/>
  <c r="AX153" i="6"/>
  <c r="AY150" i="6"/>
  <c r="AX150" i="6"/>
  <c r="AY149" i="6"/>
  <c r="AX149" i="6"/>
  <c r="AY146" i="6"/>
  <c r="AX146" i="6"/>
  <c r="AY140" i="6"/>
  <c r="AX140" i="6"/>
  <c r="AY135" i="6"/>
  <c r="AX135" i="6"/>
  <c r="AY132" i="6"/>
  <c r="AX132" i="6"/>
  <c r="AY119" i="6"/>
  <c r="AX119" i="6"/>
  <c r="AY118" i="6"/>
  <c r="AX118" i="6"/>
  <c r="AY117" i="6"/>
  <c r="AX117" i="6"/>
  <c r="AY114" i="6"/>
  <c r="AX114" i="6"/>
  <c r="AY111" i="6"/>
  <c r="AX111" i="6"/>
  <c r="AY106" i="6"/>
  <c r="AX106" i="6"/>
  <c r="AY103" i="6"/>
  <c r="AX103" i="6"/>
  <c r="AY102" i="6"/>
  <c r="AX102" i="6"/>
  <c r="AY100" i="6"/>
  <c r="AX100" i="6"/>
  <c r="AY94" i="6"/>
  <c r="AX94" i="6"/>
  <c r="AY91" i="6"/>
  <c r="AX91" i="6"/>
  <c r="AY89" i="6"/>
  <c r="AX89" i="6"/>
  <c r="AY87" i="6"/>
  <c r="AX87" i="6"/>
  <c r="AY85" i="6"/>
  <c r="AX85" i="6"/>
  <c r="AY83" i="6"/>
  <c r="AX83" i="6"/>
  <c r="AY81" i="6"/>
  <c r="AX81" i="6"/>
  <c r="AY78" i="6"/>
  <c r="AX78" i="6"/>
  <c r="AY73" i="6"/>
  <c r="AX73" i="6"/>
  <c r="AY72" i="6"/>
  <c r="AX72" i="6"/>
  <c r="AY70" i="6"/>
  <c r="AX70" i="6"/>
  <c r="AY68" i="6"/>
  <c r="AX68" i="6"/>
  <c r="AY62" i="6"/>
  <c r="AX62" i="6"/>
  <c r="AY47" i="6"/>
  <c r="AX47" i="6"/>
  <c r="AY41" i="6"/>
  <c r="AX41" i="6"/>
  <c r="AY40" i="6"/>
  <c r="AX40" i="6"/>
  <c r="AY38" i="6"/>
  <c r="AX38" i="6"/>
  <c r="AY36" i="6"/>
  <c r="AX36" i="6"/>
  <c r="AY35" i="6"/>
  <c r="AX35" i="6"/>
  <c r="AY29" i="6"/>
  <c r="AX29" i="6"/>
  <c r="AY27" i="6"/>
  <c r="AX27" i="6"/>
  <c r="AY25" i="6"/>
  <c r="AX25" i="6"/>
  <c r="AY19" i="6"/>
  <c r="AX19" i="6"/>
  <c r="AY11" i="6"/>
  <c r="AX11" i="6"/>
  <c r="AY9" i="6"/>
  <c r="AX9" i="6"/>
  <c r="AY8" i="6"/>
  <c r="AX8" i="6"/>
  <c r="AY7" i="6"/>
  <c r="AY184" i="6" s="1"/>
  <c r="AY544" i="6" s="1"/>
  <c r="AX7" i="6"/>
  <c r="AX184" i="6" s="1"/>
  <c r="AX544" i="6" s="1"/>
  <c r="AY541" i="7" l="1"/>
  <c r="AX541" i="7"/>
  <c r="AY540" i="7"/>
  <c r="AX540" i="7"/>
  <c r="AY530" i="7"/>
  <c r="AX530" i="7"/>
  <c r="AY528" i="7"/>
  <c r="AX528" i="7"/>
  <c r="AY526" i="7"/>
  <c r="AX526" i="7"/>
  <c r="AY520" i="7"/>
  <c r="AX520" i="7"/>
  <c r="AY517" i="7"/>
  <c r="AX517" i="7"/>
  <c r="AY508" i="7"/>
  <c r="AX508" i="7"/>
  <c r="AY507" i="7"/>
  <c r="AX507" i="7"/>
  <c r="AY505" i="7"/>
  <c r="AX505" i="7"/>
  <c r="AY503" i="7"/>
  <c r="AX503" i="7"/>
  <c r="AY502" i="7"/>
  <c r="AX502" i="7"/>
  <c r="AY500" i="7"/>
  <c r="AX500" i="7"/>
  <c r="AY499" i="7"/>
  <c r="AX499" i="7"/>
  <c r="AY497" i="7"/>
  <c r="AX497" i="7"/>
  <c r="AY495" i="7"/>
  <c r="AX495" i="7"/>
  <c r="AY494" i="7"/>
  <c r="AX494" i="7"/>
  <c r="AY492" i="7"/>
  <c r="AX492" i="7"/>
  <c r="AY490" i="7"/>
  <c r="AX490" i="7"/>
  <c r="AY489" i="7"/>
  <c r="AX489" i="7"/>
  <c r="AY483" i="7"/>
  <c r="AX483" i="7"/>
  <c r="AY479" i="7"/>
  <c r="AX479" i="7"/>
  <c r="AY478" i="7"/>
  <c r="AX478" i="7"/>
  <c r="AY477" i="7"/>
  <c r="AX477" i="7"/>
  <c r="AY474" i="7"/>
  <c r="AX474" i="7"/>
  <c r="AY472" i="7"/>
  <c r="AX472" i="7"/>
  <c r="AY471" i="7"/>
  <c r="AX471" i="7"/>
  <c r="AY469" i="7"/>
  <c r="AX469" i="7"/>
  <c r="AY463" i="7"/>
  <c r="AX463" i="7"/>
  <c r="AY459" i="7"/>
  <c r="AX459" i="7"/>
  <c r="AY455" i="7"/>
  <c r="AX455" i="7"/>
  <c r="AY454" i="7"/>
  <c r="AX454" i="7"/>
  <c r="AY453" i="7"/>
  <c r="AX453" i="7"/>
  <c r="AY451" i="7"/>
  <c r="AX451" i="7"/>
  <c r="AY448" i="7"/>
  <c r="AX448" i="7"/>
  <c r="AY447" i="7"/>
  <c r="AX447" i="7"/>
  <c r="AY445" i="7"/>
  <c r="AX445" i="7"/>
  <c r="AY443" i="7"/>
  <c r="AX443" i="7"/>
  <c r="AY441" i="7"/>
  <c r="AX441" i="7"/>
  <c r="AY439" i="7"/>
  <c r="AX439" i="7"/>
  <c r="AY437" i="7"/>
  <c r="AX437" i="7"/>
  <c r="AY436" i="7"/>
  <c r="AX436" i="7"/>
  <c r="AY434" i="7"/>
  <c r="AX434" i="7"/>
  <c r="AY433" i="7"/>
  <c r="AX433" i="7"/>
  <c r="AY428" i="7"/>
  <c r="AX428" i="7"/>
  <c r="AY424" i="7"/>
  <c r="AX424" i="7"/>
  <c r="AY423" i="7"/>
  <c r="AX423" i="7"/>
  <c r="AY421" i="7"/>
  <c r="AX421" i="7"/>
  <c r="AY419" i="7"/>
  <c r="AX419" i="7"/>
  <c r="AY417" i="7"/>
  <c r="AX417" i="7"/>
  <c r="AY416" i="7"/>
  <c r="AX416" i="7"/>
  <c r="AY414" i="7"/>
  <c r="AX414" i="7"/>
  <c r="AY408" i="7"/>
  <c r="AX408" i="7"/>
  <c r="AY406" i="7"/>
  <c r="AX406" i="7"/>
  <c r="AY404" i="7"/>
  <c r="AX404" i="7"/>
  <c r="AY403" i="7"/>
  <c r="AX403" i="7"/>
  <c r="AY401" i="7"/>
  <c r="AX401" i="7"/>
  <c r="AY392" i="7"/>
  <c r="AX392" i="7"/>
  <c r="AY391" i="7"/>
  <c r="AX391" i="7"/>
  <c r="AY386" i="7"/>
  <c r="AX386" i="7"/>
  <c r="AY385" i="7"/>
  <c r="AX385" i="7"/>
  <c r="AY374" i="7"/>
  <c r="AX374" i="7"/>
  <c r="AY373" i="7"/>
  <c r="AX373" i="7"/>
  <c r="AY372" i="7"/>
  <c r="AX372" i="7"/>
  <c r="AY362" i="7"/>
  <c r="AX362" i="7"/>
  <c r="AY356" i="7"/>
  <c r="AX356" i="7"/>
  <c r="AY346" i="7"/>
  <c r="AX346" i="7"/>
  <c r="AY338" i="7"/>
  <c r="AX338" i="7"/>
  <c r="AY328" i="7"/>
  <c r="AX328" i="7"/>
  <c r="AY318" i="7"/>
  <c r="AX318" i="7"/>
  <c r="AY308" i="7"/>
  <c r="AX308" i="7"/>
  <c r="AY298" i="7"/>
  <c r="AX298" i="7"/>
  <c r="AY287" i="7"/>
  <c r="AX287" i="7"/>
  <c r="AY277" i="7"/>
  <c r="AX277" i="7"/>
  <c r="AY273" i="7"/>
  <c r="AX273" i="7"/>
  <c r="AY267" i="7"/>
  <c r="AX267" i="7"/>
  <c r="AY264" i="7"/>
  <c r="AX264" i="7"/>
  <c r="AY256" i="7"/>
  <c r="AX256" i="7"/>
  <c r="AY246" i="7"/>
  <c r="AX246" i="7"/>
  <c r="AY236" i="7"/>
  <c r="AX236" i="7"/>
  <c r="AY232" i="7"/>
  <c r="AX232" i="7"/>
  <c r="AY223" i="7"/>
  <c r="AX223" i="7"/>
  <c r="AY222" i="7"/>
  <c r="AX222" i="7"/>
  <c r="AY212" i="7"/>
  <c r="AX212" i="7"/>
  <c r="AY207" i="7"/>
  <c r="AX207" i="7"/>
  <c r="AY198" i="7"/>
  <c r="AX198" i="7"/>
  <c r="AY193" i="7"/>
  <c r="AX193" i="7"/>
  <c r="AY188" i="7"/>
  <c r="AX188" i="7"/>
  <c r="AY187" i="7"/>
  <c r="AX187" i="7"/>
  <c r="AY186" i="7"/>
  <c r="AY543" i="7" s="1"/>
  <c r="AX186" i="7"/>
  <c r="AX543" i="7" s="1"/>
  <c r="AY175" i="7"/>
  <c r="AX175" i="7"/>
  <c r="AY173" i="7"/>
  <c r="AX173" i="7"/>
  <c r="AY171" i="7"/>
  <c r="AX171" i="7"/>
  <c r="AY165" i="7"/>
  <c r="AX165" i="7"/>
  <c r="AY162" i="7"/>
  <c r="AX162" i="7"/>
  <c r="AY161" i="7"/>
  <c r="AX161" i="7"/>
  <c r="AY159" i="7"/>
  <c r="AX159" i="7"/>
  <c r="AY156" i="7"/>
  <c r="AX156" i="7"/>
  <c r="AY153" i="7"/>
  <c r="AX153" i="7"/>
  <c r="AY150" i="7"/>
  <c r="AX150" i="7"/>
  <c r="AY149" i="7"/>
  <c r="AX149" i="7"/>
  <c r="AY146" i="7"/>
  <c r="AX146" i="7"/>
  <c r="AY140" i="7"/>
  <c r="AX140" i="7"/>
  <c r="AY135" i="7"/>
  <c r="AX135" i="7"/>
  <c r="AY132" i="7"/>
  <c r="AX132" i="7"/>
  <c r="AY119" i="7"/>
  <c r="AX119" i="7"/>
  <c r="AY118" i="7"/>
  <c r="AX118" i="7"/>
  <c r="AY117" i="7"/>
  <c r="AX117" i="7"/>
  <c r="AY114" i="7"/>
  <c r="AX114" i="7"/>
  <c r="AY111" i="7"/>
  <c r="AX111" i="7"/>
  <c r="AY106" i="7"/>
  <c r="AX106" i="7"/>
  <c r="AY103" i="7"/>
  <c r="AX103" i="7"/>
  <c r="AY102" i="7"/>
  <c r="AX102" i="7"/>
  <c r="AY100" i="7"/>
  <c r="AX100" i="7"/>
  <c r="AY94" i="7"/>
  <c r="AX94" i="7"/>
  <c r="AY91" i="7"/>
  <c r="AX91" i="7"/>
  <c r="AY89" i="7"/>
  <c r="AX89" i="7"/>
  <c r="AY87" i="7"/>
  <c r="AX87" i="7"/>
  <c r="AY85" i="7"/>
  <c r="AX85" i="7"/>
  <c r="AY83" i="7"/>
  <c r="AX83" i="7"/>
  <c r="AY81" i="7"/>
  <c r="AX81" i="7"/>
  <c r="AY78" i="7"/>
  <c r="AX78" i="7"/>
  <c r="AY73" i="7"/>
  <c r="AX73" i="7"/>
  <c r="AY72" i="7"/>
  <c r="AX72" i="7"/>
  <c r="AY70" i="7"/>
  <c r="AX70" i="7"/>
  <c r="AY68" i="7"/>
  <c r="AX68" i="7"/>
  <c r="AY62" i="7"/>
  <c r="AX62" i="7"/>
  <c r="AY47" i="7"/>
  <c r="AX47" i="7"/>
  <c r="AY41" i="7"/>
  <c r="AX41" i="7"/>
  <c r="AY40" i="7"/>
  <c r="AX40" i="7"/>
  <c r="AY38" i="7"/>
  <c r="AX38" i="7"/>
  <c r="AY36" i="7"/>
  <c r="AX36" i="7"/>
  <c r="AY35" i="7"/>
  <c r="AX35" i="7"/>
  <c r="AY29" i="7"/>
  <c r="AX29" i="7"/>
  <c r="AY27" i="7"/>
  <c r="AX27" i="7"/>
  <c r="AY25" i="7"/>
  <c r="AX25" i="7"/>
  <c r="AY19" i="7"/>
  <c r="AX19" i="7"/>
  <c r="AY11" i="7"/>
  <c r="AX11" i="7"/>
  <c r="AY9" i="7"/>
  <c r="AX9" i="7"/>
  <c r="AY8" i="7"/>
  <c r="AX8" i="7"/>
  <c r="AY7" i="7"/>
  <c r="AY184" i="7" s="1"/>
  <c r="AY544" i="7" s="1"/>
  <c r="AX7" i="7"/>
  <c r="AX184" i="7" s="1"/>
  <c r="AX544" i="7" s="1"/>
  <c r="AY541" i="8" l="1"/>
  <c r="AX541" i="8"/>
  <c r="AY540" i="8"/>
  <c r="AX540" i="8"/>
  <c r="AY530" i="8"/>
  <c r="AX530" i="8"/>
  <c r="AY528" i="8"/>
  <c r="AX528" i="8"/>
  <c r="AY526" i="8"/>
  <c r="AX526" i="8"/>
  <c r="AY520" i="8"/>
  <c r="AX520" i="8"/>
  <c r="AY517" i="8"/>
  <c r="AX517" i="8"/>
  <c r="AY508" i="8"/>
  <c r="AX508" i="8"/>
  <c r="AY507" i="8"/>
  <c r="AX507" i="8"/>
  <c r="AY505" i="8"/>
  <c r="AX505" i="8"/>
  <c r="AY503" i="8"/>
  <c r="AX503" i="8"/>
  <c r="AY502" i="8"/>
  <c r="AX502" i="8"/>
  <c r="AY500" i="8"/>
  <c r="AX500" i="8"/>
  <c r="AY499" i="8"/>
  <c r="AX499" i="8"/>
  <c r="AY497" i="8"/>
  <c r="AX497" i="8"/>
  <c r="AY495" i="8"/>
  <c r="AX495" i="8"/>
  <c r="AY494" i="8"/>
  <c r="AX494" i="8"/>
  <c r="AY492" i="8"/>
  <c r="AX492" i="8"/>
  <c r="AY490" i="8"/>
  <c r="AX490" i="8"/>
  <c r="AY489" i="8"/>
  <c r="AX489" i="8"/>
  <c r="AY483" i="8"/>
  <c r="AX483" i="8"/>
  <c r="AY479" i="8"/>
  <c r="AX479" i="8"/>
  <c r="AY478" i="8"/>
  <c r="AX478" i="8"/>
  <c r="AY477" i="8"/>
  <c r="AX477" i="8"/>
  <c r="AY474" i="8"/>
  <c r="AX474" i="8"/>
  <c r="AY472" i="8"/>
  <c r="AX472" i="8"/>
  <c r="AY471" i="8"/>
  <c r="AX471" i="8"/>
  <c r="AY469" i="8"/>
  <c r="AX469" i="8"/>
  <c r="AY463" i="8"/>
  <c r="AX463" i="8"/>
  <c r="AY459" i="8"/>
  <c r="AX459" i="8"/>
  <c r="AY455" i="8"/>
  <c r="AX455" i="8"/>
  <c r="AY454" i="8"/>
  <c r="AX454" i="8"/>
  <c r="AY453" i="8"/>
  <c r="AX453" i="8"/>
  <c r="AY451" i="8"/>
  <c r="AX451" i="8"/>
  <c r="AY448" i="8"/>
  <c r="AX448" i="8"/>
  <c r="AY447" i="8"/>
  <c r="AX447" i="8"/>
  <c r="AY445" i="8"/>
  <c r="AX445" i="8"/>
  <c r="AY443" i="8"/>
  <c r="AX443" i="8"/>
  <c r="AY441" i="8"/>
  <c r="AX441" i="8"/>
  <c r="AY439" i="8"/>
  <c r="AX439" i="8"/>
  <c r="AY437" i="8"/>
  <c r="AX437" i="8"/>
  <c r="AY436" i="8"/>
  <c r="AX436" i="8"/>
  <c r="AY434" i="8"/>
  <c r="AX434" i="8"/>
  <c r="AY433" i="8"/>
  <c r="AX433" i="8"/>
  <c r="AY428" i="8"/>
  <c r="AX428" i="8"/>
  <c r="AY424" i="8"/>
  <c r="AX424" i="8"/>
  <c r="AY423" i="8"/>
  <c r="AX423" i="8"/>
  <c r="AY421" i="8"/>
  <c r="AX421" i="8"/>
  <c r="AY419" i="8"/>
  <c r="AX419" i="8"/>
  <c r="AY417" i="8"/>
  <c r="AX417" i="8"/>
  <c r="AY416" i="8"/>
  <c r="AX416" i="8"/>
  <c r="AY414" i="8"/>
  <c r="AX414" i="8"/>
  <c r="AY408" i="8"/>
  <c r="AX408" i="8"/>
  <c r="AY406" i="8"/>
  <c r="AX406" i="8"/>
  <c r="AY404" i="8"/>
  <c r="AX404" i="8"/>
  <c r="AY403" i="8"/>
  <c r="AX403" i="8"/>
  <c r="AY401" i="8"/>
  <c r="AX401" i="8"/>
  <c r="AY392" i="8"/>
  <c r="AX392" i="8"/>
  <c r="AY391" i="8"/>
  <c r="AX391" i="8"/>
  <c r="AY386" i="8"/>
  <c r="AX386" i="8"/>
  <c r="AY385" i="8"/>
  <c r="AX385" i="8"/>
  <c r="AY374" i="8"/>
  <c r="AX374" i="8"/>
  <c r="AY373" i="8"/>
  <c r="AX373" i="8"/>
  <c r="AY372" i="8"/>
  <c r="AX372" i="8"/>
  <c r="AY362" i="8"/>
  <c r="AX362" i="8"/>
  <c r="AY356" i="8"/>
  <c r="AX356" i="8"/>
  <c r="AY346" i="8"/>
  <c r="AX346" i="8"/>
  <c r="AY338" i="8"/>
  <c r="AX338" i="8"/>
  <c r="AY328" i="8"/>
  <c r="AX328" i="8"/>
  <c r="AY318" i="8"/>
  <c r="AX318" i="8"/>
  <c r="AY308" i="8"/>
  <c r="AX308" i="8"/>
  <c r="AY298" i="8"/>
  <c r="AX298" i="8"/>
  <c r="AY287" i="8"/>
  <c r="AX287" i="8"/>
  <c r="AY277" i="8"/>
  <c r="AX277" i="8"/>
  <c r="AY273" i="8"/>
  <c r="AX273" i="8"/>
  <c r="AY267" i="8"/>
  <c r="AX267" i="8"/>
  <c r="AY264" i="8"/>
  <c r="AX264" i="8"/>
  <c r="AY256" i="8"/>
  <c r="AX256" i="8"/>
  <c r="AY246" i="8"/>
  <c r="AX246" i="8"/>
  <c r="AY236" i="8"/>
  <c r="AX236" i="8"/>
  <c r="AY232" i="8"/>
  <c r="AX232" i="8"/>
  <c r="AY223" i="8"/>
  <c r="AX223" i="8"/>
  <c r="AY222" i="8"/>
  <c r="AX222" i="8"/>
  <c r="AY212" i="8"/>
  <c r="AX212" i="8"/>
  <c r="AY207" i="8"/>
  <c r="AX207" i="8"/>
  <c r="AY198" i="8"/>
  <c r="AX198" i="8"/>
  <c r="AY193" i="8"/>
  <c r="AX193" i="8"/>
  <c r="AY188" i="8"/>
  <c r="AX188" i="8"/>
  <c r="AY187" i="8"/>
  <c r="AX187" i="8"/>
  <c r="AY186" i="8"/>
  <c r="AY543" i="8" s="1"/>
  <c r="AX186" i="8"/>
  <c r="AX543" i="8" s="1"/>
  <c r="AY175" i="8"/>
  <c r="AX175" i="8"/>
  <c r="AY173" i="8"/>
  <c r="AX173" i="8"/>
  <c r="AY171" i="8"/>
  <c r="AX171" i="8"/>
  <c r="AY165" i="8"/>
  <c r="AX165" i="8"/>
  <c r="AY162" i="8"/>
  <c r="AX162" i="8"/>
  <c r="AY161" i="8"/>
  <c r="AX161" i="8"/>
  <c r="AY159" i="8"/>
  <c r="AX159" i="8"/>
  <c r="AY156" i="8"/>
  <c r="AX156" i="8"/>
  <c r="AY153" i="8"/>
  <c r="AX153" i="8"/>
  <c r="AY150" i="8"/>
  <c r="AX150" i="8"/>
  <c r="AY149" i="8"/>
  <c r="AX149" i="8"/>
  <c r="AY146" i="8"/>
  <c r="AX146" i="8"/>
  <c r="AY140" i="8"/>
  <c r="AX140" i="8"/>
  <c r="AY135" i="8"/>
  <c r="AX135" i="8"/>
  <c r="AY132" i="8"/>
  <c r="AX132" i="8"/>
  <c r="AY119" i="8"/>
  <c r="AX119" i="8"/>
  <c r="AY118" i="8"/>
  <c r="AX118" i="8"/>
  <c r="AY117" i="8"/>
  <c r="AX117" i="8"/>
  <c r="AY114" i="8"/>
  <c r="AX114" i="8"/>
  <c r="AY111" i="8"/>
  <c r="AX111" i="8"/>
  <c r="AY106" i="8"/>
  <c r="AX106" i="8"/>
  <c r="AY103" i="8"/>
  <c r="AX103" i="8"/>
  <c r="AY102" i="8"/>
  <c r="AX102" i="8"/>
  <c r="AY100" i="8"/>
  <c r="AX100" i="8"/>
  <c r="AY94" i="8"/>
  <c r="AX94" i="8"/>
  <c r="AY91" i="8"/>
  <c r="AX91" i="8"/>
  <c r="AY89" i="8"/>
  <c r="AX89" i="8"/>
  <c r="AY87" i="8"/>
  <c r="AX87" i="8"/>
  <c r="AY85" i="8"/>
  <c r="AX85" i="8"/>
  <c r="AY83" i="8"/>
  <c r="AX83" i="8"/>
  <c r="AY81" i="8"/>
  <c r="AX81" i="8"/>
  <c r="AY78" i="8"/>
  <c r="AX78" i="8"/>
  <c r="AY73" i="8"/>
  <c r="AX73" i="8"/>
  <c r="AY72" i="8"/>
  <c r="AX72" i="8"/>
  <c r="AY70" i="8"/>
  <c r="AX70" i="8"/>
  <c r="AY68" i="8"/>
  <c r="AX68" i="8"/>
  <c r="AY62" i="8"/>
  <c r="AX62" i="8"/>
  <c r="AY47" i="8"/>
  <c r="AX47" i="8"/>
  <c r="AY41" i="8"/>
  <c r="AX41" i="8"/>
  <c r="AY40" i="8"/>
  <c r="AX40" i="8"/>
  <c r="AY38" i="8"/>
  <c r="AX38" i="8"/>
  <c r="AY36" i="8"/>
  <c r="AX36" i="8"/>
  <c r="AY35" i="8"/>
  <c r="AX35" i="8"/>
  <c r="AY29" i="8"/>
  <c r="AX29" i="8"/>
  <c r="AY27" i="8"/>
  <c r="AX27" i="8"/>
  <c r="AY25" i="8"/>
  <c r="AX25" i="8"/>
  <c r="AY19" i="8"/>
  <c r="AX19" i="8"/>
  <c r="AY11" i="8"/>
  <c r="AX11" i="8"/>
  <c r="AY9" i="8"/>
  <c r="AX9" i="8"/>
  <c r="AY8" i="8"/>
  <c r="AX8" i="8"/>
  <c r="AY7" i="8"/>
  <c r="AY184" i="8" s="1"/>
  <c r="AY544" i="8" s="1"/>
  <c r="AX7" i="8"/>
  <c r="AX184" i="8" s="1"/>
  <c r="AX544" i="8" s="1"/>
  <c r="AY541" i="5" l="1"/>
  <c r="AY540" i="5" s="1"/>
  <c r="AX541" i="5"/>
  <c r="AX540" i="5"/>
  <c r="AY530" i="5"/>
  <c r="AX530" i="5"/>
  <c r="AY528" i="5"/>
  <c r="AX528" i="5"/>
  <c r="AY526" i="5"/>
  <c r="AX526" i="5"/>
  <c r="AY520" i="5"/>
  <c r="AX520" i="5"/>
  <c r="AY517" i="5"/>
  <c r="AX517" i="5"/>
  <c r="AY508" i="5"/>
  <c r="AX508" i="5"/>
  <c r="AX507" i="5" s="1"/>
  <c r="AY507" i="5"/>
  <c r="AY505" i="5"/>
  <c r="AX505" i="5"/>
  <c r="AX502" i="5" s="1"/>
  <c r="AY503" i="5"/>
  <c r="AY502" i="5" s="1"/>
  <c r="AX503" i="5"/>
  <c r="AY500" i="5"/>
  <c r="AY499" i="5" s="1"/>
  <c r="AX500" i="5"/>
  <c r="AX499" i="5"/>
  <c r="AY497" i="5"/>
  <c r="AX497" i="5"/>
  <c r="AY495" i="5"/>
  <c r="AX495" i="5"/>
  <c r="AX494" i="5" s="1"/>
  <c r="AY494" i="5"/>
  <c r="AY492" i="5"/>
  <c r="AX492" i="5"/>
  <c r="AY490" i="5"/>
  <c r="AY489" i="5" s="1"/>
  <c r="AX490" i="5"/>
  <c r="AX489" i="5"/>
  <c r="AY483" i="5"/>
  <c r="AX483" i="5"/>
  <c r="AY479" i="5"/>
  <c r="AX479" i="5"/>
  <c r="AX478" i="5" s="1"/>
  <c r="AY478" i="5"/>
  <c r="AY474" i="5"/>
  <c r="AX474" i="5"/>
  <c r="AY472" i="5"/>
  <c r="AX472" i="5"/>
  <c r="AX471" i="5" s="1"/>
  <c r="AY471" i="5"/>
  <c r="AY469" i="5"/>
  <c r="AX469" i="5"/>
  <c r="AX463" i="5" s="1"/>
  <c r="AY463" i="5"/>
  <c r="AY459" i="5"/>
  <c r="AX459" i="5"/>
  <c r="AX454" i="5" s="1"/>
  <c r="AX453" i="5" s="1"/>
  <c r="AY455" i="5"/>
  <c r="AY454" i="5" s="1"/>
  <c r="AY453" i="5" s="1"/>
  <c r="AX455" i="5"/>
  <c r="AY451" i="5"/>
  <c r="AX451" i="5"/>
  <c r="AY448" i="5"/>
  <c r="AY447" i="5" s="1"/>
  <c r="AX448" i="5"/>
  <c r="AX447" i="5"/>
  <c r="AY445" i="5"/>
  <c r="AX445" i="5"/>
  <c r="AY443" i="5"/>
  <c r="AX443" i="5"/>
  <c r="AY441" i="5"/>
  <c r="AX441" i="5"/>
  <c r="AY439" i="5"/>
  <c r="AX439" i="5"/>
  <c r="AY437" i="5"/>
  <c r="AY436" i="5" s="1"/>
  <c r="AX437" i="5"/>
  <c r="AX436" i="5"/>
  <c r="AY434" i="5"/>
  <c r="AY433" i="5" s="1"/>
  <c r="AX434" i="5"/>
  <c r="AX433" i="5"/>
  <c r="AY428" i="5"/>
  <c r="AX428" i="5"/>
  <c r="AY424" i="5"/>
  <c r="AX424" i="5"/>
  <c r="AX423" i="5" s="1"/>
  <c r="AY423" i="5"/>
  <c r="AY421" i="5"/>
  <c r="AX421" i="5"/>
  <c r="AY419" i="5"/>
  <c r="AX419" i="5"/>
  <c r="AY417" i="5"/>
  <c r="AX417" i="5"/>
  <c r="AX416" i="5" s="1"/>
  <c r="AY416" i="5"/>
  <c r="AY414" i="5"/>
  <c r="AX414" i="5"/>
  <c r="AY408" i="5"/>
  <c r="AX408" i="5"/>
  <c r="AY406" i="5"/>
  <c r="AX406" i="5"/>
  <c r="AY404" i="5"/>
  <c r="AY403" i="5" s="1"/>
  <c r="AX404" i="5"/>
  <c r="AX403" i="5"/>
  <c r="AY401" i="5"/>
  <c r="AX401" i="5"/>
  <c r="AY392" i="5"/>
  <c r="AX392" i="5"/>
  <c r="AX391" i="5" s="1"/>
  <c r="AY391" i="5"/>
  <c r="AY386" i="5"/>
  <c r="AX386" i="5"/>
  <c r="AX385" i="5" s="1"/>
  <c r="AY385" i="5"/>
  <c r="AY374" i="5"/>
  <c r="AX374" i="5"/>
  <c r="AX373" i="5" s="1"/>
  <c r="AX372" i="5" s="1"/>
  <c r="AY373" i="5"/>
  <c r="AY362" i="5"/>
  <c r="AX362" i="5"/>
  <c r="AY356" i="5"/>
  <c r="AX356" i="5"/>
  <c r="AY346" i="5"/>
  <c r="AX346" i="5"/>
  <c r="AY338" i="5"/>
  <c r="AX338" i="5"/>
  <c r="AY328" i="5"/>
  <c r="AX328" i="5"/>
  <c r="AY318" i="5"/>
  <c r="AX318" i="5"/>
  <c r="AY308" i="5"/>
  <c r="AX308" i="5"/>
  <c r="AY298" i="5"/>
  <c r="AY287" i="5" s="1"/>
  <c r="AX298" i="5"/>
  <c r="AX287" i="5" s="1"/>
  <c r="AY277" i="5"/>
  <c r="AX277" i="5"/>
  <c r="AY273" i="5"/>
  <c r="AX273" i="5"/>
  <c r="AY267" i="5"/>
  <c r="AX267" i="5"/>
  <c r="AY264" i="5"/>
  <c r="AX264" i="5"/>
  <c r="AY256" i="5"/>
  <c r="AX256" i="5"/>
  <c r="AY246" i="5"/>
  <c r="AX246" i="5"/>
  <c r="AY236" i="5"/>
  <c r="AX236" i="5"/>
  <c r="AY232" i="5"/>
  <c r="AX232" i="5"/>
  <c r="AY223" i="5"/>
  <c r="AY222" i="5" s="1"/>
  <c r="AX223" i="5"/>
  <c r="AX222" i="5" s="1"/>
  <c r="AY212" i="5"/>
  <c r="AX212" i="5"/>
  <c r="AY207" i="5"/>
  <c r="AX207" i="5"/>
  <c r="AY198" i="5"/>
  <c r="AX198" i="5"/>
  <c r="AY193" i="5"/>
  <c r="AX193" i="5"/>
  <c r="AY188" i="5"/>
  <c r="AY187" i="5" s="1"/>
  <c r="AY186" i="5" s="1"/>
  <c r="AX188" i="5"/>
  <c r="AX187" i="5" s="1"/>
  <c r="AX186" i="5" s="1"/>
  <c r="AY175" i="5"/>
  <c r="AX175" i="5"/>
  <c r="AY173" i="5"/>
  <c r="AX173" i="5"/>
  <c r="AY171" i="5"/>
  <c r="AX171" i="5"/>
  <c r="AY165" i="5"/>
  <c r="AX165" i="5"/>
  <c r="AY162" i="5"/>
  <c r="AX162" i="5"/>
  <c r="AX161" i="5" s="1"/>
  <c r="AY161" i="5"/>
  <c r="AY159" i="5"/>
  <c r="AX159" i="5"/>
  <c r="AY156" i="5"/>
  <c r="AX156" i="5"/>
  <c r="AY153" i="5"/>
  <c r="AX153" i="5"/>
  <c r="AY150" i="5"/>
  <c r="AY149" i="5" s="1"/>
  <c r="AX150" i="5"/>
  <c r="AX149" i="5"/>
  <c r="AY146" i="5"/>
  <c r="AX146" i="5"/>
  <c r="AY140" i="5"/>
  <c r="AX140" i="5"/>
  <c r="AY135" i="5"/>
  <c r="AX135" i="5"/>
  <c r="AY132" i="5"/>
  <c r="AX132" i="5"/>
  <c r="AY119" i="5"/>
  <c r="AY118" i="5" s="1"/>
  <c r="AX119" i="5"/>
  <c r="AX118" i="5"/>
  <c r="AX117" i="5" s="1"/>
  <c r="AY114" i="5"/>
  <c r="AX114" i="5"/>
  <c r="AY111" i="5"/>
  <c r="AX111" i="5"/>
  <c r="AY106" i="5"/>
  <c r="AX106" i="5"/>
  <c r="AY103" i="5"/>
  <c r="AY102" i="5" s="1"/>
  <c r="AX103" i="5"/>
  <c r="AX102" i="5"/>
  <c r="AY100" i="5"/>
  <c r="AX100" i="5"/>
  <c r="AY94" i="5"/>
  <c r="AX94" i="5"/>
  <c r="AY91" i="5"/>
  <c r="AX91" i="5"/>
  <c r="AY89" i="5"/>
  <c r="AX89" i="5"/>
  <c r="AY87" i="5"/>
  <c r="AX87" i="5"/>
  <c r="AY85" i="5"/>
  <c r="AX85" i="5"/>
  <c r="AY83" i="5"/>
  <c r="AY81" i="5" s="1"/>
  <c r="AX83" i="5"/>
  <c r="AX81" i="5"/>
  <c r="AY78" i="5"/>
  <c r="AX78" i="5"/>
  <c r="AY73" i="5"/>
  <c r="AX73" i="5"/>
  <c r="AX72" i="5" s="1"/>
  <c r="AY72" i="5"/>
  <c r="AY70" i="5"/>
  <c r="AX70" i="5"/>
  <c r="AY68" i="5"/>
  <c r="AX68" i="5"/>
  <c r="AY62" i="5"/>
  <c r="AX62" i="5"/>
  <c r="AY47" i="5"/>
  <c r="AX47" i="5"/>
  <c r="AY41" i="5"/>
  <c r="AX41" i="5"/>
  <c r="AX40" i="5" s="1"/>
  <c r="AY40" i="5"/>
  <c r="AY38" i="5"/>
  <c r="AX38" i="5"/>
  <c r="AY36" i="5"/>
  <c r="AY35" i="5" s="1"/>
  <c r="AX36" i="5"/>
  <c r="AX35" i="5"/>
  <c r="AY29" i="5"/>
  <c r="AX29" i="5"/>
  <c r="AY27" i="5"/>
  <c r="AX27" i="5"/>
  <c r="AY25" i="5"/>
  <c r="AX25" i="5"/>
  <c r="AY19" i="5"/>
  <c r="AX19" i="5"/>
  <c r="AY11" i="5"/>
  <c r="AX11" i="5"/>
  <c r="AY9" i="5"/>
  <c r="AX9" i="5"/>
  <c r="AX8" i="5" s="1"/>
  <c r="AY8" i="5"/>
  <c r="AY7" i="5" l="1"/>
  <c r="AY117" i="5"/>
  <c r="AY477" i="5"/>
  <c r="AY543" i="5"/>
  <c r="AX7" i="5"/>
  <c r="AX184" i="5" s="1"/>
  <c r="AY372" i="5"/>
  <c r="AX477" i="5"/>
  <c r="AX543" i="5" s="1"/>
  <c r="AX544" i="5" l="1"/>
  <c r="AY184" i="5"/>
  <c r="AY544" i="5" s="1"/>
  <c r="AY541" i="4" l="1"/>
  <c r="AY540" i="4" s="1"/>
  <c r="AX541" i="4"/>
  <c r="AX540" i="4"/>
  <c r="AY530" i="4"/>
  <c r="AX530" i="4"/>
  <c r="AY528" i="4"/>
  <c r="AX528" i="4"/>
  <c r="AY526" i="4"/>
  <c r="AX526" i="4"/>
  <c r="AY520" i="4"/>
  <c r="AX520" i="4"/>
  <c r="AY517" i="4"/>
  <c r="AX517" i="4"/>
  <c r="AY508" i="4"/>
  <c r="AX508" i="4"/>
  <c r="AX507" i="4" s="1"/>
  <c r="AY507" i="4"/>
  <c r="AY505" i="4"/>
  <c r="AX505" i="4"/>
  <c r="AY503" i="4"/>
  <c r="AY502" i="4" s="1"/>
  <c r="AX503" i="4"/>
  <c r="AX502" i="4"/>
  <c r="AY500" i="4"/>
  <c r="AY499" i="4" s="1"/>
  <c r="AX500" i="4"/>
  <c r="AX499" i="4"/>
  <c r="AY497" i="4"/>
  <c r="AX497" i="4"/>
  <c r="AY495" i="4"/>
  <c r="AX495" i="4"/>
  <c r="AX494" i="4" s="1"/>
  <c r="AY494" i="4"/>
  <c r="AY492" i="4"/>
  <c r="AX492" i="4"/>
  <c r="AY490" i="4"/>
  <c r="AY489" i="4" s="1"/>
  <c r="AX490" i="4"/>
  <c r="AX489" i="4"/>
  <c r="AY483" i="4"/>
  <c r="AX483" i="4"/>
  <c r="AY479" i="4"/>
  <c r="AX479" i="4"/>
  <c r="AX478" i="4" s="1"/>
  <c r="AY478" i="4"/>
  <c r="AY474" i="4"/>
  <c r="AX474" i="4"/>
  <c r="AY472" i="4"/>
  <c r="AX472" i="4"/>
  <c r="AX471" i="4" s="1"/>
  <c r="AY471" i="4"/>
  <c r="AY469" i="4"/>
  <c r="AX469" i="4"/>
  <c r="AX463" i="4" s="1"/>
  <c r="AY463" i="4"/>
  <c r="AY459" i="4"/>
  <c r="AX459" i="4"/>
  <c r="AY455" i="4"/>
  <c r="AY454" i="4" s="1"/>
  <c r="AY453" i="4" s="1"/>
  <c r="AX455" i="4"/>
  <c r="AX454" i="4"/>
  <c r="AX453" i="4" s="1"/>
  <c r="AY451" i="4"/>
  <c r="AX451" i="4"/>
  <c r="AY448" i="4"/>
  <c r="AY447" i="4" s="1"/>
  <c r="AX448" i="4"/>
  <c r="AX447" i="4"/>
  <c r="AY445" i="4"/>
  <c r="AX445" i="4"/>
  <c r="AY443" i="4"/>
  <c r="AX443" i="4"/>
  <c r="AY441" i="4"/>
  <c r="AX441" i="4"/>
  <c r="AY439" i="4"/>
  <c r="AX439" i="4"/>
  <c r="AY437" i="4"/>
  <c r="AY436" i="4" s="1"/>
  <c r="AX437" i="4"/>
  <c r="AX436" i="4"/>
  <c r="AY434" i="4"/>
  <c r="AY433" i="4" s="1"/>
  <c r="AX434" i="4"/>
  <c r="AX433" i="4"/>
  <c r="AY428" i="4"/>
  <c r="AX428" i="4"/>
  <c r="AY424" i="4"/>
  <c r="AX424" i="4"/>
  <c r="AX423" i="4" s="1"/>
  <c r="AY423" i="4"/>
  <c r="AY421" i="4"/>
  <c r="AX421" i="4"/>
  <c r="AY419" i="4"/>
  <c r="AX419" i="4"/>
  <c r="AY417" i="4"/>
  <c r="AX417" i="4"/>
  <c r="AX416" i="4" s="1"/>
  <c r="AY416" i="4"/>
  <c r="AY414" i="4"/>
  <c r="AX414" i="4"/>
  <c r="AY408" i="4"/>
  <c r="AX408" i="4"/>
  <c r="AY406" i="4"/>
  <c r="AX406" i="4"/>
  <c r="AY404" i="4"/>
  <c r="AY403" i="4" s="1"/>
  <c r="AX404" i="4"/>
  <c r="AX403" i="4"/>
  <c r="AY401" i="4"/>
  <c r="AX401" i="4"/>
  <c r="AY392" i="4"/>
  <c r="AX392" i="4"/>
  <c r="AX391" i="4" s="1"/>
  <c r="AY391" i="4"/>
  <c r="AY386" i="4"/>
  <c r="AX386" i="4"/>
  <c r="AX385" i="4" s="1"/>
  <c r="AY385" i="4"/>
  <c r="AY374" i="4"/>
  <c r="AX374" i="4"/>
  <c r="AX373" i="4" s="1"/>
  <c r="AY373" i="4"/>
  <c r="AY362" i="4"/>
  <c r="AX362" i="4"/>
  <c r="AY356" i="4"/>
  <c r="AX356" i="4"/>
  <c r="AY346" i="4"/>
  <c r="AX346" i="4"/>
  <c r="AY338" i="4"/>
  <c r="AX338" i="4"/>
  <c r="AY328" i="4"/>
  <c r="AX328" i="4"/>
  <c r="AY318" i="4"/>
  <c r="AX318" i="4"/>
  <c r="AY308" i="4"/>
  <c r="AX308" i="4"/>
  <c r="AY298" i="4"/>
  <c r="AX298" i="4"/>
  <c r="AX287" i="4" s="1"/>
  <c r="AY287" i="4"/>
  <c r="AY277" i="4"/>
  <c r="AX277" i="4"/>
  <c r="AY273" i="4"/>
  <c r="AX273" i="4"/>
  <c r="AY267" i="4"/>
  <c r="AX267" i="4"/>
  <c r="AY264" i="4"/>
  <c r="AX264" i="4"/>
  <c r="AY256" i="4"/>
  <c r="AX256" i="4"/>
  <c r="AY246" i="4"/>
  <c r="AX246" i="4"/>
  <c r="AY236" i="4"/>
  <c r="AX236" i="4"/>
  <c r="AY232" i="4"/>
  <c r="AX232" i="4"/>
  <c r="AY223" i="4"/>
  <c r="AX223" i="4"/>
  <c r="AX222" i="4" s="1"/>
  <c r="AY222" i="4"/>
  <c r="AY212" i="4"/>
  <c r="AX212" i="4"/>
  <c r="AY207" i="4"/>
  <c r="AX207" i="4"/>
  <c r="AY198" i="4"/>
  <c r="AX198" i="4"/>
  <c r="AY193" i="4"/>
  <c r="AX193" i="4"/>
  <c r="AY188" i="4"/>
  <c r="AX188" i="4"/>
  <c r="AX187" i="4" s="1"/>
  <c r="AY187" i="4"/>
  <c r="AY186" i="4" s="1"/>
  <c r="AY175" i="4"/>
  <c r="AX175" i="4"/>
  <c r="AY173" i="4"/>
  <c r="AX173" i="4"/>
  <c r="AY171" i="4"/>
  <c r="AX171" i="4"/>
  <c r="AY165" i="4"/>
  <c r="AX165" i="4"/>
  <c r="AY162" i="4"/>
  <c r="AX162" i="4"/>
  <c r="AX161" i="4" s="1"/>
  <c r="AY161" i="4"/>
  <c r="AY159" i="4"/>
  <c r="AX159" i="4"/>
  <c r="AY156" i="4"/>
  <c r="AX156" i="4"/>
  <c r="AY153" i="4"/>
  <c r="AX153" i="4"/>
  <c r="AY150" i="4"/>
  <c r="AY149" i="4" s="1"/>
  <c r="AX150" i="4"/>
  <c r="AX149" i="4"/>
  <c r="AY146" i="4"/>
  <c r="AX146" i="4"/>
  <c r="AY140" i="4"/>
  <c r="AX140" i="4"/>
  <c r="AY135" i="4"/>
  <c r="AX135" i="4"/>
  <c r="AY132" i="4"/>
  <c r="AX132" i="4"/>
  <c r="AY119" i="4"/>
  <c r="AY118" i="4" s="1"/>
  <c r="AX119" i="4"/>
  <c r="AX118" i="4"/>
  <c r="AX117" i="4" s="1"/>
  <c r="AY114" i="4"/>
  <c r="AX114" i="4"/>
  <c r="AY111" i="4"/>
  <c r="AX111" i="4"/>
  <c r="AY106" i="4"/>
  <c r="AX106" i="4"/>
  <c r="AY103" i="4"/>
  <c r="AY102" i="4" s="1"/>
  <c r="AX103" i="4"/>
  <c r="AX102" i="4"/>
  <c r="AY100" i="4"/>
  <c r="AX100" i="4"/>
  <c r="AY94" i="4"/>
  <c r="AX94" i="4"/>
  <c r="AY91" i="4"/>
  <c r="AX91" i="4"/>
  <c r="AY89" i="4"/>
  <c r="AX89" i="4"/>
  <c r="AY87" i="4"/>
  <c r="AX87" i="4"/>
  <c r="AY85" i="4"/>
  <c r="AX85" i="4"/>
  <c r="AY83" i="4"/>
  <c r="AY81" i="4" s="1"/>
  <c r="AX83" i="4"/>
  <c r="AX81" i="4"/>
  <c r="AY78" i="4"/>
  <c r="AX78" i="4"/>
  <c r="AY73" i="4"/>
  <c r="AX73" i="4"/>
  <c r="AX72" i="4" s="1"/>
  <c r="AY72" i="4"/>
  <c r="AY70" i="4"/>
  <c r="AX70" i="4"/>
  <c r="AY68" i="4"/>
  <c r="AX68" i="4"/>
  <c r="AY62" i="4"/>
  <c r="AX62" i="4"/>
  <c r="AY47" i="4"/>
  <c r="AX47" i="4"/>
  <c r="AY41" i="4"/>
  <c r="AX41" i="4"/>
  <c r="AX40" i="4" s="1"/>
  <c r="AY40" i="4"/>
  <c r="AY38" i="4"/>
  <c r="AX38" i="4"/>
  <c r="AY36" i="4"/>
  <c r="AY35" i="4" s="1"/>
  <c r="AX36" i="4"/>
  <c r="AX35" i="4"/>
  <c r="AY29" i="4"/>
  <c r="AX29" i="4"/>
  <c r="AY27" i="4"/>
  <c r="AX27" i="4"/>
  <c r="AY25" i="4"/>
  <c r="AX25" i="4"/>
  <c r="AY19" i="4"/>
  <c r="AX19" i="4"/>
  <c r="AY11" i="4"/>
  <c r="AX11" i="4"/>
  <c r="AY9" i="4"/>
  <c r="AX9" i="4"/>
  <c r="AX8" i="4" s="1"/>
  <c r="AY8" i="4"/>
  <c r="AY117" i="4" l="1"/>
  <c r="AY372" i="4"/>
  <c r="AY477" i="4"/>
  <c r="AY7" i="4"/>
  <c r="AY184" i="4" s="1"/>
  <c r="AY544" i="4" s="1"/>
  <c r="AX477" i="4"/>
  <c r="AX7" i="4"/>
  <c r="AX184" i="4" s="1"/>
  <c r="AY543" i="4"/>
  <c r="AX372" i="4"/>
  <c r="AX186" i="4"/>
  <c r="AX543" i="4" l="1"/>
  <c r="AX544" i="4" s="1"/>
  <c r="AY541" i="3" l="1"/>
  <c r="AY540" i="3" s="1"/>
  <c r="AX541" i="3"/>
  <c r="AX540" i="3"/>
  <c r="AY530" i="3"/>
  <c r="AX530" i="3"/>
  <c r="AY528" i="3"/>
  <c r="AX528" i="3"/>
  <c r="AY526" i="3"/>
  <c r="AX526" i="3"/>
  <c r="AY520" i="3"/>
  <c r="AX520" i="3"/>
  <c r="AY517" i="3"/>
  <c r="AX517" i="3"/>
  <c r="AY508" i="3"/>
  <c r="AX508" i="3"/>
  <c r="AX507" i="3" s="1"/>
  <c r="AY507" i="3"/>
  <c r="AY505" i="3"/>
  <c r="AX505" i="3"/>
  <c r="AX502" i="3" s="1"/>
  <c r="AY503" i="3"/>
  <c r="AY502" i="3" s="1"/>
  <c r="AX503" i="3"/>
  <c r="AY500" i="3"/>
  <c r="AY499" i="3" s="1"/>
  <c r="AX500" i="3"/>
  <c r="AX499" i="3"/>
  <c r="AY497" i="3"/>
  <c r="AX497" i="3"/>
  <c r="AY495" i="3"/>
  <c r="AX495" i="3"/>
  <c r="AX494" i="3" s="1"/>
  <c r="AY494" i="3"/>
  <c r="AY492" i="3"/>
  <c r="AX492" i="3"/>
  <c r="AX489" i="3" s="1"/>
  <c r="AY490" i="3"/>
  <c r="AY489" i="3" s="1"/>
  <c r="AX490" i="3"/>
  <c r="AY483" i="3"/>
  <c r="AX483" i="3"/>
  <c r="AY479" i="3"/>
  <c r="AX479" i="3"/>
  <c r="AX478" i="3" s="1"/>
  <c r="AY478" i="3"/>
  <c r="AY477" i="3" s="1"/>
  <c r="AY474" i="3"/>
  <c r="AX474" i="3"/>
  <c r="AY472" i="3"/>
  <c r="AX472" i="3"/>
  <c r="AX471" i="3" s="1"/>
  <c r="AY471" i="3"/>
  <c r="AY469" i="3"/>
  <c r="AX469" i="3"/>
  <c r="AX463" i="3" s="1"/>
  <c r="AY463" i="3"/>
  <c r="AY459" i="3"/>
  <c r="AX459" i="3"/>
  <c r="AX454" i="3" s="1"/>
  <c r="AY455" i="3"/>
  <c r="AY454" i="3" s="1"/>
  <c r="AY453" i="3" s="1"/>
  <c r="AX455" i="3"/>
  <c r="AY451" i="3"/>
  <c r="AX451" i="3"/>
  <c r="AY448" i="3"/>
  <c r="AY447" i="3" s="1"/>
  <c r="AX448" i="3"/>
  <c r="AX447" i="3"/>
  <c r="AY445" i="3"/>
  <c r="AX445" i="3"/>
  <c r="AY443" i="3"/>
  <c r="AX443" i="3"/>
  <c r="AY441" i="3"/>
  <c r="AX441" i="3"/>
  <c r="AY439" i="3"/>
  <c r="AX439" i="3"/>
  <c r="AY437" i="3"/>
  <c r="AY436" i="3" s="1"/>
  <c r="AX437" i="3"/>
  <c r="AX436" i="3"/>
  <c r="AY434" i="3"/>
  <c r="AY433" i="3" s="1"/>
  <c r="AX434" i="3"/>
  <c r="AX433" i="3"/>
  <c r="AY428" i="3"/>
  <c r="AX428" i="3"/>
  <c r="AY424" i="3"/>
  <c r="AX424" i="3"/>
  <c r="AX423" i="3" s="1"/>
  <c r="AY423" i="3"/>
  <c r="AY421" i="3"/>
  <c r="AX421" i="3"/>
  <c r="AY419" i="3"/>
  <c r="AX419" i="3"/>
  <c r="AY417" i="3"/>
  <c r="AX417" i="3"/>
  <c r="AX416" i="3" s="1"/>
  <c r="AY416" i="3"/>
  <c r="AY414" i="3"/>
  <c r="AX414" i="3"/>
  <c r="AY408" i="3"/>
  <c r="AX408" i="3"/>
  <c r="AY406" i="3"/>
  <c r="AX406" i="3"/>
  <c r="AY404" i="3"/>
  <c r="AY403" i="3" s="1"/>
  <c r="AX404" i="3"/>
  <c r="AX403" i="3"/>
  <c r="AY401" i="3"/>
  <c r="AX401" i="3"/>
  <c r="AY392" i="3"/>
  <c r="AX392" i="3"/>
  <c r="AX391" i="3" s="1"/>
  <c r="AY391" i="3"/>
  <c r="AY386" i="3"/>
  <c r="AX386" i="3"/>
  <c r="AX385" i="3" s="1"/>
  <c r="AY385" i="3"/>
  <c r="AY374" i="3"/>
  <c r="AX374" i="3"/>
  <c r="AX373" i="3" s="1"/>
  <c r="AY373" i="3"/>
  <c r="AY362" i="3"/>
  <c r="AX362" i="3"/>
  <c r="AY356" i="3"/>
  <c r="AX356" i="3"/>
  <c r="AY346" i="3"/>
  <c r="AX346" i="3"/>
  <c r="AY338" i="3"/>
  <c r="AX338" i="3"/>
  <c r="AY328" i="3"/>
  <c r="AX328" i="3"/>
  <c r="AY318" i="3"/>
  <c r="AX318" i="3"/>
  <c r="AY308" i="3"/>
  <c r="AX308" i="3"/>
  <c r="AY298" i="3"/>
  <c r="AX298" i="3"/>
  <c r="AX287" i="3" s="1"/>
  <c r="AY287" i="3"/>
  <c r="AY277" i="3"/>
  <c r="AX277" i="3"/>
  <c r="AY273" i="3"/>
  <c r="AX273" i="3"/>
  <c r="AY267" i="3"/>
  <c r="AX267" i="3"/>
  <c r="AY264" i="3"/>
  <c r="AX264" i="3"/>
  <c r="AY256" i="3"/>
  <c r="AX256" i="3"/>
  <c r="AY246" i="3"/>
  <c r="AX246" i="3"/>
  <c r="AY236" i="3"/>
  <c r="AX236" i="3"/>
  <c r="AY232" i="3"/>
  <c r="AX232" i="3"/>
  <c r="AY223" i="3"/>
  <c r="AY222" i="3" s="1"/>
  <c r="AX223" i="3"/>
  <c r="AX222" i="3" s="1"/>
  <c r="AY212" i="3"/>
  <c r="AX212" i="3"/>
  <c r="AY207" i="3"/>
  <c r="AX207" i="3"/>
  <c r="AY198" i="3"/>
  <c r="AX198" i="3"/>
  <c r="AY193" i="3"/>
  <c r="AX193" i="3"/>
  <c r="AY188" i="3"/>
  <c r="AY187" i="3" s="1"/>
  <c r="AX188" i="3"/>
  <c r="AX187" i="3" s="1"/>
  <c r="AX186" i="3" s="1"/>
  <c r="AY175" i="3"/>
  <c r="AX175" i="3"/>
  <c r="AY173" i="3"/>
  <c r="AX173" i="3"/>
  <c r="AY171" i="3"/>
  <c r="AX171" i="3"/>
  <c r="AY165" i="3"/>
  <c r="AX165" i="3"/>
  <c r="AY162" i="3"/>
  <c r="AX162" i="3"/>
  <c r="AX161" i="3" s="1"/>
  <c r="AY161" i="3"/>
  <c r="AY159" i="3"/>
  <c r="AX159" i="3"/>
  <c r="AY156" i="3"/>
  <c r="AX156" i="3"/>
  <c r="AY153" i="3"/>
  <c r="AX153" i="3"/>
  <c r="AY150" i="3"/>
  <c r="AX150" i="3"/>
  <c r="AY149" i="3"/>
  <c r="AX149" i="3"/>
  <c r="AY146" i="3"/>
  <c r="AX146" i="3"/>
  <c r="AY140" i="3"/>
  <c r="AX140" i="3"/>
  <c r="AY135" i="3"/>
  <c r="AX135" i="3"/>
  <c r="AY132" i="3"/>
  <c r="AX132" i="3"/>
  <c r="AY119" i="3"/>
  <c r="AX119" i="3"/>
  <c r="AY118" i="3"/>
  <c r="AY117" i="3" s="1"/>
  <c r="AX118" i="3"/>
  <c r="AX117" i="3" s="1"/>
  <c r="AY114" i="3"/>
  <c r="AX114" i="3"/>
  <c r="AY111" i="3"/>
  <c r="AX111" i="3"/>
  <c r="AY106" i="3"/>
  <c r="AX106" i="3"/>
  <c r="AY103" i="3"/>
  <c r="AX103" i="3"/>
  <c r="AY102" i="3"/>
  <c r="AX102" i="3"/>
  <c r="AY100" i="3"/>
  <c r="AX100" i="3"/>
  <c r="AY94" i="3"/>
  <c r="AX94" i="3"/>
  <c r="AY91" i="3"/>
  <c r="AX91" i="3"/>
  <c r="AY89" i="3"/>
  <c r="AX89" i="3"/>
  <c r="AY87" i="3"/>
  <c r="AX87" i="3"/>
  <c r="AY85" i="3"/>
  <c r="AX85" i="3"/>
  <c r="AY83" i="3"/>
  <c r="AX83" i="3"/>
  <c r="AY81" i="3"/>
  <c r="AX81" i="3"/>
  <c r="AY78" i="3"/>
  <c r="AX78" i="3"/>
  <c r="AY73" i="3"/>
  <c r="AY72" i="3" s="1"/>
  <c r="AX73" i="3"/>
  <c r="AX72" i="3" s="1"/>
  <c r="AY70" i="3"/>
  <c r="AX70" i="3"/>
  <c r="AY68" i="3"/>
  <c r="AX68" i="3"/>
  <c r="AY62" i="3"/>
  <c r="AX62" i="3"/>
  <c r="AY47" i="3"/>
  <c r="AX47" i="3"/>
  <c r="AY41" i="3"/>
  <c r="AY40" i="3" s="1"/>
  <c r="AX41" i="3"/>
  <c r="AX40" i="3" s="1"/>
  <c r="AY38" i="3"/>
  <c r="AX38" i="3"/>
  <c r="AY36" i="3"/>
  <c r="AX36" i="3"/>
  <c r="AY35" i="3"/>
  <c r="AX35" i="3"/>
  <c r="AY29" i="3"/>
  <c r="AX29" i="3"/>
  <c r="AY27" i="3"/>
  <c r="AX27" i="3"/>
  <c r="AY25" i="3"/>
  <c r="AX25" i="3"/>
  <c r="AY19" i="3"/>
  <c r="AX19" i="3"/>
  <c r="AY11" i="3"/>
  <c r="AX11" i="3"/>
  <c r="AY9" i="3"/>
  <c r="AY8" i="3" s="1"/>
  <c r="AX9" i="3"/>
  <c r="AX8" i="3" s="1"/>
  <c r="AX7" i="3" l="1"/>
  <c r="AX184" i="3" s="1"/>
  <c r="AY186" i="3"/>
  <c r="AY372" i="3"/>
  <c r="AX477" i="3"/>
  <c r="AX543" i="3" s="1"/>
  <c r="AY7" i="3"/>
  <c r="AY184" i="3" s="1"/>
  <c r="AX372" i="3"/>
  <c r="AX453" i="3"/>
  <c r="AX544" i="3" l="1"/>
  <c r="AY543" i="3"/>
  <c r="AY544" i="3" s="1"/>
  <c r="AY541" i="2" l="1"/>
  <c r="AX541" i="2"/>
  <c r="AY540" i="2"/>
  <c r="AX540" i="2"/>
  <c r="AY530" i="2"/>
  <c r="AX530" i="2"/>
  <c r="AY528" i="2"/>
  <c r="AX528" i="2"/>
  <c r="AY526" i="2"/>
  <c r="AX526" i="2"/>
  <c r="AY520" i="2"/>
  <c r="AX520" i="2"/>
  <c r="AY517" i="2"/>
  <c r="AX517" i="2"/>
  <c r="AY508" i="2"/>
  <c r="AY507" i="2" s="1"/>
  <c r="AX508" i="2"/>
  <c r="AX507" i="2" s="1"/>
  <c r="AY505" i="2"/>
  <c r="AX505" i="2"/>
  <c r="AY503" i="2"/>
  <c r="AX503" i="2"/>
  <c r="AY502" i="2"/>
  <c r="AX502" i="2"/>
  <c r="AY500" i="2"/>
  <c r="AX500" i="2"/>
  <c r="AY499" i="2"/>
  <c r="AX499" i="2"/>
  <c r="AY497" i="2"/>
  <c r="AX497" i="2"/>
  <c r="AY495" i="2"/>
  <c r="AY494" i="2" s="1"/>
  <c r="AX495" i="2"/>
  <c r="AX494" i="2" s="1"/>
  <c r="AY492" i="2"/>
  <c r="AX492" i="2"/>
  <c r="AY490" i="2"/>
  <c r="AX490" i="2"/>
  <c r="AY489" i="2"/>
  <c r="AX489" i="2"/>
  <c r="AY483" i="2"/>
  <c r="AX483" i="2"/>
  <c r="AY479" i="2"/>
  <c r="AY478" i="2" s="1"/>
  <c r="AY477" i="2" s="1"/>
  <c r="AX479" i="2"/>
  <c r="AX478" i="2" s="1"/>
  <c r="AX477" i="2" s="1"/>
  <c r="AY474" i="2"/>
  <c r="AX474" i="2"/>
  <c r="AY472" i="2"/>
  <c r="AY471" i="2" s="1"/>
  <c r="AX472" i="2"/>
  <c r="AX471" i="2" s="1"/>
  <c r="AY469" i="2"/>
  <c r="AX469" i="2"/>
  <c r="AX463" i="2" s="1"/>
  <c r="AY463" i="2"/>
  <c r="AY459" i="2"/>
  <c r="AX459" i="2"/>
  <c r="AX454" i="2" s="1"/>
  <c r="AY455" i="2"/>
  <c r="AY454" i="2" s="1"/>
  <c r="AX455" i="2"/>
  <c r="AY451" i="2"/>
  <c r="AX451" i="2"/>
  <c r="AY448" i="2"/>
  <c r="AX448" i="2"/>
  <c r="AY447" i="2"/>
  <c r="AX447" i="2"/>
  <c r="AY445" i="2"/>
  <c r="AX445" i="2"/>
  <c r="AY443" i="2"/>
  <c r="AX443" i="2"/>
  <c r="AY441" i="2"/>
  <c r="AX441" i="2"/>
  <c r="AY439" i="2"/>
  <c r="AX439" i="2"/>
  <c r="AX436" i="2" s="1"/>
  <c r="AY437" i="2"/>
  <c r="AX437" i="2"/>
  <c r="AY436" i="2"/>
  <c r="AY434" i="2"/>
  <c r="AX434" i="2"/>
  <c r="AY433" i="2"/>
  <c r="AX433" i="2"/>
  <c r="AY428" i="2"/>
  <c r="AX428" i="2"/>
  <c r="AY424" i="2"/>
  <c r="AY423" i="2" s="1"/>
  <c r="AX424" i="2"/>
  <c r="AX423" i="2" s="1"/>
  <c r="AY421" i="2"/>
  <c r="AX421" i="2"/>
  <c r="AY419" i="2"/>
  <c r="AX419" i="2"/>
  <c r="AY417" i="2"/>
  <c r="AY416" i="2" s="1"/>
  <c r="AX417" i="2"/>
  <c r="AX416" i="2" s="1"/>
  <c r="AY414" i="2"/>
  <c r="AX414" i="2"/>
  <c r="AY408" i="2"/>
  <c r="AX408" i="2"/>
  <c r="AY406" i="2"/>
  <c r="AX406" i="2"/>
  <c r="AY404" i="2"/>
  <c r="AX404" i="2"/>
  <c r="AY403" i="2"/>
  <c r="AX403" i="2"/>
  <c r="AY401" i="2"/>
  <c r="AX401" i="2"/>
  <c r="AY392" i="2"/>
  <c r="AY391" i="2" s="1"/>
  <c r="AX392" i="2"/>
  <c r="AX391" i="2" s="1"/>
  <c r="AY386" i="2"/>
  <c r="AY385" i="2" s="1"/>
  <c r="AX386" i="2"/>
  <c r="AX385" i="2" s="1"/>
  <c r="AY374" i="2"/>
  <c r="AY373" i="2" s="1"/>
  <c r="AY372" i="2" s="1"/>
  <c r="AX374" i="2"/>
  <c r="AX373" i="2" s="1"/>
  <c r="AX372" i="2" s="1"/>
  <c r="AY362" i="2"/>
  <c r="AX362" i="2"/>
  <c r="AY356" i="2"/>
  <c r="AX356" i="2"/>
  <c r="AY346" i="2"/>
  <c r="AX346" i="2"/>
  <c r="AY338" i="2"/>
  <c r="AX338" i="2"/>
  <c r="AY328" i="2"/>
  <c r="AX328" i="2"/>
  <c r="AY318" i="2"/>
  <c r="AX318" i="2"/>
  <c r="AY308" i="2"/>
  <c r="AX308" i="2"/>
  <c r="AY298" i="2"/>
  <c r="AY287" i="2" s="1"/>
  <c r="AX298" i="2"/>
  <c r="AX287" i="2" s="1"/>
  <c r="AY277" i="2"/>
  <c r="AX277" i="2"/>
  <c r="AY273" i="2"/>
  <c r="AX273" i="2"/>
  <c r="AY267" i="2"/>
  <c r="AX267" i="2"/>
  <c r="AY264" i="2"/>
  <c r="AX264" i="2"/>
  <c r="AY256" i="2"/>
  <c r="AX256" i="2"/>
  <c r="AY246" i="2"/>
  <c r="AX246" i="2"/>
  <c r="AY236" i="2"/>
  <c r="AX236" i="2"/>
  <c r="AY232" i="2"/>
  <c r="AX232" i="2"/>
  <c r="AY223" i="2"/>
  <c r="AY222" i="2" s="1"/>
  <c r="AX223" i="2"/>
  <c r="AX222" i="2" s="1"/>
  <c r="AY212" i="2"/>
  <c r="AX212" i="2"/>
  <c r="AY207" i="2"/>
  <c r="AX207" i="2"/>
  <c r="AY198" i="2"/>
  <c r="AX198" i="2"/>
  <c r="AY193" i="2"/>
  <c r="AX193" i="2"/>
  <c r="AY188" i="2"/>
  <c r="AY187" i="2" s="1"/>
  <c r="AY186" i="2" s="1"/>
  <c r="AX188" i="2"/>
  <c r="AX187" i="2" s="1"/>
  <c r="AX186" i="2" s="1"/>
  <c r="AY175" i="2"/>
  <c r="AX175" i="2"/>
  <c r="AY173" i="2"/>
  <c r="AX173" i="2"/>
  <c r="AY171" i="2"/>
  <c r="AX171" i="2"/>
  <c r="AY165" i="2"/>
  <c r="AX165" i="2"/>
  <c r="AY162" i="2"/>
  <c r="AY161" i="2" s="1"/>
  <c r="AX162" i="2"/>
  <c r="AX161" i="2" s="1"/>
  <c r="AY159" i="2"/>
  <c r="AX159" i="2"/>
  <c r="AY156" i="2"/>
  <c r="AX156" i="2"/>
  <c r="AY153" i="2"/>
  <c r="AX153" i="2"/>
  <c r="AY150" i="2"/>
  <c r="AX150" i="2"/>
  <c r="AY149" i="2"/>
  <c r="AX149" i="2"/>
  <c r="AY146" i="2"/>
  <c r="AX146" i="2"/>
  <c r="AY140" i="2"/>
  <c r="AX140" i="2"/>
  <c r="AY135" i="2"/>
  <c r="AX135" i="2"/>
  <c r="AY132" i="2"/>
  <c r="AX132" i="2"/>
  <c r="AY119" i="2"/>
  <c r="AX119" i="2"/>
  <c r="AY118" i="2"/>
  <c r="AY117" i="2" s="1"/>
  <c r="AX118" i="2"/>
  <c r="AX117" i="2" s="1"/>
  <c r="AY114" i="2"/>
  <c r="AX114" i="2"/>
  <c r="AY111" i="2"/>
  <c r="AX111" i="2"/>
  <c r="AY106" i="2"/>
  <c r="AX106" i="2"/>
  <c r="AY103" i="2"/>
  <c r="AX103" i="2"/>
  <c r="AY102" i="2"/>
  <c r="AX102" i="2"/>
  <c r="AY100" i="2"/>
  <c r="AX100" i="2"/>
  <c r="AY94" i="2"/>
  <c r="AX94" i="2"/>
  <c r="AY91" i="2"/>
  <c r="AX91" i="2"/>
  <c r="AY89" i="2"/>
  <c r="AX89" i="2"/>
  <c r="AY87" i="2"/>
  <c r="AX87" i="2"/>
  <c r="AY85" i="2"/>
  <c r="AX85" i="2"/>
  <c r="AY83" i="2"/>
  <c r="AX83" i="2"/>
  <c r="AY81" i="2"/>
  <c r="AX81" i="2"/>
  <c r="AY78" i="2"/>
  <c r="AX78" i="2"/>
  <c r="AY73" i="2"/>
  <c r="AY72" i="2" s="1"/>
  <c r="AX73" i="2"/>
  <c r="AX72" i="2" s="1"/>
  <c r="AY70" i="2"/>
  <c r="AX70" i="2"/>
  <c r="AY68" i="2"/>
  <c r="AX68" i="2"/>
  <c r="AY62" i="2"/>
  <c r="AX62" i="2"/>
  <c r="AY47" i="2"/>
  <c r="AX47" i="2"/>
  <c r="AY41" i="2"/>
  <c r="AY40" i="2" s="1"/>
  <c r="AX41" i="2"/>
  <c r="AX40" i="2" s="1"/>
  <c r="AY38" i="2"/>
  <c r="AX38" i="2"/>
  <c r="AY36" i="2"/>
  <c r="AX36" i="2"/>
  <c r="AY35" i="2"/>
  <c r="AX35" i="2"/>
  <c r="AY29" i="2"/>
  <c r="AX29" i="2"/>
  <c r="AY27" i="2"/>
  <c r="AX27" i="2"/>
  <c r="AY25" i="2"/>
  <c r="AX25" i="2"/>
  <c r="AY19" i="2"/>
  <c r="AX19" i="2"/>
  <c r="AY11" i="2"/>
  <c r="AX11" i="2"/>
  <c r="AY9" i="2"/>
  <c r="AY8" i="2" s="1"/>
  <c r="AX9" i="2"/>
  <c r="AX8" i="2" s="1"/>
  <c r="AX7" i="2" l="1"/>
  <c r="AX184" i="2" s="1"/>
  <c r="AY453" i="2"/>
  <c r="AY543" i="2" s="1"/>
  <c r="AX543" i="2"/>
  <c r="AY7" i="2"/>
  <c r="AY184" i="2" s="1"/>
  <c r="AX453" i="2"/>
  <c r="AX544" i="2" l="1"/>
  <c r="AY544" i="2"/>
  <c r="AY541" i="1" l="1"/>
  <c r="AX541" i="1"/>
  <c r="AY540" i="1"/>
  <c r="AX540" i="1"/>
  <c r="AY530" i="1"/>
  <c r="AX530" i="1"/>
  <c r="AY528" i="1"/>
  <c r="AX528" i="1"/>
  <c r="AY526" i="1"/>
  <c r="AX526" i="1"/>
  <c r="AY520" i="1"/>
  <c r="AX520" i="1"/>
  <c r="AY517" i="1"/>
  <c r="AX517" i="1"/>
  <c r="AY508" i="1"/>
  <c r="AY507" i="1" s="1"/>
  <c r="AX508" i="1"/>
  <c r="AX507" i="1" s="1"/>
  <c r="AY505" i="1"/>
  <c r="AX505" i="1"/>
  <c r="AY503" i="1"/>
  <c r="AX503" i="1"/>
  <c r="AY502" i="1"/>
  <c r="AX502" i="1"/>
  <c r="AY500" i="1"/>
  <c r="AX500" i="1"/>
  <c r="AY499" i="1"/>
  <c r="AX499" i="1"/>
  <c r="AY497" i="1"/>
  <c r="AX497" i="1"/>
  <c r="AY495" i="1"/>
  <c r="AY494" i="1" s="1"/>
  <c r="AX495" i="1"/>
  <c r="AX494" i="1" s="1"/>
  <c r="AY492" i="1"/>
  <c r="AX492" i="1"/>
  <c r="AY490" i="1"/>
  <c r="AX490" i="1"/>
  <c r="AY489" i="1"/>
  <c r="AX489" i="1"/>
  <c r="AY483" i="1"/>
  <c r="AX483" i="1"/>
  <c r="AY479" i="1"/>
  <c r="AY478" i="1" s="1"/>
  <c r="AY477" i="1" s="1"/>
  <c r="AX479" i="1"/>
  <c r="AX478" i="1" s="1"/>
  <c r="AX477" i="1" s="1"/>
  <c r="AY474" i="1"/>
  <c r="AX474" i="1"/>
  <c r="AY472" i="1"/>
  <c r="AY471" i="1" s="1"/>
  <c r="AX472" i="1"/>
  <c r="AX471" i="1" s="1"/>
  <c r="AY469" i="1"/>
  <c r="AY463" i="1" s="1"/>
  <c r="AX469" i="1"/>
  <c r="AX463" i="1" s="1"/>
  <c r="AY459" i="1"/>
  <c r="AX459" i="1"/>
  <c r="AX454" i="1" s="1"/>
  <c r="AX453" i="1" s="1"/>
  <c r="AY455" i="1"/>
  <c r="AX455" i="1"/>
  <c r="AY454" i="1"/>
  <c r="AY453" i="1" s="1"/>
  <c r="AY451" i="1"/>
  <c r="AX451" i="1"/>
  <c r="AY448" i="1"/>
  <c r="AX448" i="1"/>
  <c r="AY447" i="1"/>
  <c r="AX447" i="1"/>
  <c r="AY445" i="1"/>
  <c r="AX445" i="1"/>
  <c r="AY443" i="1"/>
  <c r="AX443" i="1"/>
  <c r="AY441" i="1"/>
  <c r="AX441" i="1"/>
  <c r="AY439" i="1"/>
  <c r="AX439" i="1"/>
  <c r="AX436" i="1" s="1"/>
  <c r="AY437" i="1"/>
  <c r="AX437" i="1"/>
  <c r="AY436" i="1"/>
  <c r="AY434" i="1"/>
  <c r="AX434" i="1"/>
  <c r="AY433" i="1"/>
  <c r="AX433" i="1"/>
  <c r="AY428" i="1"/>
  <c r="AX428" i="1"/>
  <c r="AY424" i="1"/>
  <c r="AY423" i="1" s="1"/>
  <c r="AX424" i="1"/>
  <c r="AX423" i="1" s="1"/>
  <c r="AY421" i="1"/>
  <c r="AX421" i="1"/>
  <c r="AY419" i="1"/>
  <c r="AX419" i="1"/>
  <c r="AY417" i="1"/>
  <c r="AY416" i="1" s="1"/>
  <c r="AX417" i="1"/>
  <c r="AX416" i="1" s="1"/>
  <c r="AY414" i="1"/>
  <c r="AX414" i="1"/>
  <c r="AY408" i="1"/>
  <c r="AX408" i="1"/>
  <c r="AY406" i="1"/>
  <c r="AX406" i="1"/>
  <c r="AY404" i="1"/>
  <c r="AX404" i="1"/>
  <c r="AY403" i="1"/>
  <c r="AX403" i="1"/>
  <c r="AY401" i="1"/>
  <c r="AX401" i="1"/>
  <c r="AY392" i="1"/>
  <c r="AY391" i="1" s="1"/>
  <c r="AX392" i="1"/>
  <c r="AX391" i="1" s="1"/>
  <c r="AY386" i="1"/>
  <c r="AY385" i="1" s="1"/>
  <c r="AX386" i="1"/>
  <c r="AX385" i="1" s="1"/>
  <c r="AY374" i="1"/>
  <c r="AY373" i="1" s="1"/>
  <c r="AY372" i="1" s="1"/>
  <c r="AX374" i="1"/>
  <c r="AX373" i="1" s="1"/>
  <c r="AX372" i="1" s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Y287" i="1" s="1"/>
  <c r="AX298" i="1"/>
  <c r="AX287" i="1" s="1"/>
  <c r="AY277" i="1"/>
  <c r="AX277" i="1"/>
  <c r="AY273" i="1"/>
  <c r="AX273" i="1"/>
  <c r="AY267" i="1"/>
  <c r="AX267" i="1"/>
  <c r="AY264" i="1"/>
  <c r="AX264" i="1"/>
  <c r="AY256" i="1"/>
  <c r="AX256" i="1"/>
  <c r="AY246" i="1"/>
  <c r="AX246" i="1"/>
  <c r="AY236" i="1"/>
  <c r="AX236" i="1"/>
  <c r="AY232" i="1"/>
  <c r="AX232" i="1"/>
  <c r="AY223" i="1"/>
  <c r="AY222" i="1" s="1"/>
  <c r="AX223" i="1"/>
  <c r="AX222" i="1" s="1"/>
  <c r="AY212" i="1"/>
  <c r="AX212" i="1"/>
  <c r="AY207" i="1"/>
  <c r="AX207" i="1"/>
  <c r="AY198" i="1"/>
  <c r="AX198" i="1"/>
  <c r="AY193" i="1"/>
  <c r="AX193" i="1"/>
  <c r="AY188" i="1"/>
  <c r="AY187" i="1" s="1"/>
  <c r="AY186" i="1" s="1"/>
  <c r="AY543" i="1" s="1"/>
  <c r="AX188" i="1"/>
  <c r="AX187" i="1" s="1"/>
  <c r="AX186" i="1" s="1"/>
  <c r="AX543" i="1" s="1"/>
  <c r="AY175" i="1"/>
  <c r="AX175" i="1"/>
  <c r="AY173" i="1"/>
  <c r="AX173" i="1"/>
  <c r="AY171" i="1"/>
  <c r="AX171" i="1"/>
  <c r="AY165" i="1"/>
  <c r="AX165" i="1"/>
  <c r="AY162" i="1"/>
  <c r="AY161" i="1" s="1"/>
  <c r="AX162" i="1"/>
  <c r="AX161" i="1" s="1"/>
  <c r="AY159" i="1"/>
  <c r="AX159" i="1"/>
  <c r="AY156" i="1"/>
  <c r="AX156" i="1"/>
  <c r="AY153" i="1"/>
  <c r="AX153" i="1"/>
  <c r="AY150" i="1"/>
  <c r="AX150" i="1"/>
  <c r="AY149" i="1"/>
  <c r="AX149" i="1"/>
  <c r="AY146" i="1"/>
  <c r="AX146" i="1"/>
  <c r="AY140" i="1"/>
  <c r="AX140" i="1"/>
  <c r="AY135" i="1"/>
  <c r="AX135" i="1"/>
  <c r="AY132" i="1"/>
  <c r="AX132" i="1"/>
  <c r="AY119" i="1"/>
  <c r="AX119" i="1"/>
  <c r="AY118" i="1"/>
  <c r="AY117" i="1" s="1"/>
  <c r="AX118" i="1"/>
  <c r="AX117" i="1" s="1"/>
  <c r="AY114" i="1"/>
  <c r="AX114" i="1"/>
  <c r="AY111" i="1"/>
  <c r="AX111" i="1"/>
  <c r="AY106" i="1"/>
  <c r="AX106" i="1"/>
  <c r="AY103" i="1"/>
  <c r="AX103" i="1"/>
  <c r="AY102" i="1"/>
  <c r="AX102" i="1"/>
  <c r="AY100" i="1"/>
  <c r="AX100" i="1"/>
  <c r="AY94" i="1"/>
  <c r="AX94" i="1"/>
  <c r="AY91" i="1"/>
  <c r="AX91" i="1"/>
  <c r="AY89" i="1"/>
  <c r="AX89" i="1"/>
  <c r="AY87" i="1"/>
  <c r="AX87" i="1"/>
  <c r="AY85" i="1"/>
  <c r="AX85" i="1"/>
  <c r="AY83" i="1"/>
  <c r="AX83" i="1"/>
  <c r="AY81" i="1"/>
  <c r="AX81" i="1"/>
  <c r="AY78" i="1"/>
  <c r="AX78" i="1"/>
  <c r="AY73" i="1"/>
  <c r="AY72" i="1" s="1"/>
  <c r="AX73" i="1"/>
  <c r="AX72" i="1" s="1"/>
  <c r="AY70" i="1"/>
  <c r="AX70" i="1"/>
  <c r="AY68" i="1"/>
  <c r="AX68" i="1"/>
  <c r="AY62" i="1"/>
  <c r="AX62" i="1"/>
  <c r="AY47" i="1"/>
  <c r="AX47" i="1"/>
  <c r="AY41" i="1"/>
  <c r="AY40" i="1" s="1"/>
  <c r="AX41" i="1"/>
  <c r="AX40" i="1" s="1"/>
  <c r="AY38" i="1"/>
  <c r="AX38" i="1"/>
  <c r="AY36" i="1"/>
  <c r="AX36" i="1"/>
  <c r="AY35" i="1"/>
  <c r="AX35" i="1"/>
  <c r="AY29" i="1"/>
  <c r="AX29" i="1"/>
  <c r="AY27" i="1"/>
  <c r="AX27" i="1"/>
  <c r="AY25" i="1"/>
  <c r="AX25" i="1"/>
  <c r="AY19" i="1"/>
  <c r="AX19" i="1"/>
  <c r="AY11" i="1"/>
  <c r="AX11" i="1"/>
  <c r="AY9" i="1"/>
  <c r="AY8" i="1" s="1"/>
  <c r="AX9" i="1"/>
  <c r="AX8" i="1" s="1"/>
  <c r="AX7" i="1" l="1"/>
  <c r="AX184" i="1" s="1"/>
  <c r="AX544" i="1" s="1"/>
  <c r="AY7" i="1"/>
  <c r="AY184" i="1" s="1"/>
  <c r="AY544" i="1" s="1"/>
</calcChain>
</file>

<file path=xl/sharedStrings.xml><?xml version="1.0" encoding="utf-8"?>
<sst xmlns="http://schemas.openxmlformats.org/spreadsheetml/2006/main" count="8664" uniqueCount="1078">
  <si>
    <t>MUNICIPIO CAÑADAS DE OBREGÓN</t>
  </si>
  <si>
    <t>ESTADO DE ACTIVIDADES</t>
  </si>
  <si>
    <t>DEL 1 AL 31 DE ENERO DE 2021</t>
  </si>
  <si>
    <t>CTA.</t>
  </si>
  <si>
    <t>DESCRIPCIÓN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</si>
  <si>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</si>
  <si>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</si>
  <si>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</si>
  <si>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</si>
  <si>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</si>
  <si>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</si>
  <si>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</si>
  <si>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</si>
  <si>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</si>
  <si>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</si>
  <si>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</si>
  <si>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</si>
  <si>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</si>
  <si>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</si>
  <si>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</si>
  <si>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</si>
  <si>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</si>
  <si>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</si>
  <si>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</si>
  <si>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</si>
  <si>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</si>
  <si>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</si>
  <si>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</si>
  <si>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</si>
  <si>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</si>
  <si>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</si>
  <si>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</si>
  <si>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</si>
  <si>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</si>
  <si>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</si>
  <si>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</si>
  <si>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</si>
  <si>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</si>
  <si>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</si>
  <si>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</si>
  <si>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</si>
  <si>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</si>
  <si>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</si>
  <si>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</si>
  <si>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</si>
  <si>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</si>
  <si>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</si>
  <si>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</si>
  <si>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</si>
  <si>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</si>
  <si>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</si>
  <si>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</si>
  <si>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</si>
  <si>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</si>
  <si>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</si>
  <si>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</si>
  <si>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</si>
  <si>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</si>
  <si>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</si>
  <si>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</si>
  <si>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</si>
  <si>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</si>
  <si>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</si>
  <si>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</si>
  <si>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</si>
  <si>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</si>
  <si>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</si>
  <si>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</si>
  <si>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</si>
  <si>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</si>
  <si>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</si>
  <si>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</si>
  <si>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</si>
  <si>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</si>
  <si>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</si>
  <si>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</si>
  <si>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</si>
  <si>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</si>
  <si>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</si>
  <si>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</si>
  <si>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</si>
  <si>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</si>
  <si>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</si>
  <si>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</si>
  <si>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</si>
  <si>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</si>
  <si>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</si>
  <si>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</si>
  <si>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</si>
  <si>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</si>
  <si>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</si>
  <si>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</si>
  <si>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</si>
  <si>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</si>
  <si>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</si>
  <si>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</si>
  <si>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</si>
  <si>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</si>
  <si>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</si>
  <si>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</si>
  <si>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</si>
  <si>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</si>
  <si>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</si>
  <si>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</si>
  <si>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</si>
  <si>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</si>
  <si>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</si>
  <si>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</si>
  <si>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</si>
  <si>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</si>
  <si>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</si>
  <si>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</si>
  <si>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</si>
  <si>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</si>
  <si>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</si>
  <si>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</si>
  <si>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</si>
  <si>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</si>
  <si>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</si>
  <si>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</si>
  <si>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</si>
  <si>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</si>
  <si>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</si>
  <si>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</si>
  <si>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</si>
  <si>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</si>
  <si>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</si>
  <si>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</si>
  <si>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</si>
  <si>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</si>
  <si>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</si>
  <si>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</si>
  <si>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</si>
  <si>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</si>
  <si>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</si>
  <si>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</si>
  <si>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</si>
  <si>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</si>
  <si>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</si>
  <si>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</si>
  <si>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</si>
  <si>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</si>
  <si>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</si>
  <si>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</si>
  <si>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</si>
  <si>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</si>
  <si>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</si>
  <si>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</si>
  <si>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</si>
  <si>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</si>
  <si>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</si>
  <si>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</si>
  <si>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</si>
  <si>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</si>
  <si>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</si>
  <si>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</si>
  <si>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</si>
  <si>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</si>
  <si>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</si>
  <si>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</si>
  <si>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</si>
  <si>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</si>
  <si>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</si>
  <si>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</si>
  <si>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</si>
  <si>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</si>
  <si>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</si>
  <si>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</si>
  <si>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</si>
  <si>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</si>
  <si>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</si>
  <si>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</si>
  <si>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</si>
  <si>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</si>
  <si>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</si>
  <si>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</si>
  <si>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</si>
  <si>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</si>
  <si>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</si>
  <si>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</si>
  <si>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</si>
  <si>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</si>
  <si>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</si>
  <si>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</si>
  <si>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</si>
  <si>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</si>
  <si>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</si>
  <si>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</si>
  <si>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</si>
  <si>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</si>
  <si>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</si>
  <si>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</si>
  <si>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</si>
  <si>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</si>
  <si>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</si>
  <si>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</si>
  <si>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</si>
  <si>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</si>
  <si>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</si>
  <si>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</si>
  <si>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</si>
  <si>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</si>
  <si>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</si>
  <si>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</si>
  <si>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</si>
  <si>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</si>
  <si>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</si>
  <si>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</si>
  <si>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</si>
  <si>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</si>
  <si>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</si>
  <si>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</si>
  <si>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</si>
  <si>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</si>
  <si>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</si>
  <si>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</si>
  <si>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</si>
  <si>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</si>
  <si>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</si>
  <si>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</si>
  <si>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</si>
  <si>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</si>
  <si>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</si>
  <si>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</si>
  <si>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</si>
  <si>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</si>
  <si>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</si>
  <si>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</si>
  <si>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</si>
  <si>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</si>
  <si>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</si>
  <si>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</si>
  <si>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</si>
  <si>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</si>
  <si>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</si>
  <si>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</si>
  <si>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</si>
  <si>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</si>
  <si>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</si>
  <si>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</si>
  <si>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</si>
  <si>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</si>
  <si>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</si>
  <si>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</si>
  <si>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</si>
  <si>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</si>
  <si>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</si>
  <si>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</si>
  <si>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</si>
  <si>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</si>
  <si>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</si>
  <si>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</si>
  <si>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</si>
  <si>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</si>
  <si>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</si>
  <si>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</si>
  <si>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</si>
  <si>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</si>
  <si>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</si>
  <si>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</si>
  <si>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</si>
  <si>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</si>
  <si>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</si>
  <si>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</si>
  <si>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</si>
  <si>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</si>
  <si>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</si>
  <si>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</si>
  <si>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</si>
  <si>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</si>
  <si>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</si>
  <si>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</si>
  <si>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</si>
  <si>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</si>
  <si>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</si>
  <si>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</si>
  <si>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</si>
  <si>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</si>
  <si>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</si>
  <si>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</si>
  <si>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</si>
  <si>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</si>
  <si>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</si>
  <si>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</si>
  <si>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</si>
  <si>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</si>
  <si>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</si>
  <si>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</si>
  <si>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</si>
  <si>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</si>
  <si>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</si>
  <si>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</si>
  <si>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</si>
  <si>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</si>
  <si>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</si>
  <si>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</si>
  <si>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</si>
  <si>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</si>
  <si>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</si>
  <si>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</si>
  <si>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</si>
  <si>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</si>
  <si>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</si>
  <si>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</si>
  <si>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</si>
  <si>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</si>
  <si>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</si>
  <si>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</si>
  <si>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</si>
  <si>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</si>
  <si>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</si>
  <si>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</si>
  <si>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</si>
  <si>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</si>
  <si>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</si>
  <si>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</si>
  <si>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</si>
  <si>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</si>
  <si>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</si>
  <si>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</si>
  <si>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</si>
  <si>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</si>
  <si>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</si>
  <si>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</si>
  <si>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</si>
  <si>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</si>
  <si>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</si>
  <si>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</si>
  <si>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</si>
  <si>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</si>
  <si>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</si>
  <si>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</si>
  <si>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</si>
  <si>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</si>
  <si>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</si>
  <si>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</si>
  <si>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</si>
  <si>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</si>
  <si>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</si>
  <si>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</si>
  <si>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</si>
  <si>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</si>
  <si>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</si>
  <si>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</si>
  <si>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</si>
  <si>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</si>
  <si>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</si>
  <si>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</si>
  <si>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</si>
  <si>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</si>
  <si>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</si>
  <si>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</si>
  <si>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</si>
  <si>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</si>
  <si>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</si>
  <si>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</si>
  <si>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</si>
  <si>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</si>
  <si>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</si>
  <si>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</si>
  <si>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</si>
  <si>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</si>
  <si>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</si>
  <si>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</si>
  <si>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</si>
  <si>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</si>
  <si>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</si>
  <si>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</si>
  <si>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</si>
  <si>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</si>
  <si>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</si>
  <si>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</si>
  <si>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</si>
  <si>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</si>
  <si>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</si>
  <si>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</si>
  <si>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</si>
  <si>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</si>
  <si>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</si>
  <si>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</si>
  <si>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</si>
  <si>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</si>
  <si>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</si>
  <si>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</si>
  <si>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</si>
  <si>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</si>
  <si>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</si>
  <si>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</si>
  <si>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</si>
  <si>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</si>
  <si>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</si>
  <si>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</si>
  <si>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</si>
  <si>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</si>
  <si>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</si>
  <si>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</si>
  <si>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</si>
  <si>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</si>
  <si>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</si>
  <si>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</si>
  <si>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</si>
  <si>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</si>
  <si>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</si>
  <si>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</si>
  <si>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</si>
  <si>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</si>
  <si>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</si>
  <si>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</si>
  <si>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</si>
  <si>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</si>
  <si>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</si>
  <si>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</si>
  <si>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</si>
  <si>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</si>
  <si>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</si>
  <si>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</si>
  <si>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</si>
  <si>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</si>
  <si>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</si>
  <si>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</si>
  <si>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</si>
  <si>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</si>
  <si>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</si>
  <si>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</si>
  <si>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</si>
  <si>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</si>
  <si>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</si>
  <si>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</si>
  <si>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</si>
  <si>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</si>
  <si>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</si>
  <si>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</si>
  <si>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</si>
  <si>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</si>
  <si>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</si>
  <si>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</si>
  <si>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</si>
  <si>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</si>
  <si>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</si>
  <si>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</si>
  <si>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</si>
  <si>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</si>
  <si>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</si>
  <si>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</si>
  <si>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</si>
  <si>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</si>
  <si>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</si>
  <si>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</si>
  <si>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</si>
  <si>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</si>
  <si>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</si>
  <si>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</si>
  <si>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</si>
  <si>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</si>
  <si>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</si>
  <si>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</si>
  <si>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</si>
  <si>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</si>
  <si>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</si>
  <si>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</si>
  <si>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</si>
  <si>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</si>
  <si>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</si>
  <si>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</si>
  <si>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</si>
  <si>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</si>
  <si>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</si>
  <si>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</si>
  <si>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</si>
  <si>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</si>
  <si>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</si>
  <si>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</si>
  <si>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</si>
  <si>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</si>
  <si>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</si>
  <si>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</si>
  <si>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</si>
  <si>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</si>
  <si>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</si>
  <si>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</si>
  <si>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</si>
  <si>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</si>
  <si>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</si>
  <si>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</si>
  <si>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</si>
  <si>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</si>
  <si>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</si>
  <si>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</si>
  <si>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</si>
  <si>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</si>
  <si>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</si>
  <si>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</si>
  <si>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</si>
  <si>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</si>
  <si>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</si>
  <si>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</si>
  <si>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</si>
  <si>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</si>
  <si>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</si>
  <si>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</si>
  <si>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</si>
  <si>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</si>
  <si>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</si>
  <si>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</si>
  <si>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</si>
  <si>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</si>
  <si>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</si>
  <si>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</si>
  <si>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</si>
  <si>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</si>
  <si>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</si>
  <si>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</si>
  <si>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</si>
  <si>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</si>
  <si>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</si>
  <si>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</si>
  <si>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</si>
  <si>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</si>
  <si>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</si>
  <si>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</si>
  <si>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</si>
  <si>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</si>
  <si>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</si>
  <si>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</si>
  <si>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</si>
  <si>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</si>
  <si>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</si>
  <si>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</si>
  <si>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</si>
  <si>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</si>
  <si>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</si>
  <si>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</si>
  <si>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</si>
  <si>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</si>
  <si>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</si>
  <si>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</si>
  <si>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</si>
  <si>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</si>
  <si>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</si>
  <si>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</si>
  <si>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</si>
  <si>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</si>
  <si>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</si>
  <si>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</si>
  <si>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</si>
  <si>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</si>
  <si>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</si>
  <si>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</si>
  <si>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</si>
  <si>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</si>
  <si>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</si>
  <si>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</si>
  <si>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</si>
  <si>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</si>
  <si>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</si>
  <si>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</si>
  <si>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</si>
  <si>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</si>
  <si>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</si>
  <si>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</si>
  <si>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</si>
  <si>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</si>
  <si>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</si>
  <si>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</si>
  <si>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</si>
  <si>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</si>
  <si>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</si>
  <si>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</si>
  <si>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</si>
  <si>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</si>
  <si>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</si>
  <si>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</si>
  <si>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</si>
  <si>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</si>
  <si>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</si>
  <si>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</si>
  <si>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</si>
  <si>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</si>
  <si>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</si>
  <si>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</si>
  <si>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</si>
  <si>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</si>
  <si>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</si>
  <si>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</si>
  <si>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</si>
  <si>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</si>
  <si>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</si>
  <si>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</si>
  <si>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</si>
  <si>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</si>
  <si>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</si>
  <si>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</si>
  <si>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</si>
  <si>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</si>
  <si>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</si>
  <si>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</si>
  <si>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</si>
  <si>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</si>
  <si>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</si>
  <si>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</si>
  <si>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</si>
  <si>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</si>
  <si>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</si>
  <si>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</si>
  <si>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</si>
  <si>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</si>
  <si>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</si>
  <si>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</si>
  <si>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</si>
  <si>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</si>
  <si>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</si>
  <si>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</si>
  <si>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</si>
  <si>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</si>
  <si>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</si>
  <si>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</si>
  <si>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</si>
  <si>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</si>
  <si>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</si>
  <si>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</si>
  <si>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</si>
  <si>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</si>
  <si>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</si>
  <si>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</si>
  <si>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</si>
  <si>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</si>
  <si>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</si>
  <si>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</si>
  <si>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</si>
  <si>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</si>
  <si>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</si>
  <si>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</si>
  <si>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</si>
  <si>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</si>
  <si>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</si>
  <si>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</si>
  <si>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</si>
  <si>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</si>
  <si>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</si>
  <si>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</si>
  <si>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</si>
  <si>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</si>
  <si>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</si>
  <si>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</si>
  <si>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</si>
  <si>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</si>
  <si>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</si>
  <si>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</si>
  <si>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</si>
  <si>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</si>
  <si>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</si>
  <si>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</si>
  <si>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</si>
  <si>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</si>
  <si>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</si>
  <si>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</si>
  <si>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</si>
  <si>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</si>
  <si>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</si>
  <si>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</si>
  <si>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</si>
  <si>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</si>
  <si>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</si>
  <si>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</si>
  <si>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</si>
  <si>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</si>
  <si>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</si>
  <si>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</si>
  <si>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</si>
  <si>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</si>
  <si>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</si>
  <si>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</si>
  <si>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</si>
  <si>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</si>
  <si>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</si>
  <si>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</si>
  <si>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</si>
  <si>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</si>
  <si>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</si>
  <si>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</si>
  <si>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</si>
  <si>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</si>
  <si>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</si>
  <si>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</si>
  <si>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</si>
  <si>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</si>
  <si>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</si>
  <si>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</si>
  <si>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</si>
  <si>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</si>
  <si>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</si>
  <si>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</si>
  <si>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</si>
  <si>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</si>
  <si>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</si>
  <si>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</si>
  <si>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</si>
  <si>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</si>
  <si>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</si>
  <si>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</si>
  <si>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</si>
  <si>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</si>
  <si>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</si>
  <si>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</si>
  <si>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</si>
  <si>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</si>
  <si>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</si>
  <si>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</si>
  <si>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</si>
  <si>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</si>
  <si>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</si>
  <si>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</si>
  <si>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</si>
  <si>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</si>
  <si>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</si>
  <si>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</si>
  <si>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</si>
  <si>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</si>
  <si>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</si>
  <si>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</si>
  <si>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</si>
  <si>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</si>
  <si>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</si>
  <si>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</si>
  <si>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</si>
  <si>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</si>
  <si>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</si>
  <si>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</si>
  <si>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</si>
  <si>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</si>
  <si>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</si>
  <si>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</si>
  <si>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</si>
  <si>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</si>
  <si>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</si>
  <si>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</si>
  <si>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</si>
  <si>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</si>
  <si>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</si>
  <si>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</si>
  <si>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</si>
  <si>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</si>
  <si>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</si>
  <si>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</si>
  <si>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</si>
  <si>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</si>
  <si>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</si>
  <si>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</si>
  <si>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</si>
  <si>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</si>
  <si>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</si>
  <si>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</si>
  <si>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</si>
  <si>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</si>
  <si>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</si>
  <si>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</si>
  <si>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</si>
  <si>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</si>
  <si>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</si>
  <si>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</si>
  <si>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</si>
  <si>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</si>
  <si>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</si>
  <si>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</si>
  <si>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</si>
  <si>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</si>
  <si>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</si>
  <si>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</si>
  <si>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</si>
  <si>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</si>
  <si>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</si>
  <si>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</si>
  <si>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</si>
  <si>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</si>
  <si>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</si>
  <si>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</si>
  <si>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</si>
  <si>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</si>
  <si>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</si>
  <si>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</si>
  <si>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</si>
  <si>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</si>
  <si>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</si>
  <si>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</si>
  <si>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</si>
  <si>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</si>
  <si>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</si>
  <si>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</si>
  <si>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</si>
  <si>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</si>
  <si>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</si>
  <si>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</si>
  <si>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</si>
  <si>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</si>
  <si>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</si>
  <si>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</si>
  <si>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</si>
  <si>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</si>
  <si>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</si>
  <si>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</si>
  <si>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</si>
  <si>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</si>
  <si>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</si>
  <si>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</si>
  <si>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</si>
  <si>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</si>
  <si>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</si>
  <si>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</si>
  <si>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</si>
  <si>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</si>
  <si>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</si>
  <si>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</si>
  <si>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</si>
  <si>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</si>
  <si>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</si>
  <si>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</si>
  <si>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</si>
  <si>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</si>
  <si>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</si>
  <si>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</si>
  <si>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</si>
  <si>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</si>
  <si>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</si>
  <si>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</si>
  <si>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</si>
  <si>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</si>
  <si>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</si>
  <si>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</si>
  <si>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</si>
  <si>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</si>
  <si>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</si>
  <si>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</si>
  <si>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</si>
  <si>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</si>
  <si>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</si>
  <si>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</si>
  <si>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</si>
  <si>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</si>
  <si>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</si>
  <si>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</si>
  <si>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</si>
  <si>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</si>
  <si>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</si>
  <si>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</si>
  <si>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</si>
  <si>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</si>
  <si>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</si>
  <si>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</si>
  <si>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</si>
  <si>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</si>
  <si>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</si>
  <si>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</si>
  <si>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</si>
  <si>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</si>
  <si>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</si>
  <si>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</si>
  <si>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</si>
  <si>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</si>
  <si>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</si>
  <si>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</si>
  <si>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</si>
  <si>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</si>
  <si>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</si>
  <si>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</si>
  <si>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</si>
  <si>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</si>
  <si>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</si>
  <si>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</si>
  <si>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</si>
  <si>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</si>
  <si>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</si>
  <si>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</si>
  <si>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</si>
  <si>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</si>
  <si>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</si>
  <si>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</si>
  <si>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</si>
  <si>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</si>
  <si>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</si>
  <si>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</si>
  <si>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</si>
  <si>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</si>
  <si>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</si>
  <si>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</si>
  <si>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</si>
  <si>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</si>
  <si>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</si>
  <si>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</si>
  <si>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</si>
  <si>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</si>
  <si>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</si>
  <si>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</si>
  <si>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</si>
  <si>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</si>
  <si>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</si>
  <si>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</si>
  <si>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</si>
  <si>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</si>
  <si>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</si>
  <si>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</si>
  <si>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</si>
  <si>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</si>
  <si>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</si>
  <si>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</si>
  <si>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</si>
  <si>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</si>
  <si>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</si>
  <si>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</si>
  <si>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</si>
  <si>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</si>
  <si>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</si>
  <si>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</si>
  <si>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</si>
  <si>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</si>
  <si>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</si>
  <si>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</si>
  <si>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</si>
  <si>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</si>
  <si>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</si>
  <si>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</si>
  <si>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</si>
  <si>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</si>
  <si>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</si>
  <si>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</si>
  <si>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</si>
  <si>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</si>
  <si>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</si>
  <si>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</si>
  <si>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</si>
  <si>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</si>
  <si>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</si>
  <si>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</si>
  <si>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</si>
  <si>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</si>
  <si>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</si>
  <si>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</si>
  <si>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</si>
  <si>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</si>
  <si>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</si>
  <si>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</si>
  <si>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</si>
  <si>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</si>
  <si>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</si>
  <si>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</si>
  <si>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</si>
  <si>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</si>
  <si>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</si>
  <si>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</si>
  <si>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</si>
  <si>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</si>
  <si>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</si>
  <si>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</si>
  <si>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</si>
  <si>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</si>
  <si>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</si>
  <si>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</si>
  <si>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</si>
  <si>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</si>
  <si>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</si>
  <si>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</si>
  <si>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</si>
  <si>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</si>
  <si>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</si>
  <si>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</si>
  <si>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</si>
  <si>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</si>
  <si>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</si>
  <si>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</si>
  <si>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</si>
  <si>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</si>
  <si>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</si>
  <si>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</si>
  <si>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</si>
  <si>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</si>
  <si>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</si>
  <si>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</si>
  <si>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</si>
  <si>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</si>
  <si>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</si>
  <si>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</si>
  <si>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</si>
  <si>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</si>
  <si>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</si>
  <si>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</si>
  <si>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</si>
  <si>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</si>
  <si>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</si>
  <si>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</si>
  <si>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</si>
  <si>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</si>
  <si>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</si>
  <si>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</si>
  <si>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</si>
  <si>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</si>
  <si>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</si>
  <si>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</si>
  <si>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</si>
  <si>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</si>
  <si>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</si>
  <si>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</si>
  <si>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</si>
  <si>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</si>
  <si>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</si>
  <si>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</si>
  <si>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</si>
  <si>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</si>
  <si>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</si>
  <si>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</si>
  <si>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</si>
  <si>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</si>
  <si>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</si>
  <si>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</si>
  <si>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</si>
  <si>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</si>
  <si>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</si>
  <si>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</si>
  <si>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</si>
  <si>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</si>
  <si>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</si>
  <si>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</si>
  <si>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</si>
  <si>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</si>
  <si>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</si>
  <si>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</si>
  <si>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</si>
  <si>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</si>
  <si>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</si>
  <si>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</si>
  <si>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</si>
  <si>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</si>
  <si>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</si>
  <si>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</si>
  <si>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</si>
  <si>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</si>
  <si>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</si>
  <si>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</si>
  <si>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</si>
  <si>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</si>
  <si>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</si>
  <si>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</si>
  <si>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</si>
  <si>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</si>
  <si>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</si>
  <si>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</si>
  <si>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</si>
  <si>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</si>
  <si>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</si>
  <si>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</si>
  <si>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</si>
  <si>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</si>
  <si>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</si>
  <si>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</si>
  <si>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</si>
  <si>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</si>
  <si>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</si>
  <si>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</si>
  <si>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</si>
  <si>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 son razonablemente correctos y responsabilidad del emisor.</t>
  </si>
  <si>
    <t>ASEJ2021-01-16-06-2021-1</t>
  </si>
  <si>
    <t xml:space="preserve"> </t>
  </si>
  <si>
    <t>C. REYNALDO GONZALEZ GOMEZ</t>
  </si>
  <si>
    <t>ARQ. ELBERTH YOSSIO GALLEGOS ALVARADO</t>
  </si>
  <si>
    <t>PRESIDENTE</t>
  </si>
  <si>
    <t>ENCARGADO DE LA HACIENDA</t>
  </si>
  <si>
    <t>DEL 1 AL 28 DE FEBRERO DE 2021</t>
  </si>
  <si>
    <t>ASEJ2021-02-22-06-2021-1</t>
  </si>
  <si>
    <t>DEL 1 AL 31 DE MARZO DE 2021</t>
  </si>
  <si>
    <t>ASEJ2021-03-17-08-2021-1</t>
  </si>
  <si>
    <t>DEL 1 AL 30 DE ABRIL DE 2021</t>
  </si>
  <si>
    <t>ASEJ2021-04-19-08-2021-1</t>
  </si>
  <si>
    <t>DEL 1 AL 31 DE MAYO DE 2021</t>
  </si>
  <si>
    <t>ASEJ2021-05-20-08-2021-1</t>
  </si>
  <si>
    <t>DEL 1 AL 31 DE AGOSTO DE 2021</t>
  </si>
  <si>
    <t>ASEJ2021-08-24-09-2021-1</t>
  </si>
  <si>
    <t>DEL 1 AL 31 DE JULIO DE 2021</t>
  </si>
  <si>
    <t>ASEJ2021-07-03-09-2021-1</t>
  </si>
  <si>
    <t>DEL 1 AL 30 DE JUNIO DE 2021</t>
  </si>
  <si>
    <t>ASEJ2021-06-31-08-2021-1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</si>
</sst>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12" fillId="0" borderId="0" xfId="0" applyNumberFormat="1" applyFont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3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workbookViewId="0">
      <selection activeCell="AB21" sqref="AB21"/>
    </sheetView>
  </sheetViews>
  <sheetFormatPr baseColWidth="10" defaultColWidth="0" defaultRowHeight="15" customHeight="1" zeroHeight="1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>
      <c r="B1" s="42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>
      <c r="B2" s="43" t="s">
        <v>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>
      <c r="B3" s="44" t="s">
        <v>2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>
      <c r="A5" s="3" t="s">
        <v>3</v>
      </c>
      <c r="B5" s="45" t="s">
        <v>4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">
        <v>2021</v>
      </c>
      <c r="AY5" s="4">
        <v>2020</v>
      </c>
    </row>
    <row r="6" spans="1:51" ht="18.75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2079443.4800000004</v>
      </c>
      <c r="AY7" s="13">
        <f>AY8+AY29+AY35+AY40+AY72+AY81+AY102+AY114</f>
        <v>4561929.1900000004</v>
      </c>
    </row>
    <row r="8" spans="1:51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762877.94000000006</v>
      </c>
      <c r="AY8" s="15">
        <f>AY9+AY11+AY15+AY16+AY17+AY18+AY19+AY25+AY27</f>
        <v>1559077.24</v>
      </c>
    </row>
    <row r="9" spans="1:51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0</v>
      </c>
    </row>
    <row r="10" spans="1:51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0</v>
      </c>
    </row>
    <row r="11" spans="1:51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756057.13</v>
      </c>
      <c r="AY11" s="17">
        <f>SUM(AY12:AY14)</f>
        <v>1551347.78</v>
      </c>
    </row>
    <row r="12" spans="1:51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671771.37</v>
      </c>
      <c r="AY12" s="20">
        <v>1009046.61</v>
      </c>
    </row>
    <row r="13" spans="1:51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84285.759999999995</v>
      </c>
      <c r="AY13" s="20">
        <v>542301.17000000004</v>
      </c>
    </row>
    <row r="14" spans="1:51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0</v>
      </c>
      <c r="AY14" s="20">
        <v>0</v>
      </c>
    </row>
    <row r="15" spans="1:51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6820.81</v>
      </c>
      <c r="AY19" s="17">
        <f>SUM(AY20:AY24)</f>
        <v>7729.46</v>
      </c>
    </row>
    <row r="20" spans="1:51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6420.81</v>
      </c>
      <c r="AY20" s="20">
        <v>4429.46</v>
      </c>
    </row>
    <row r="21" spans="1:51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400</v>
      </c>
      <c r="AY22" s="20">
        <v>3300</v>
      </c>
    </row>
    <row r="23" spans="1:51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0</v>
      </c>
      <c r="AY23" s="20">
        <v>0</v>
      </c>
    </row>
    <row r="24" spans="1:51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0</v>
      </c>
    </row>
    <row r="25" spans="1:51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1288957.4800000002</v>
      </c>
      <c r="AY40" s="15">
        <f>AY41+AY46+AY47+AY62+AY68+AY70</f>
        <v>2595014.2900000005</v>
      </c>
    </row>
    <row r="41" spans="1:51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8274.49</v>
      </c>
      <c r="AY41" s="17">
        <f>SUM(AY42:AY45)</f>
        <v>138209.24</v>
      </c>
    </row>
    <row r="42" spans="1:51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415.12</v>
      </c>
      <c r="AY42" s="20">
        <v>50785</v>
      </c>
    </row>
    <row r="43" spans="1:51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0</v>
      </c>
      <c r="AY43" s="20">
        <v>5394.74</v>
      </c>
    </row>
    <row r="44" spans="1:51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4040.79</v>
      </c>
      <c r="AY44" s="20">
        <v>27415.02</v>
      </c>
    </row>
    <row r="45" spans="1:51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3818.58</v>
      </c>
      <c r="AY45" s="20">
        <v>54614.48</v>
      </c>
    </row>
    <row r="46" spans="1:51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1276918.7300000002</v>
      </c>
      <c r="AY47" s="17">
        <f>SUM(AY48:AY61)</f>
        <v>2412838.08</v>
      </c>
    </row>
    <row r="48" spans="1:51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63745.39</v>
      </c>
      <c r="AY48" s="20">
        <v>125241.71</v>
      </c>
    </row>
    <row r="49" spans="1:51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7174.86</v>
      </c>
      <c r="AY49" s="20">
        <v>14656.29</v>
      </c>
    </row>
    <row r="50" spans="1:51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2694.15</v>
      </c>
      <c r="AY50" s="20">
        <v>12058.28</v>
      </c>
    </row>
    <row r="51" spans="1:51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112.47</v>
      </c>
      <c r="AY52" s="20">
        <v>2441.91</v>
      </c>
    </row>
    <row r="53" spans="1:51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701.94</v>
      </c>
      <c r="AY53" s="20">
        <v>12033.36</v>
      </c>
    </row>
    <row r="54" spans="1:51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161.78</v>
      </c>
      <c r="AY55" s="20">
        <v>2080.08</v>
      </c>
    </row>
    <row r="56" spans="1:51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0</v>
      </c>
      <c r="AY56" s="20">
        <v>0</v>
      </c>
    </row>
    <row r="57" spans="1:51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1174701.3</v>
      </c>
      <c r="AY57" s="20">
        <v>1962393.36</v>
      </c>
    </row>
    <row r="58" spans="1:51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3270.96</v>
      </c>
      <c r="AY58" s="20">
        <v>33022.44</v>
      </c>
    </row>
    <row r="59" spans="1:51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688.23</v>
      </c>
      <c r="AY59" s="20">
        <v>7621.84</v>
      </c>
    </row>
    <row r="60" spans="1:51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12282.33</v>
      </c>
      <c r="AY60" s="20">
        <v>99700.31</v>
      </c>
    </row>
    <row r="61" spans="1:51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11385.32</v>
      </c>
      <c r="AY61" s="20">
        <v>141588.5</v>
      </c>
    </row>
    <row r="62" spans="1:51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3464.26</v>
      </c>
      <c r="AY62" s="17">
        <f>SUM(AY63:AY67)</f>
        <v>42966.97</v>
      </c>
    </row>
    <row r="63" spans="1:51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3464.26</v>
      </c>
      <c r="AY63" s="20">
        <v>39367.43</v>
      </c>
    </row>
    <row r="64" spans="1:51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0</v>
      </c>
      <c r="AY65" s="20">
        <v>3599.54</v>
      </c>
    </row>
    <row r="66" spans="1:51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0</v>
      </c>
      <c r="AY67" s="20">
        <v>0</v>
      </c>
    </row>
    <row r="68" spans="1:51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300</v>
      </c>
      <c r="AY70" s="17">
        <f>SUM(AY71)</f>
        <v>1000</v>
      </c>
    </row>
    <row r="71" spans="1:51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300</v>
      </c>
      <c r="AY71" s="20">
        <v>1000</v>
      </c>
    </row>
    <row r="72" spans="1:51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27308.06</v>
      </c>
      <c r="AY72" s="15">
        <f>AY73+AY76+AY77+AY78+AY80</f>
        <v>182721.04</v>
      </c>
    </row>
    <row r="73" spans="1:51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27308.06</v>
      </c>
      <c r="AY73" s="17">
        <f>SUM(AY74:AY75)</f>
        <v>182721.04</v>
      </c>
    </row>
    <row r="74" spans="1:51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0</v>
      </c>
      <c r="AY74" s="20">
        <v>0</v>
      </c>
    </row>
    <row r="75" spans="1:51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27308.06</v>
      </c>
      <c r="AY75" s="20">
        <v>182721.04</v>
      </c>
    </row>
    <row r="76" spans="1:51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300</v>
      </c>
      <c r="AY81" s="15">
        <f>AY82+AY83+AY85+AY87+AY89+AY91+AY93+AY94+AY100</f>
        <v>225116.62</v>
      </c>
    </row>
    <row r="82" spans="1:51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300</v>
      </c>
      <c r="AY83" s="17">
        <f>SUM(AY84)</f>
        <v>179463.6</v>
      </c>
    </row>
    <row r="84" spans="1:51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300</v>
      </c>
      <c r="AY84" s="20">
        <v>179463.6</v>
      </c>
    </row>
    <row r="85" spans="1:51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45557</v>
      </c>
    </row>
    <row r="88" spans="1:51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45557</v>
      </c>
    </row>
    <row r="89" spans="1:51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96.02</v>
      </c>
    </row>
    <row r="95" spans="1:51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96.02</v>
      </c>
    </row>
    <row r="96" spans="1:51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0</v>
      </c>
    </row>
    <row r="101" spans="1:51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0</v>
      </c>
    </row>
    <row r="102" spans="1:51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>
      <c r="A114" s="10" t="s">
        <v>205</v>
      </c>
      <c r="B114" s="21" t="s">
        <v>206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>
      <c r="A115" s="10" t="s">
        <v>207</v>
      </c>
      <c r="B115" s="16" t="s">
        <v>208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>
      <c r="A116" s="10" t="s">
        <v>209</v>
      </c>
      <c r="B116" s="16" t="s">
        <v>210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>
      <c r="A117" s="10" t="s">
        <v>211</v>
      </c>
      <c r="B117" s="24" t="s">
        <v>212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1795802.2299999997</v>
      </c>
      <c r="AY117" s="13">
        <f>AY118+AY149</f>
        <v>32248366.090000004</v>
      </c>
    </row>
    <row r="118" spans="1:51">
      <c r="A118" s="10" t="s">
        <v>213</v>
      </c>
      <c r="B118" s="21" t="s">
        <v>214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1795802.2299999997</v>
      </c>
      <c r="AY118" s="15">
        <f>AY119+AY132+AY135+AY140+AY146</f>
        <v>32248366.090000004</v>
      </c>
    </row>
    <row r="119" spans="1:51">
      <c r="A119" s="10" t="s">
        <v>215</v>
      </c>
      <c r="B119" s="16" t="s">
        <v>216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1752290.7999999998</v>
      </c>
      <c r="AY119" s="17">
        <f>SUM(AY120:AY131)</f>
        <v>23730606.590000004</v>
      </c>
    </row>
    <row r="120" spans="1:51">
      <c r="A120" s="18" t="s">
        <v>217</v>
      </c>
      <c r="B120" s="19" t="s">
        <v>218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1202346.47</v>
      </c>
      <c r="AY120" s="20">
        <v>15722795.93</v>
      </c>
    </row>
    <row r="121" spans="1:51">
      <c r="A121" s="18" t="s">
        <v>219</v>
      </c>
      <c r="B121" s="19" t="s">
        <v>220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352573.39</v>
      </c>
      <c r="AY121" s="20">
        <v>4480387.83</v>
      </c>
    </row>
    <row r="122" spans="1:51">
      <c r="A122" s="18" t="s">
        <v>221</v>
      </c>
      <c r="B122" s="19" t="s">
        <v>222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36792.85</v>
      </c>
      <c r="AY122" s="20">
        <v>345174.1</v>
      </c>
    </row>
    <row r="123" spans="1:51">
      <c r="A123" s="18" t="s">
        <v>223</v>
      </c>
      <c r="B123" s="19" t="s">
        <v>224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1265664.1599999999</v>
      </c>
    </row>
    <row r="124" spans="1:51">
      <c r="A124" s="18" t="s">
        <v>225</v>
      </c>
      <c r="B124" s="19" t="s">
        <v>226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>
      <c r="A125" s="18" t="s">
        <v>227</v>
      </c>
      <c r="B125" s="19" t="s">
        <v>228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37391.949999999997</v>
      </c>
      <c r="AY125" s="20">
        <v>435622.75</v>
      </c>
    </row>
    <row r="126" spans="1:51">
      <c r="A126" s="18" t="s">
        <v>229</v>
      </c>
      <c r="B126" s="19" t="s">
        <v>230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>
      <c r="A127" s="18" t="s">
        <v>231</v>
      </c>
      <c r="B127" s="19" t="s">
        <v>232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>
      <c r="A128" s="18" t="s">
        <v>233</v>
      </c>
      <c r="B128" s="19" t="s">
        <v>234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58599.94</v>
      </c>
      <c r="AY128" s="20">
        <v>831401.71</v>
      </c>
    </row>
    <row r="129" spans="1:51">
      <c r="A129" s="18" t="s">
        <v>235</v>
      </c>
      <c r="B129" s="19" t="s">
        <v>236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62000.2</v>
      </c>
      <c r="AY129" s="20">
        <v>635458.51</v>
      </c>
    </row>
    <row r="130" spans="1:51">
      <c r="A130" s="18" t="s">
        <v>237</v>
      </c>
      <c r="B130" s="19" t="s">
        <v>238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>
      <c r="A131" s="18" t="s">
        <v>239</v>
      </c>
      <c r="B131" s="19" t="s">
        <v>240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2586</v>
      </c>
      <c r="AY131" s="20">
        <v>14101.6</v>
      </c>
    </row>
    <row r="132" spans="1:51">
      <c r="A132" s="10" t="s">
        <v>241</v>
      </c>
      <c r="B132" s="16" t="s">
        <v>242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27.48</v>
      </c>
      <c r="AY132" s="17">
        <f>SUM(AY133:AY134)</f>
        <v>6135933.3499999996</v>
      </c>
    </row>
    <row r="133" spans="1:51">
      <c r="A133" s="18" t="s">
        <v>243</v>
      </c>
      <c r="B133" s="19" t="s">
        <v>244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27.48</v>
      </c>
      <c r="AY133" s="20">
        <v>3184885.89</v>
      </c>
    </row>
    <row r="134" spans="1:51">
      <c r="A134" s="18" t="s">
        <v>245</v>
      </c>
      <c r="B134" s="19" t="s">
        <v>246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0</v>
      </c>
      <c r="AY134" s="20">
        <v>2951047.46</v>
      </c>
    </row>
    <row r="135" spans="1:51">
      <c r="A135" s="10" t="s">
        <v>247</v>
      </c>
      <c r="B135" s="16" t="s">
        <v>248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0</v>
      </c>
      <c r="AY135" s="17">
        <f>SUM(AY136:AY139)</f>
        <v>2000000</v>
      </c>
    </row>
    <row r="136" spans="1:51">
      <c r="A136" s="18" t="s">
        <v>249</v>
      </c>
      <c r="B136" s="19" t="s">
        <v>250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>
      <c r="A137" s="18" t="s">
        <v>251</v>
      </c>
      <c r="B137" s="19" t="s">
        <v>252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>
      <c r="A138" s="18" t="s">
        <v>253</v>
      </c>
      <c r="B138" s="19" t="s">
        <v>254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>
      <c r="A139" s="18" t="s">
        <v>255</v>
      </c>
      <c r="B139" s="19" t="s">
        <v>256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0</v>
      </c>
      <c r="AY139" s="20">
        <v>2000000</v>
      </c>
    </row>
    <row r="140" spans="1:51">
      <c r="A140" s="10" t="s">
        <v>257</v>
      </c>
      <c r="B140" s="16" t="s">
        <v>258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43483.95</v>
      </c>
      <c r="AY140" s="17">
        <f>SUM(AY141:AY145)</f>
        <v>381826.15</v>
      </c>
    </row>
    <row r="141" spans="1:51">
      <c r="A141" s="18" t="s">
        <v>259</v>
      </c>
      <c r="B141" s="19" t="s">
        <v>260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222.35</v>
      </c>
      <c r="AY141" s="20">
        <v>516.52</v>
      </c>
    </row>
    <row r="142" spans="1:51">
      <c r="A142" s="18" t="s">
        <v>261</v>
      </c>
      <c r="B142" s="19" t="s">
        <v>262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43261.599999999999</v>
      </c>
      <c r="AY142" s="20">
        <v>344873.77</v>
      </c>
    </row>
    <row r="143" spans="1:51">
      <c r="A143" s="18" t="s">
        <v>263</v>
      </c>
      <c r="B143" s="19" t="s">
        <v>264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0</v>
      </c>
      <c r="AY143" s="20">
        <v>36435.86</v>
      </c>
    </row>
    <row r="144" spans="1:51">
      <c r="A144" s="18" t="s">
        <v>265</v>
      </c>
      <c r="B144" s="19" t="s">
        <v>266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>
      <c r="A145" s="18" t="s">
        <v>267</v>
      </c>
      <c r="B145" s="19" t="s">
        <v>268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>
      <c r="A146" s="10" t="s">
        <v>269</v>
      </c>
      <c r="B146" s="16" t="s">
        <v>270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>
      <c r="A147" s="10" t="s">
        <v>271</v>
      </c>
      <c r="B147" s="19" t="s">
        <v>272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>
      <c r="A148" s="10" t="s">
        <v>273</v>
      </c>
      <c r="B148" s="19" t="s">
        <v>274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>
      <c r="A149" s="10" t="s">
        <v>275</v>
      </c>
      <c r="B149" s="21" t="s">
        <v>276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>
      <c r="A150" s="10" t="s">
        <v>277</v>
      </c>
      <c r="B150" s="16" t="s">
        <v>278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>
      <c r="A151" s="18" t="s">
        <v>279</v>
      </c>
      <c r="B151" s="19" t="s">
        <v>280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>
      <c r="A152" s="10" t="s">
        <v>281</v>
      </c>
      <c r="B152" s="16" t="s">
        <v>282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>
      <c r="A153" s="10" t="s">
        <v>283</v>
      </c>
      <c r="B153" s="16" t="s">
        <v>284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>
      <c r="A154" s="18" t="s">
        <v>285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>
      <c r="A184" s="18"/>
      <c r="B184" s="41" t="s">
        <v>345</v>
      </c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27">
        <f>AX7+AX117+AX161</f>
        <v>3875245.71</v>
      </c>
      <c r="AY184" s="27">
        <f>AY7+AY117+AY161</f>
        <v>36810295.280000001</v>
      </c>
    </row>
    <row r="185" spans="1:52" ht="18.7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2312140.81</v>
      </c>
      <c r="AY186" s="13">
        <f>AY187+AY222+AY287</f>
        <v>28469971.399999999</v>
      </c>
    </row>
    <row r="187" spans="1:52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1138343.96</v>
      </c>
      <c r="AY187" s="15">
        <f>AY188+AY193+AY198+AY207+AY212+AY219</f>
        <v>13860848.109999999</v>
      </c>
    </row>
    <row r="188" spans="1:52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717343.8</v>
      </c>
      <c r="AY188" s="17">
        <f>SUM(AY189:AY192)</f>
        <v>8233415.0800000001</v>
      </c>
    </row>
    <row r="189" spans="1:52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144115.79999999999</v>
      </c>
      <c r="AY189" s="20">
        <v>1647046.8</v>
      </c>
    </row>
    <row r="190" spans="1:52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573228</v>
      </c>
      <c r="AY191" s="20">
        <v>6586368.2800000003</v>
      </c>
    </row>
    <row r="192" spans="1:52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282000.15999999997</v>
      </c>
      <c r="AY193" s="17">
        <f>SUM(AY194:AY197)</f>
        <v>3498486.61</v>
      </c>
    </row>
    <row r="194" spans="1:51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0</v>
      </c>
    </row>
    <row r="195" spans="1:51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282000.15999999997</v>
      </c>
      <c r="AY195" s="20">
        <v>3498486.61</v>
      </c>
    </row>
    <row r="196" spans="1:51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139000</v>
      </c>
      <c r="AY198" s="17">
        <f>SUM(AY199:AY206)</f>
        <v>1962368.6</v>
      </c>
    </row>
    <row r="199" spans="1:51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0</v>
      </c>
      <c r="AY200" s="20">
        <v>1510510.08</v>
      </c>
    </row>
    <row r="201" spans="1:51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0</v>
      </c>
      <c r="AY201" s="20">
        <v>292885.59000000003</v>
      </c>
    </row>
    <row r="202" spans="1:51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139000</v>
      </c>
      <c r="AY202" s="20">
        <v>158972.93</v>
      </c>
    </row>
    <row r="203" spans="1:51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0</v>
      </c>
      <c r="AY212" s="17">
        <f>SUM(AY213:AY218)</f>
        <v>166577.81999999998</v>
      </c>
    </row>
    <row r="213" spans="1:51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25302.52</v>
      </c>
    </row>
    <row r="214" spans="1:51">
      <c r="A214" s="18" t="s">
        <v>404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0</v>
      </c>
      <c r="AY214" s="20">
        <v>0</v>
      </c>
    </row>
    <row r="215" spans="1:51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4000</v>
      </c>
    </row>
    <row r="217" spans="1:51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137275.29999999999</v>
      </c>
    </row>
    <row r="218" spans="1:51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0</v>
      </c>
    </row>
    <row r="219" spans="1:51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0</v>
      </c>
    </row>
    <row r="220" spans="1:51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469393.03999999992</v>
      </c>
      <c r="AY222" s="15">
        <f>AY223+AY232+AY236+AY246+AY256+AY264+AY267+AY273+AY277</f>
        <v>6578718.8999999994</v>
      </c>
    </row>
    <row r="223" spans="1:51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49472.170000000006</v>
      </c>
      <c r="AY223" s="17">
        <f>SUM(AY224:AY231)</f>
        <v>193339.14</v>
      </c>
    </row>
    <row r="224" spans="1:51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34846.370000000003</v>
      </c>
      <c r="AY224" s="20">
        <v>126858.98</v>
      </c>
    </row>
    <row r="225" spans="1:51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0</v>
      </c>
      <c r="AY225" s="20">
        <v>0</v>
      </c>
    </row>
    <row r="226" spans="1:51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2644.98</v>
      </c>
      <c r="AY227" s="20">
        <v>10796.98</v>
      </c>
    </row>
    <row r="228" spans="1:51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0</v>
      </c>
      <c r="AY228" s="20">
        <v>0</v>
      </c>
    </row>
    <row r="229" spans="1:51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11980.82</v>
      </c>
      <c r="AY229" s="20">
        <v>52763.23</v>
      </c>
    </row>
    <row r="230" spans="1:51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939.95</v>
      </c>
    </row>
    <row r="231" spans="1:51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0</v>
      </c>
      <c r="AY231" s="20">
        <v>1980</v>
      </c>
    </row>
    <row r="232" spans="1:51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0</v>
      </c>
      <c r="AY232" s="17">
        <f>SUM(AY233:AY235)</f>
        <v>113118.52</v>
      </c>
    </row>
    <row r="233" spans="1:51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0</v>
      </c>
      <c r="AY233" s="20">
        <v>113118.52</v>
      </c>
    </row>
    <row r="234" spans="1:51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0</v>
      </c>
    </row>
    <row r="235" spans="1:51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0</v>
      </c>
    </row>
    <row r="236" spans="1:51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43828.92</v>
      </c>
      <c r="AY246" s="17">
        <f>SUM(AY247:AY255)</f>
        <v>1135095.5799999998</v>
      </c>
    </row>
    <row r="247" spans="1:51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0</v>
      </c>
      <c r="AY247" s="20">
        <v>342213.49</v>
      </c>
    </row>
    <row r="248" spans="1:51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10549.97</v>
      </c>
      <c r="AY248" s="20">
        <v>77895.12</v>
      </c>
    </row>
    <row r="249" spans="1:51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58</v>
      </c>
      <c r="AY249" s="20">
        <v>3257</v>
      </c>
    </row>
    <row r="250" spans="1:51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1743.5</v>
      </c>
    </row>
    <row r="251" spans="1:51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3929.92</v>
      </c>
      <c r="AY252" s="20">
        <v>268529.8</v>
      </c>
    </row>
    <row r="253" spans="1:51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121.55</v>
      </c>
      <c r="AY253" s="20">
        <v>43876.59</v>
      </c>
    </row>
    <row r="254" spans="1:51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28551.24</v>
      </c>
      <c r="AY254" s="20">
        <v>341200.54</v>
      </c>
    </row>
    <row r="255" spans="1:51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618.24</v>
      </c>
      <c r="AY255" s="20">
        <v>56379.54</v>
      </c>
    </row>
    <row r="256" spans="1:51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64635.33</v>
      </c>
      <c r="AY256" s="17">
        <f>SUM(AY257:AY263)</f>
        <v>724312.75</v>
      </c>
    </row>
    <row r="257" spans="1:51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0</v>
      </c>
      <c r="AY257" s="20">
        <v>0</v>
      </c>
    </row>
    <row r="258" spans="1:51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0</v>
      </c>
      <c r="AY258" s="20">
        <v>8473</v>
      </c>
    </row>
    <row r="259" spans="1:51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0</v>
      </c>
      <c r="AY259" s="20">
        <v>28425.58</v>
      </c>
    </row>
    <row r="260" spans="1:51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0</v>
      </c>
      <c r="AY260" s="20">
        <v>22810.67</v>
      </c>
    </row>
    <row r="261" spans="1:51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0</v>
      </c>
    </row>
    <row r="263" spans="1:51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64635.33</v>
      </c>
      <c r="AY263" s="20">
        <v>664603.5</v>
      </c>
    </row>
    <row r="264" spans="1:51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249739.4</v>
      </c>
      <c r="AY264" s="17">
        <f>SUM(AY265:AY266)</f>
        <v>3331783.37</v>
      </c>
    </row>
    <row r="265" spans="1:51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249739.4</v>
      </c>
      <c r="AY265" s="20">
        <v>3331783.37</v>
      </c>
    </row>
    <row r="266" spans="1:51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23608.809999999998</v>
      </c>
      <c r="AY267" s="17">
        <f>SUM(AY268:AY272)</f>
        <v>132271.41999999998</v>
      </c>
    </row>
    <row r="268" spans="1:51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0</v>
      </c>
      <c r="AY268" s="20">
        <v>85511.78</v>
      </c>
    </row>
    <row r="269" spans="1:51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548.01</v>
      </c>
      <c r="AY269" s="20">
        <v>24550.16</v>
      </c>
    </row>
    <row r="270" spans="1:51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23060.799999999999</v>
      </c>
      <c r="AY270" s="20">
        <v>13369.48</v>
      </c>
    </row>
    <row r="271" spans="1:51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8840</v>
      </c>
    </row>
    <row r="273" spans="1:51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120.68</v>
      </c>
      <c r="AY273" s="17">
        <f>SUM(AY274:AY276)</f>
        <v>1021.99</v>
      </c>
    </row>
    <row r="274" spans="1:51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120.68</v>
      </c>
      <c r="AY275" s="20">
        <v>1021.99</v>
      </c>
    </row>
    <row r="276" spans="1:51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37987.730000000003</v>
      </c>
      <c r="AY277" s="17">
        <f>SUM(AY278:AY286)</f>
        <v>947776.13</v>
      </c>
    </row>
    <row r="278" spans="1:51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3457.78</v>
      </c>
      <c r="AY278" s="20">
        <v>35480.69</v>
      </c>
    </row>
    <row r="279" spans="1:51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1028.96</v>
      </c>
      <c r="AY279" s="20">
        <v>2915.47</v>
      </c>
    </row>
    <row r="280" spans="1:51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1129.97</v>
      </c>
    </row>
    <row r="281" spans="1:51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0</v>
      </c>
      <c r="AY281" s="20">
        <v>8669.2999999999993</v>
      </c>
    </row>
    <row r="282" spans="1:51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28849.200000000001</v>
      </c>
      <c r="AY283" s="20">
        <v>664254.98</v>
      </c>
    </row>
    <row r="284" spans="1:51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4651.79</v>
      </c>
      <c r="AY285" s="20">
        <v>235325.72</v>
      </c>
    </row>
    <row r="286" spans="1:51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704403.81</v>
      </c>
      <c r="AY287" s="15">
        <f>AY288+AY298+AY308+AY318+AY328+AY338+AY346+AY356+AY362</f>
        <v>8030404.3900000006</v>
      </c>
    </row>
    <row r="288" spans="1:51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482315.95</v>
      </c>
      <c r="AY288" s="17">
        <v>6094552.7000000002</v>
      </c>
    </row>
    <row r="289" spans="1:51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463837</v>
      </c>
      <c r="AY289" s="20">
        <v>5889242.04</v>
      </c>
    </row>
    <row r="290" spans="1:51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0</v>
      </c>
      <c r="AY290" s="20">
        <v>8568.0300000000007</v>
      </c>
    </row>
    <row r="291" spans="1:51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0</v>
      </c>
      <c r="AY292" s="20">
        <v>73384</v>
      </c>
    </row>
    <row r="293" spans="1:51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5468</v>
      </c>
      <c r="AY293" s="20">
        <v>68017.05</v>
      </c>
    </row>
    <row r="294" spans="1:51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13010.95</v>
      </c>
      <c r="AY295" s="20">
        <v>54557.4</v>
      </c>
    </row>
    <row r="296" spans="1:51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0</v>
      </c>
      <c r="AY296" s="20">
        <v>784.18</v>
      </c>
    </row>
    <row r="297" spans="1:51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20776.419999999998</v>
      </c>
      <c r="AY298" s="17">
        <f>SUM(AY299:AY307)</f>
        <v>105287.03</v>
      </c>
    </row>
    <row r="299" spans="1:51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19500</v>
      </c>
      <c r="AY300" s="20">
        <v>78000</v>
      </c>
    </row>
    <row r="301" spans="1:51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1276.42</v>
      </c>
      <c r="AY301" s="20">
        <v>908.79</v>
      </c>
    </row>
    <row r="302" spans="1:51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0</v>
      </c>
      <c r="AY303" s="20">
        <v>0</v>
      </c>
    </row>
    <row r="304" spans="1:51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0</v>
      </c>
      <c r="AY304" s="20">
        <v>8120</v>
      </c>
    </row>
    <row r="305" spans="1:51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8150</v>
      </c>
    </row>
    <row r="306" spans="1:51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0</v>
      </c>
      <c r="AY307" s="20">
        <v>10108.24</v>
      </c>
    </row>
    <row r="308" spans="1:51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8224.4</v>
      </c>
      <c r="AY308" s="17">
        <f>SUM(AY309:AY317)</f>
        <v>103728.4</v>
      </c>
    </row>
    <row r="309" spans="1:51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0</v>
      </c>
      <c r="AY309" s="20">
        <v>0</v>
      </c>
    </row>
    <row r="310" spans="1:51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61480</v>
      </c>
    </row>
    <row r="311" spans="1:51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0</v>
      </c>
      <c r="AY311" s="20">
        <v>0</v>
      </c>
    </row>
    <row r="312" spans="1:51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0</v>
      </c>
      <c r="AY312" s="20">
        <v>6880</v>
      </c>
    </row>
    <row r="313" spans="1:51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8224.4</v>
      </c>
      <c r="AY314" s="20">
        <v>35368.400000000001</v>
      </c>
    </row>
    <row r="315" spans="1:51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46686.65</v>
      </c>
      <c r="AY318" s="17">
        <f>SUM(AY319:AY327)</f>
        <v>188697.06999999998</v>
      </c>
    </row>
    <row r="319" spans="1:51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6613</v>
      </c>
      <c r="AY319" s="20">
        <v>10272.959999999999</v>
      </c>
    </row>
    <row r="320" spans="1:51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0</v>
      </c>
      <c r="AY322" s="20">
        <v>14598.44</v>
      </c>
    </row>
    <row r="323" spans="1:51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40073.65</v>
      </c>
      <c r="AY323" s="20">
        <v>156909.26999999999</v>
      </c>
    </row>
    <row r="324" spans="1:51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0</v>
      </c>
      <c r="AY325" s="20">
        <v>6000</v>
      </c>
    </row>
    <row r="326" spans="1:51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916.4</v>
      </c>
    </row>
    <row r="328" spans="1:51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67538.39</v>
      </c>
      <c r="AY328" s="17">
        <f>SUM(AY329:AY337)</f>
        <v>471966.67000000004</v>
      </c>
    </row>
    <row r="329" spans="1:51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16274.8</v>
      </c>
      <c r="AY329" s="20">
        <v>130885.25</v>
      </c>
    </row>
    <row r="330" spans="1:51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0</v>
      </c>
      <c r="AY330" s="20">
        <v>6785</v>
      </c>
    </row>
    <row r="331" spans="1:51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1102</v>
      </c>
      <c r="AY331" s="20">
        <v>35036.79</v>
      </c>
    </row>
    <row r="332" spans="1:51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50161.59</v>
      </c>
      <c r="AY333" s="20">
        <v>234968.63</v>
      </c>
    </row>
    <row r="334" spans="1:51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0</v>
      </c>
      <c r="AY335" s="20">
        <v>63291</v>
      </c>
    </row>
    <row r="336" spans="1:51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0</v>
      </c>
      <c r="AY336" s="20">
        <v>1000</v>
      </c>
    </row>
    <row r="337" spans="1:51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0</v>
      </c>
      <c r="AY337" s="20">
        <v>0</v>
      </c>
    </row>
    <row r="338" spans="1:51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0</v>
      </c>
      <c r="AY338" s="17">
        <f>SUM(AY339:AY345)</f>
        <v>64356.800000000003</v>
      </c>
    </row>
    <row r="339" spans="1:51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0</v>
      </c>
      <c r="AY339" s="20">
        <v>64356.800000000003</v>
      </c>
    </row>
    <row r="340" spans="1:51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741</v>
      </c>
      <c r="AY346" s="17">
        <f>SUM(AY347:AY355)</f>
        <v>188108.21</v>
      </c>
    </row>
    <row r="347" spans="1:51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0</v>
      </c>
    </row>
    <row r="348" spans="1:51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250</v>
      </c>
    </row>
    <row r="349" spans="1:51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741</v>
      </c>
      <c r="AY351" s="20">
        <v>187858.21</v>
      </c>
    </row>
    <row r="352" spans="1:51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48150</v>
      </c>
      <c r="AY356" s="17">
        <f>SUM(AY357:AY361)</f>
        <v>556365.13</v>
      </c>
    </row>
    <row r="357" spans="1:51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48150</v>
      </c>
      <c r="AY358" s="20">
        <v>550646.53</v>
      </c>
    </row>
    <row r="359" spans="1:51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5718.6</v>
      </c>
    </row>
    <row r="362" spans="1:51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29971</v>
      </c>
      <c r="AY362" s="17">
        <f>SUM(AY363:AY371)</f>
        <v>257342.38</v>
      </c>
    </row>
    <row r="363" spans="1:51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500</v>
      </c>
    </row>
    <row r="364" spans="1:51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29971</v>
      </c>
      <c r="AY364" s="20">
        <v>93122</v>
      </c>
    </row>
    <row r="365" spans="1:51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0</v>
      </c>
    </row>
    <row r="367" spans="1:51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0</v>
      </c>
    </row>
    <row r="368" spans="1:51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163720.38</v>
      </c>
    </row>
    <row r="369" spans="1:51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0</v>
      </c>
      <c r="AY371" s="20">
        <v>0</v>
      </c>
    </row>
    <row r="372" spans="1:51" ht="15.7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253220.8</v>
      </c>
      <c r="AY372" s="13">
        <f>AY373+AY385+AY391+AY403+AY416+AY423+AY433+AY436+AY447</f>
        <v>3517822.28</v>
      </c>
    </row>
    <row r="373" spans="1:51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173566</v>
      </c>
      <c r="AY385" s="15">
        <f>AY386+AY390</f>
        <v>2052132</v>
      </c>
    </row>
    <row r="386" spans="1:51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173566</v>
      </c>
      <c r="AY386" s="17">
        <f>SUM(AY387:AY389)</f>
        <v>2052132</v>
      </c>
    </row>
    <row r="387" spans="1:51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173566</v>
      </c>
      <c r="AY387" s="20">
        <v>2052132</v>
      </c>
    </row>
    <row r="388" spans="1:51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>
      <c r="A390" s="10">
        <v>52220</v>
      </c>
      <c r="B390" s="16" t="s">
        <v>754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>
      <c r="A391" s="10" t="s">
        <v>755</v>
      </c>
      <c r="B391" s="21" t="s">
        <v>756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>
      <c r="A392" s="10" t="s">
        <v>757</v>
      </c>
      <c r="B392" s="16" t="s">
        <v>758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>
      <c r="A393" s="18" t="s">
        <v>759</v>
      </c>
      <c r="B393" s="19" t="s">
        <v>760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>
      <c r="A394" s="18" t="s">
        <v>761</v>
      </c>
      <c r="B394" s="19" t="s">
        <v>762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>
      <c r="A395" s="18" t="s">
        <v>763</v>
      </c>
      <c r="B395" s="19" t="s">
        <v>764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>
      <c r="A396" s="18" t="s">
        <v>765</v>
      </c>
      <c r="B396" s="19" t="s">
        <v>766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>
      <c r="A397" s="18" t="s">
        <v>767</v>
      </c>
      <c r="B397" s="19" t="s">
        <v>768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>
      <c r="A398" s="18" t="s">
        <v>769</v>
      </c>
      <c r="B398" s="19" t="s">
        <v>770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>
      <c r="A399" s="18" t="s">
        <v>771</v>
      </c>
      <c r="B399" s="19" t="s">
        <v>772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>
      <c r="A400" s="18" t="s">
        <v>773</v>
      </c>
      <c r="B400" s="19" t="s">
        <v>774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>
      <c r="A401" s="10" t="s">
        <v>775</v>
      </c>
      <c r="B401" s="16" t="s">
        <v>776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>
      <c r="A402" s="18" t="s">
        <v>777</v>
      </c>
      <c r="B402" s="19" t="s">
        <v>778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>
      <c r="A403" s="10" t="s">
        <v>779</v>
      </c>
      <c r="B403" s="21" t="s">
        <v>780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19611.900000000001</v>
      </c>
      <c r="AY403" s="15">
        <f>AY404+AY406+AY408+AY414</f>
        <v>757053.86</v>
      </c>
    </row>
    <row r="404" spans="1:51">
      <c r="A404" s="10" t="s">
        <v>781</v>
      </c>
      <c r="B404" s="16" t="s">
        <v>782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0</v>
      </c>
      <c r="AY404" s="17">
        <f>SUM(AY405)</f>
        <v>246500</v>
      </c>
    </row>
    <row r="405" spans="1:51">
      <c r="A405" s="18" t="s">
        <v>783</v>
      </c>
      <c r="B405" s="19" t="s">
        <v>784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0</v>
      </c>
      <c r="AY405" s="20">
        <v>246500</v>
      </c>
    </row>
    <row r="406" spans="1:51">
      <c r="A406" s="10" t="s">
        <v>785</v>
      </c>
      <c r="B406" s="16" t="s">
        <v>786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5000</v>
      </c>
      <c r="AY406" s="17">
        <f>SUM(AY407)</f>
        <v>293500</v>
      </c>
    </row>
    <row r="407" spans="1:51">
      <c r="A407" s="18" t="s">
        <v>787</v>
      </c>
      <c r="B407" s="19" t="s">
        <v>788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5000</v>
      </c>
      <c r="AY407" s="20">
        <v>293500</v>
      </c>
    </row>
    <row r="408" spans="1:51">
      <c r="A408" s="10" t="s">
        <v>789</v>
      </c>
      <c r="B408" s="16" t="s">
        <v>790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14611.9</v>
      </c>
      <c r="AY408" s="17">
        <f>SUM(AY409:AY413)</f>
        <v>217053.86</v>
      </c>
    </row>
    <row r="409" spans="1:51">
      <c r="A409" s="18" t="s">
        <v>791</v>
      </c>
      <c r="B409" s="19" t="s">
        <v>792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12458.9</v>
      </c>
      <c r="AY409" s="20">
        <v>139502.85999999999</v>
      </c>
    </row>
    <row r="410" spans="1:51">
      <c r="A410" s="18" t="s">
        <v>793</v>
      </c>
      <c r="B410" s="19" t="s">
        <v>794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>
      <c r="A411" s="18" t="s">
        <v>795</v>
      </c>
      <c r="B411" s="19" t="s">
        <v>796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0</v>
      </c>
      <c r="AY411" s="20">
        <v>77551</v>
      </c>
    </row>
    <row r="412" spans="1:51">
      <c r="A412" s="18" t="s">
        <v>797</v>
      </c>
      <c r="B412" s="19" t="s">
        <v>798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>
      <c r="A413" s="18" t="s">
        <v>799</v>
      </c>
      <c r="B413" s="19" t="s">
        <v>800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2153</v>
      </c>
      <c r="AY413" s="20">
        <v>0</v>
      </c>
    </row>
    <row r="414" spans="1:51">
      <c r="A414" s="10" t="s">
        <v>801</v>
      </c>
      <c r="B414" s="16" t="s">
        <v>802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>
      <c r="A415" s="18" t="s">
        <v>803</v>
      </c>
      <c r="B415" s="19" t="s">
        <v>804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>
      <c r="A416" s="10" t="s">
        <v>805</v>
      </c>
      <c r="B416" s="21" t="s">
        <v>806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60042.9</v>
      </c>
      <c r="AY416" s="15">
        <f>AY417+AY419+AY421</f>
        <v>708636.42</v>
      </c>
    </row>
    <row r="417" spans="1:51">
      <c r="A417" s="10" t="s">
        <v>807</v>
      </c>
      <c r="B417" s="16" t="s">
        <v>808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60042.9</v>
      </c>
      <c r="AY417" s="17">
        <f>SUM(AY418)</f>
        <v>708636.42</v>
      </c>
    </row>
    <row r="418" spans="1:51">
      <c r="A418" s="18" t="s">
        <v>809</v>
      </c>
      <c r="B418" s="19" t="s">
        <v>810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60042.9</v>
      </c>
      <c r="AY418" s="20">
        <v>708636.42</v>
      </c>
    </row>
    <row r="419" spans="1:51">
      <c r="A419" s="10" t="s">
        <v>811</v>
      </c>
      <c r="B419" s="16" t="s">
        <v>812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>
      <c r="A420" s="18" t="s">
        <v>813</v>
      </c>
      <c r="B420" s="19" t="s">
        <v>814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>
      <c r="A421" s="10" t="s">
        <v>815</v>
      </c>
      <c r="B421" s="16" t="s">
        <v>816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>
      <c r="A422" s="18" t="s">
        <v>817</v>
      </c>
      <c r="B422" s="19" t="s">
        <v>818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>
      <c r="A423" s="10" t="s">
        <v>819</v>
      </c>
      <c r="B423" s="21" t="s">
        <v>820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>
      <c r="A424" s="10" t="s">
        <v>821</v>
      </c>
      <c r="B424" s="16" t="s">
        <v>822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>
      <c r="A425" s="18" t="s">
        <v>823</v>
      </c>
      <c r="B425" s="19" t="s">
        <v>824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>
      <c r="A426" s="18" t="s">
        <v>825</v>
      </c>
      <c r="B426" s="19" t="s">
        <v>826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>
      <c r="A427" s="18" t="s">
        <v>827</v>
      </c>
      <c r="B427" s="19" t="s">
        <v>828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>
      <c r="A428" s="10" t="s">
        <v>829</v>
      </c>
      <c r="B428" s="16" t="s">
        <v>830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>
      <c r="A429" s="18" t="s">
        <v>823</v>
      </c>
      <c r="B429" s="19" t="s">
        <v>831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>
      <c r="A430" s="18" t="s">
        <v>825</v>
      </c>
      <c r="B430" s="19" t="s">
        <v>832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>
      <c r="A431" s="18" t="s">
        <v>827</v>
      </c>
      <c r="B431" s="19" t="s">
        <v>833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>
      <c r="A432" s="18" t="s">
        <v>834</v>
      </c>
      <c r="B432" s="19" t="s">
        <v>835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>
      <c r="A433" s="10" t="s">
        <v>836</v>
      </c>
      <c r="B433" s="21" t="s">
        <v>837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>
      <c r="A434" s="10" t="s">
        <v>838</v>
      </c>
      <c r="B434" s="16" t="s">
        <v>839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>
      <c r="A435" s="18" t="s">
        <v>840</v>
      </c>
      <c r="B435" s="19" t="s">
        <v>841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>
      <c r="A436" s="10" t="s">
        <v>842</v>
      </c>
      <c r="B436" s="21" t="s">
        <v>843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>
      <c r="A437" s="10" t="s">
        <v>844</v>
      </c>
      <c r="B437" s="16" t="s">
        <v>845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>
      <c r="A438" s="18" t="s">
        <v>846</v>
      </c>
      <c r="B438" s="19" t="s">
        <v>847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>
      <c r="A439" s="10" t="s">
        <v>848</v>
      </c>
      <c r="B439" s="16" t="s">
        <v>849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>
      <c r="A440" s="18" t="s">
        <v>850</v>
      </c>
      <c r="B440" s="19" t="s">
        <v>851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>
      <c r="A441" s="10" t="s">
        <v>852</v>
      </c>
      <c r="B441" s="16" t="s">
        <v>853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>
      <c r="A442" s="18" t="s">
        <v>854</v>
      </c>
      <c r="B442" s="19" t="s">
        <v>855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>
      <c r="A443" s="10" t="s">
        <v>856</v>
      </c>
      <c r="B443" s="16" t="s">
        <v>857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>
      <c r="A444" s="18" t="s">
        <v>858</v>
      </c>
      <c r="B444" s="19" t="s">
        <v>859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>
      <c r="A445" s="10" t="s">
        <v>860</v>
      </c>
      <c r="B445" s="16" t="s">
        <v>861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>
      <c r="A446" s="18" t="s">
        <v>862</v>
      </c>
      <c r="B446" s="19" t="s">
        <v>863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>
      <c r="A447" s="10" t="s">
        <v>864</v>
      </c>
      <c r="B447" s="21" t="s">
        <v>865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>
      <c r="A448" s="10" t="s">
        <v>866</v>
      </c>
      <c r="B448" s="16" t="s">
        <v>867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>
      <c r="A449" s="18" t="s">
        <v>868</v>
      </c>
      <c r="B449" s="19" t="s">
        <v>869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>
      <c r="A450" s="18" t="s">
        <v>870</v>
      </c>
      <c r="B450" s="19" t="s">
        <v>871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>
      <c r="A451" s="10" t="s">
        <v>872</v>
      </c>
      <c r="B451" s="16" t="s">
        <v>873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>
      <c r="A452" s="18" t="s">
        <v>874</v>
      </c>
      <c r="B452" s="19" t="s">
        <v>875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>
      <c r="A453" s="10" t="s">
        <v>876</v>
      </c>
      <c r="B453" s="24" t="s">
        <v>877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>
      <c r="A454" s="10" t="s">
        <v>878</v>
      </c>
      <c r="B454" s="21" t="s">
        <v>879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>
      <c r="A455" s="10" t="s">
        <v>880</v>
      </c>
      <c r="B455" s="16" t="s">
        <v>881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>
      <c r="A456" s="18" t="s">
        <v>882</v>
      </c>
      <c r="B456" s="19" t="s">
        <v>883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>
      <c r="A457" s="18" t="s">
        <v>884</v>
      </c>
      <c r="B457" s="19" t="s">
        <v>885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>
      <c r="A458" s="18" t="s">
        <v>886</v>
      </c>
      <c r="B458" s="19" t="s">
        <v>887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>
      <c r="A459" s="10" t="s">
        <v>888</v>
      </c>
      <c r="B459" s="16" t="s">
        <v>889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>
      <c r="A460" s="18" t="s">
        <v>890</v>
      </c>
      <c r="B460" s="19" t="s">
        <v>891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>
      <c r="A461" s="18" t="s">
        <v>892</v>
      </c>
      <c r="B461" s="19" t="s">
        <v>893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>
      <c r="A462" s="18" t="s">
        <v>894</v>
      </c>
      <c r="B462" s="19" t="s">
        <v>895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>
      <c r="A463" s="10" t="s">
        <v>896</v>
      </c>
      <c r="B463" s="21" t="s">
        <v>897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>
      <c r="A464" s="10" t="s">
        <v>898</v>
      </c>
      <c r="B464" s="16" t="s">
        <v>899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>
      <c r="A465" s="18" t="s">
        <v>900</v>
      </c>
      <c r="B465" s="19" t="s">
        <v>901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>
      <c r="A466" s="18" t="s">
        <v>902</v>
      </c>
      <c r="B466" s="19" t="s">
        <v>903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>
      <c r="A467" s="18" t="s">
        <v>904</v>
      </c>
      <c r="B467" s="19" t="s">
        <v>905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>
      <c r="A468" s="18" t="s">
        <v>906</v>
      </c>
      <c r="B468" s="19" t="s">
        <v>907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>
      <c r="A469" s="10" t="s">
        <v>908</v>
      </c>
      <c r="B469" s="16" t="s">
        <v>909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>
      <c r="A470" s="18" t="s">
        <v>910</v>
      </c>
      <c r="B470" s="19" t="s">
        <v>911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>
      <c r="A471" s="10" t="s">
        <v>912</v>
      </c>
      <c r="B471" s="21" t="s">
        <v>913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>
      <c r="A472" s="10" t="s">
        <v>914</v>
      </c>
      <c r="B472" s="16" t="s">
        <v>915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>
      <c r="A473" s="18" t="s">
        <v>916</v>
      </c>
      <c r="B473" s="19" t="s">
        <v>917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>
      <c r="A474" s="10" t="s">
        <v>918</v>
      </c>
      <c r="B474" s="16" t="s">
        <v>919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>
      <c r="A475" s="18" t="s">
        <v>920</v>
      </c>
      <c r="B475" s="19" t="s">
        <v>921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>
      <c r="A476" s="18" t="s">
        <v>922</v>
      </c>
      <c r="B476" s="19" t="s">
        <v>923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>
      <c r="A477" s="10" t="s">
        <v>924</v>
      </c>
      <c r="B477" s="24" t="s">
        <v>925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0</v>
      </c>
      <c r="AY477" s="13">
        <f>AY478+AY489+AY494+AY499+AY502</f>
        <v>0</v>
      </c>
    </row>
    <row r="478" spans="1:51">
      <c r="A478" s="10" t="s">
        <v>926</v>
      </c>
      <c r="B478" s="21" t="s">
        <v>927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0</v>
      </c>
      <c r="AY478" s="15">
        <f>AY479+AY483</f>
        <v>0</v>
      </c>
    </row>
    <row r="479" spans="1:51">
      <c r="A479" s="10" t="s">
        <v>928</v>
      </c>
      <c r="B479" s="16" t="s">
        <v>929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0</v>
      </c>
      <c r="AY479" s="17">
        <f>SUM(AY480:AY482)</f>
        <v>0</v>
      </c>
    </row>
    <row r="480" spans="1:51">
      <c r="A480" s="18" t="s">
        <v>930</v>
      </c>
      <c r="B480" s="19" t="s">
        <v>931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0</v>
      </c>
      <c r="AY480" s="20">
        <v>0</v>
      </c>
    </row>
    <row r="481" spans="1:51">
      <c r="A481" s="18" t="s">
        <v>932</v>
      </c>
      <c r="B481" s="19" t="s">
        <v>933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>
      <c r="A482" s="18" t="s">
        <v>934</v>
      </c>
      <c r="B482" s="19" t="s">
        <v>935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>
      <c r="A483" s="10" t="s">
        <v>936</v>
      </c>
      <c r="B483" s="16" t="s">
        <v>937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>
      <c r="A484" s="18" t="s">
        <v>938</v>
      </c>
      <c r="B484" s="19" t="s">
        <v>939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>
      <c r="A485" s="18" t="s">
        <v>940</v>
      </c>
      <c r="B485" s="19" t="s">
        <v>941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>
      <c r="A486" s="18" t="s">
        <v>942</v>
      </c>
      <c r="B486" s="19" t="s">
        <v>943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>
      <c r="A487" s="18" t="s">
        <v>944</v>
      </c>
      <c r="B487" s="19" t="s">
        <v>945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>
      <c r="A488" s="18" t="s">
        <v>946</v>
      </c>
      <c r="B488" s="19" t="s">
        <v>947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>
      <c r="A489" s="10" t="s">
        <v>948</v>
      </c>
      <c r="B489" s="21" t="s">
        <v>949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>
      <c r="A490" s="10" t="s">
        <v>950</v>
      </c>
      <c r="B490" s="16" t="s">
        <v>951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>
      <c r="A491" s="18" t="s">
        <v>952</v>
      </c>
      <c r="B491" s="19" t="s">
        <v>953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>
      <c r="A492" s="10" t="s">
        <v>954</v>
      </c>
      <c r="B492" s="16" t="s">
        <v>955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>
      <c r="A493" s="18" t="s">
        <v>956</v>
      </c>
      <c r="B493" s="19" t="s">
        <v>957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>
      <c r="A494" s="10" t="s">
        <v>958</v>
      </c>
      <c r="B494" s="21" t="s">
        <v>959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>
      <c r="A495" s="10" t="s">
        <v>960</v>
      </c>
      <c r="B495" s="16" t="s">
        <v>961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>
      <c r="A496" s="18" t="s">
        <v>962</v>
      </c>
      <c r="B496" s="19" t="s">
        <v>963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>
      <c r="A497" s="10" t="s">
        <v>964</v>
      </c>
      <c r="B497" s="16" t="s">
        <v>965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>
      <c r="A498" s="18" t="s">
        <v>966</v>
      </c>
      <c r="B498" s="19" t="s">
        <v>967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>
      <c r="A499" s="10" t="s">
        <v>968</v>
      </c>
      <c r="B499" s="21" t="s">
        <v>969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>
      <c r="A500" s="10" t="s">
        <v>970</v>
      </c>
      <c r="B500" s="16" t="s">
        <v>971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>
      <c r="A501" s="18" t="s">
        <v>972</v>
      </c>
      <c r="B501" s="19" t="s">
        <v>973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>
      <c r="A502" s="10" t="s">
        <v>974</v>
      </c>
      <c r="B502" s="21" t="s">
        <v>975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>
      <c r="A503" s="10" t="s">
        <v>976</v>
      </c>
      <c r="B503" s="16" t="s">
        <v>977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>
      <c r="A504" s="18" t="s">
        <v>978</v>
      </c>
      <c r="B504" s="19" t="s">
        <v>979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>
      <c r="A505" s="10" t="s">
        <v>980</v>
      </c>
      <c r="B505" s="16" t="s">
        <v>981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>
      <c r="A506" s="18" t="s">
        <v>982</v>
      </c>
      <c r="B506" s="19" t="s">
        <v>983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>
      <c r="A507" s="10" t="s">
        <v>984</v>
      </c>
      <c r="B507" s="24" t="s">
        <v>985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0</v>
      </c>
    </row>
    <row r="508" spans="1:51">
      <c r="A508" s="10" t="s">
        <v>986</v>
      </c>
      <c r="B508" s="21" t="s">
        <v>987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>
      <c r="A509" s="10" t="s">
        <v>988</v>
      </c>
      <c r="B509" s="16" t="s">
        <v>989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>
      <c r="A510" s="10" t="s">
        <v>990</v>
      </c>
      <c r="B510" s="16" t="s">
        <v>991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>
      <c r="A511" s="10" t="s">
        <v>992</v>
      </c>
      <c r="B511" s="16" t="s">
        <v>993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>
      <c r="A512" s="10" t="s">
        <v>994</v>
      </c>
      <c r="B512" s="16" t="s">
        <v>995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>
      <c r="A513" s="10" t="s">
        <v>996</v>
      </c>
      <c r="B513" s="16" t="s">
        <v>997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>
      <c r="A514" s="10" t="s">
        <v>998</v>
      </c>
      <c r="B514" s="16" t="s">
        <v>999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>
      <c r="A515" s="10" t="s">
        <v>1000</v>
      </c>
      <c r="B515" s="16" t="s">
        <v>1001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>
      <c r="A516" s="10" t="s">
        <v>1002</v>
      </c>
      <c r="B516" s="16" t="s">
        <v>1003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>
      <c r="A517" s="10" t="s">
        <v>1004</v>
      </c>
      <c r="B517" s="21" t="s">
        <v>1005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>
      <c r="A518" s="10" t="s">
        <v>1006</v>
      </c>
      <c r="B518" s="16" t="s">
        <v>1007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>
      <c r="A519" s="10" t="s">
        <v>1008</v>
      </c>
      <c r="B519" s="16" t="s">
        <v>1009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>
      <c r="A520" s="10" t="s">
        <v>1010</v>
      </c>
      <c r="B520" s="21" t="s">
        <v>1011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>
      <c r="A521" s="10" t="s">
        <v>1012</v>
      </c>
      <c r="B521" s="16" t="s">
        <v>1013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>
      <c r="A522" s="10" t="s">
        <v>1014</v>
      </c>
      <c r="B522" s="16" t="s">
        <v>1015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>
      <c r="A523" s="10" t="s">
        <v>1016</v>
      </c>
      <c r="B523" s="16" t="s">
        <v>1017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>
      <c r="A524" s="10" t="s">
        <v>1018</v>
      </c>
      <c r="B524" s="16" t="s">
        <v>1019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>
      <c r="A525" s="10" t="s">
        <v>1020</v>
      </c>
      <c r="B525" s="16" t="s">
        <v>1021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>
      <c r="A526" s="10" t="s">
        <v>1022</v>
      </c>
      <c r="B526" s="21" t="s">
        <v>1023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>
      <c r="A527" s="10" t="s">
        <v>1024</v>
      </c>
      <c r="B527" s="16" t="s">
        <v>1025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>
      <c r="A528" s="10" t="s">
        <v>1026</v>
      </c>
      <c r="B528" s="21" t="s">
        <v>1027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>
      <c r="A529" s="10" t="s">
        <v>1028</v>
      </c>
      <c r="B529" s="16" t="s">
        <v>1029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>
      <c r="A530" s="10" t="s">
        <v>1030</v>
      </c>
      <c r="B530" s="21" t="s">
        <v>1031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>
      <c r="A531" s="10" t="s">
        <v>1032</v>
      </c>
      <c r="B531" s="16" t="s">
        <v>1033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>
      <c r="A532" s="10" t="s">
        <v>1034</v>
      </c>
      <c r="B532" s="16" t="s">
        <v>1035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>
      <c r="A533" s="10" t="s">
        <v>1036</v>
      </c>
      <c r="B533" s="16" t="s">
        <v>1037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>
      <c r="A534" s="10" t="s">
        <v>1038</v>
      </c>
      <c r="B534" s="16" t="s">
        <v>1039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>
      <c r="A535" s="10" t="s">
        <v>1040</v>
      </c>
      <c r="B535" s="16" t="s">
        <v>1041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>
      <c r="A536" s="10" t="s">
        <v>1042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>
      <c r="A537" s="10" t="s">
        <v>1043</v>
      </c>
      <c r="B537" s="16" t="s">
        <v>1044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>
      <c r="A538" s="10" t="s">
        <v>1045</v>
      </c>
      <c r="B538" s="16" t="s">
        <v>1046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>
      <c r="A539" s="10" t="s">
        <v>1047</v>
      </c>
      <c r="B539" s="16" t="s">
        <v>1048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>
      <c r="A540" s="10" t="s">
        <v>1049</v>
      </c>
      <c r="B540" s="24" t="s">
        <v>1050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8327279.2199999997</v>
      </c>
    </row>
    <row r="541" spans="1:51">
      <c r="A541" s="10" t="s">
        <v>1051</v>
      </c>
      <c r="B541" s="21" t="s">
        <v>1052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8327279.2199999997</v>
      </c>
    </row>
    <row r="542" spans="1:51">
      <c r="A542" s="10" t="s">
        <v>1053</v>
      </c>
      <c r="B542" s="16" t="s">
        <v>1054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8327279.2199999997</v>
      </c>
    </row>
    <row r="543" spans="1:51" ht="16.5" customHeight="1">
      <c r="A543" s="29"/>
      <c r="B543" s="41" t="s">
        <v>1055</v>
      </c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F543" s="41"/>
      <c r="AG543" s="41"/>
      <c r="AH543" s="41"/>
      <c r="AI543" s="41"/>
      <c r="AJ543" s="41"/>
      <c r="AK543" s="41"/>
      <c r="AL543" s="41"/>
      <c r="AM543" s="41"/>
      <c r="AN543" s="41"/>
      <c r="AO543" s="41"/>
      <c r="AP543" s="41"/>
      <c r="AQ543" s="41"/>
      <c r="AR543" s="41"/>
      <c r="AS543" s="41"/>
      <c r="AT543" s="41"/>
      <c r="AU543" s="41"/>
      <c r="AV543" s="41"/>
      <c r="AW543" s="41"/>
      <c r="AX543" s="30">
        <f>AX186+AX372+AX453+AX477+AX507+AX540</f>
        <v>2565361.61</v>
      </c>
      <c r="AY543" s="30">
        <f>AY186+AY372+AY453+AY477+AY507+AY540</f>
        <v>40315072.899999999</v>
      </c>
    </row>
    <row r="544" spans="1:51" ht="16.5" customHeight="1" thickBot="1">
      <c r="B544" s="48" t="s">
        <v>1056</v>
      </c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  <c r="AK544" s="48"/>
      <c r="AL544" s="48"/>
      <c r="AM544" s="48"/>
      <c r="AN544" s="48"/>
      <c r="AO544" s="48"/>
      <c r="AP544" s="48"/>
      <c r="AQ544" s="48"/>
      <c r="AR544" s="48"/>
      <c r="AS544" s="48"/>
      <c r="AT544" s="48"/>
      <c r="AU544" s="48"/>
      <c r="AV544" s="48"/>
      <c r="AW544" s="48"/>
      <c r="AX544" s="31">
        <f>AX184-AX543</f>
        <v>1309884.1000000001</v>
      </c>
      <c r="AY544" s="31">
        <f>AY184-AY543</f>
        <v>-3504777.6199999973</v>
      </c>
    </row>
    <row r="545" spans="2:51" ht="15.75" thickTop="1"/>
    <row r="546" spans="2:51" ht="18.75">
      <c r="B546" s="34" t="s">
        <v>1057</v>
      </c>
    </row>
    <row r="547" spans="2:51">
      <c r="B547" s="1"/>
    </row>
    <row r="548" spans="2:51">
      <c r="B548" s="1"/>
      <c r="AG548" s="49" t="s">
        <v>1058</v>
      </c>
      <c r="AH548" s="49"/>
      <c r="AI548" s="49"/>
      <c r="AJ548" s="49"/>
      <c r="AK548" s="49"/>
      <c r="AL548" s="49"/>
      <c r="AM548" s="49"/>
      <c r="AN548" s="49"/>
      <c r="AO548" s="49"/>
      <c r="AP548" s="49"/>
      <c r="AQ548" s="49"/>
      <c r="AR548" s="49"/>
      <c r="AS548" s="49"/>
      <c r="AT548" s="49"/>
      <c r="AU548" s="49"/>
    </row>
    <row r="549" spans="2:51" ht="8.25" customHeight="1">
      <c r="AG549" s="49"/>
      <c r="AH549" s="49"/>
      <c r="AI549" s="49"/>
      <c r="AJ549" s="49"/>
      <c r="AK549" s="49"/>
      <c r="AL549" s="49"/>
      <c r="AM549" s="49"/>
      <c r="AN549" s="49"/>
      <c r="AO549" s="49"/>
      <c r="AP549" s="49"/>
      <c r="AQ549" s="49"/>
      <c r="AR549" s="49"/>
      <c r="AS549" s="49"/>
      <c r="AT549" s="49"/>
      <c r="AU549" s="49"/>
    </row>
    <row r="550" spans="2:51">
      <c r="AG550" s="49"/>
      <c r="AH550" s="49"/>
      <c r="AI550" s="49"/>
      <c r="AJ550" s="49"/>
      <c r="AK550" s="49"/>
      <c r="AL550" s="49"/>
      <c r="AM550" s="49"/>
      <c r="AN550" s="49"/>
      <c r="AO550" s="49"/>
      <c r="AP550" s="49"/>
      <c r="AQ550" s="49"/>
      <c r="AR550" s="49"/>
      <c r="AS550" s="49"/>
      <c r="AT550" s="49"/>
      <c r="AU550" s="49"/>
    </row>
    <row r="551" spans="2:51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49"/>
      <c r="AH551" s="49"/>
      <c r="AI551" s="49"/>
      <c r="AJ551" s="49"/>
      <c r="AK551" s="49"/>
      <c r="AL551" s="49"/>
      <c r="AM551" s="49"/>
      <c r="AN551" s="49"/>
      <c r="AO551" s="49"/>
      <c r="AP551" s="49"/>
      <c r="AQ551" s="49"/>
      <c r="AR551" s="49"/>
      <c r="AS551" s="49"/>
      <c r="AT551" s="49"/>
      <c r="AU551" s="49"/>
      <c r="AV551" s="50" t="s">
        <v>1059</v>
      </c>
      <c r="AW551" s="50"/>
      <c r="AX551" s="50"/>
      <c r="AY551" s="50"/>
    </row>
    <row r="552" spans="2:51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51" t="s">
        <v>1060</v>
      </c>
      <c r="Q552" s="51"/>
      <c r="R552" s="51"/>
      <c r="S552" s="51"/>
      <c r="T552" s="51"/>
      <c r="U552" s="51"/>
      <c r="V552" s="51"/>
      <c r="W552" s="51"/>
      <c r="X552" s="51"/>
      <c r="Y552" s="51"/>
      <c r="Z552" s="51"/>
      <c r="AA552" s="51"/>
      <c r="AB552" s="51"/>
      <c r="AC552" s="51"/>
      <c r="AD552" s="51"/>
      <c r="AE552" s="51"/>
      <c r="AF552" s="51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51" t="s">
        <v>1061</v>
      </c>
      <c r="AW552" s="51"/>
      <c r="AX552" s="51"/>
      <c r="AY552" s="51"/>
    </row>
    <row r="553" spans="2:51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  <c r="AC553" s="52"/>
      <c r="AD553" s="52"/>
      <c r="AE553" s="52"/>
      <c r="AF553" s="52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2"/>
      <c r="AW553" s="52"/>
      <c r="AX553" s="52"/>
      <c r="AY553" s="52"/>
    </row>
    <row r="554" spans="2:51" ht="15.75" customHeight="1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6" t="s">
        <v>1062</v>
      </c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7" t="s">
        <v>1063</v>
      </c>
      <c r="AW554" s="47"/>
      <c r="AX554" s="47"/>
      <c r="AY554" s="47"/>
    </row>
    <row r="555" spans="2:51" ht="15" customHeight="1">
      <c r="D555" s="39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S555" s="39"/>
      <c r="AV555" s="47"/>
      <c r="AW555" s="47"/>
      <c r="AX555" s="47"/>
      <c r="AY555" s="47"/>
    </row>
    <row r="556" spans="2:51"/>
    <row r="561"/>
    <row r="562"/>
    <row r="563"/>
    <row r="564"/>
  </sheetData>
  <mergeCells count="14">
    <mergeCell ref="P554:AF555"/>
    <mergeCell ref="AV554:AY555"/>
    <mergeCell ref="B544:AW544"/>
    <mergeCell ref="AG548:AU551"/>
    <mergeCell ref="P551:AF551"/>
    <mergeCell ref="AV551:AY551"/>
    <mergeCell ref="P552:AF553"/>
    <mergeCell ref="AV552:AY553"/>
    <mergeCell ref="B543:AW543"/>
    <mergeCell ref="B1:AY1"/>
    <mergeCell ref="B2:AY2"/>
    <mergeCell ref="B3:AY3"/>
    <mergeCell ref="B5:AW5"/>
    <mergeCell ref="B184:AW18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workbookViewId="0">
      <selection sqref="A1:XFD1048576"/>
    </sheetView>
  </sheetViews>
  <sheetFormatPr baseColWidth="10" defaultColWidth="0" defaultRowHeight="15" customHeight="1" zeroHeight="1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>
      <c r="B1" s="42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>
      <c r="B2" s="43" t="s">
        <v>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>
      <c r="B3" s="44" t="s">
        <v>1064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>
      <c r="A5" s="3" t="s">
        <v>3</v>
      </c>
      <c r="B5" s="45" t="s">
        <v>4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">
        <v>2021</v>
      </c>
      <c r="AY5" s="4">
        <v>2020</v>
      </c>
    </row>
    <row r="6" spans="1:51" ht="18.75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2896483.75</v>
      </c>
      <c r="AY7" s="13">
        <f>AY8+AY29+AY35+AY40+AY72+AY81+AY102+AY114</f>
        <v>4561929.1900000004</v>
      </c>
    </row>
    <row r="8" spans="1:51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1040632.16</v>
      </c>
      <c r="AY8" s="15">
        <f>AY9+AY11+AY15+AY16+AY17+AY18+AY19+AY25+AY27</f>
        <v>1559077.24</v>
      </c>
    </row>
    <row r="9" spans="1:51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0</v>
      </c>
    </row>
    <row r="10" spans="1:51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0</v>
      </c>
    </row>
    <row r="11" spans="1:51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1031072.38</v>
      </c>
      <c r="AY11" s="17">
        <f>SUM(AY12:AY14)</f>
        <v>1551347.78</v>
      </c>
    </row>
    <row r="12" spans="1:51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925732.02</v>
      </c>
      <c r="AY12" s="20">
        <v>1009046.61</v>
      </c>
    </row>
    <row r="13" spans="1:51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105340.36</v>
      </c>
      <c r="AY13" s="20">
        <v>542301.17000000004</v>
      </c>
    </row>
    <row r="14" spans="1:51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0</v>
      </c>
      <c r="AY14" s="20">
        <v>0</v>
      </c>
    </row>
    <row r="15" spans="1:51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9559.7800000000007</v>
      </c>
      <c r="AY19" s="17">
        <f>SUM(AY20:AY24)</f>
        <v>7729.46</v>
      </c>
    </row>
    <row r="20" spans="1:51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9159.7800000000007</v>
      </c>
      <c r="AY20" s="20">
        <v>4429.46</v>
      </c>
    </row>
    <row r="21" spans="1:51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400</v>
      </c>
      <c r="AY22" s="20">
        <v>3300</v>
      </c>
    </row>
    <row r="23" spans="1:51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0</v>
      </c>
      <c r="AY23" s="20">
        <v>0</v>
      </c>
    </row>
    <row r="24" spans="1:51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0</v>
      </c>
    </row>
    <row r="25" spans="1:51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1812148.2799999998</v>
      </c>
      <c r="AY40" s="15">
        <f>AY41+AY46+AY47+AY62+AY68+AY70</f>
        <v>2595014.2900000005</v>
      </c>
    </row>
    <row r="41" spans="1:51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20621.189999999999</v>
      </c>
      <c r="AY41" s="17">
        <f>SUM(AY42:AY45)</f>
        <v>138209.24</v>
      </c>
    </row>
    <row r="42" spans="1:51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765.12</v>
      </c>
      <c r="AY42" s="20">
        <v>50785</v>
      </c>
    </row>
    <row r="43" spans="1:51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1560.96</v>
      </c>
      <c r="AY43" s="20">
        <v>5394.74</v>
      </c>
    </row>
    <row r="44" spans="1:51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11959.47</v>
      </c>
      <c r="AY44" s="20">
        <v>27415.02</v>
      </c>
    </row>
    <row r="45" spans="1:51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6335.64</v>
      </c>
      <c r="AY45" s="20">
        <v>54614.48</v>
      </c>
    </row>
    <row r="46" spans="1:51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1785378.63</v>
      </c>
      <c r="AY47" s="17">
        <f>SUM(AY48:AY61)</f>
        <v>2412838.08</v>
      </c>
    </row>
    <row r="48" spans="1:51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91841.71</v>
      </c>
      <c r="AY48" s="20">
        <v>125241.71</v>
      </c>
    </row>
    <row r="49" spans="1:51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9470.02</v>
      </c>
      <c r="AY49" s="20">
        <v>14656.29</v>
      </c>
    </row>
    <row r="50" spans="1:51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3130.15</v>
      </c>
      <c r="AY50" s="20">
        <v>12058.28</v>
      </c>
    </row>
    <row r="51" spans="1:51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383.07</v>
      </c>
      <c r="AY52" s="20">
        <v>2441.91</v>
      </c>
    </row>
    <row r="53" spans="1:51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3041.74</v>
      </c>
      <c r="AY53" s="20">
        <v>12033.36</v>
      </c>
    </row>
    <row r="54" spans="1:51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485.34</v>
      </c>
      <c r="AY55" s="20">
        <v>2080.08</v>
      </c>
    </row>
    <row r="56" spans="1:51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0</v>
      </c>
      <c r="AY56" s="20">
        <v>0</v>
      </c>
    </row>
    <row r="57" spans="1:51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1625973.74</v>
      </c>
      <c r="AY57" s="20">
        <v>1962393.36</v>
      </c>
    </row>
    <row r="58" spans="1:51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4672.8</v>
      </c>
      <c r="AY58" s="20">
        <v>33022.44</v>
      </c>
    </row>
    <row r="59" spans="1:51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808.95</v>
      </c>
      <c r="AY59" s="20">
        <v>7621.84</v>
      </c>
    </row>
    <row r="60" spans="1:51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21060.47</v>
      </c>
      <c r="AY60" s="20">
        <v>99700.31</v>
      </c>
    </row>
    <row r="61" spans="1:51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24510.639999999999</v>
      </c>
      <c r="AY61" s="20">
        <v>141588.5</v>
      </c>
    </row>
    <row r="62" spans="1:51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5848.46</v>
      </c>
      <c r="AY62" s="17">
        <f>SUM(AY63:AY67)</f>
        <v>42966.97</v>
      </c>
    </row>
    <row r="63" spans="1:51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5848.46</v>
      </c>
      <c r="AY63" s="20">
        <v>39367.43</v>
      </c>
    </row>
    <row r="64" spans="1:51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0</v>
      </c>
      <c r="AY65" s="20">
        <v>3599.54</v>
      </c>
    </row>
    <row r="66" spans="1:51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0</v>
      </c>
      <c r="AY67" s="20">
        <v>0</v>
      </c>
    </row>
    <row r="68" spans="1:51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300</v>
      </c>
      <c r="AY70" s="17">
        <f>SUM(AY71)</f>
        <v>1000</v>
      </c>
    </row>
    <row r="71" spans="1:51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300</v>
      </c>
      <c r="AY71" s="20">
        <v>1000</v>
      </c>
    </row>
    <row r="72" spans="1:51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43303.31</v>
      </c>
      <c r="AY72" s="15">
        <f>AY73+AY76+AY77+AY78+AY80</f>
        <v>182721.04</v>
      </c>
    </row>
    <row r="73" spans="1:51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43303.31</v>
      </c>
      <c r="AY73" s="17">
        <f>SUM(AY74:AY75)</f>
        <v>182721.04</v>
      </c>
    </row>
    <row r="74" spans="1:51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0</v>
      </c>
      <c r="AY74" s="20">
        <v>0</v>
      </c>
    </row>
    <row r="75" spans="1:51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43303.31</v>
      </c>
      <c r="AY75" s="20">
        <v>182721.04</v>
      </c>
    </row>
    <row r="76" spans="1:51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400</v>
      </c>
      <c r="AY81" s="15">
        <f>AY82+AY83+AY85+AY87+AY89+AY91+AY93+AY94+AY100</f>
        <v>225116.62</v>
      </c>
    </row>
    <row r="82" spans="1:51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400</v>
      </c>
      <c r="AY83" s="17">
        <f>SUM(AY84)</f>
        <v>179463.6</v>
      </c>
    </row>
    <row r="84" spans="1:51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400</v>
      </c>
      <c r="AY84" s="20">
        <v>179463.6</v>
      </c>
    </row>
    <row r="85" spans="1:51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45557</v>
      </c>
    </row>
    <row r="88" spans="1:51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45557</v>
      </c>
    </row>
    <row r="89" spans="1:51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96.02</v>
      </c>
    </row>
    <row r="95" spans="1:51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96.02</v>
      </c>
    </row>
    <row r="96" spans="1:51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0</v>
      </c>
    </row>
    <row r="101" spans="1:51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0</v>
      </c>
    </row>
    <row r="102" spans="1:51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>
      <c r="A114" s="10" t="s">
        <v>205</v>
      </c>
      <c r="B114" s="21" t="s">
        <v>206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>
      <c r="A115" s="10" t="s">
        <v>207</v>
      </c>
      <c r="B115" s="16" t="s">
        <v>208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>
      <c r="A116" s="10" t="s">
        <v>209</v>
      </c>
      <c r="B116" s="16" t="s">
        <v>210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>
      <c r="A117" s="10" t="s">
        <v>211</v>
      </c>
      <c r="B117" s="24" t="s">
        <v>212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4770364.3600000013</v>
      </c>
      <c r="AY117" s="13">
        <f>AY118+AY149</f>
        <v>32248366.090000004</v>
      </c>
    </row>
    <row r="118" spans="1:51">
      <c r="A118" s="10" t="s">
        <v>213</v>
      </c>
      <c r="B118" s="21" t="s">
        <v>214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4770364.3600000013</v>
      </c>
      <c r="AY118" s="15">
        <f>AY119+AY132+AY135+AY140+AY146</f>
        <v>32248366.090000004</v>
      </c>
    </row>
    <row r="119" spans="1:51">
      <c r="A119" s="10" t="s">
        <v>215</v>
      </c>
      <c r="B119" s="16" t="s">
        <v>216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3569676.4100000006</v>
      </c>
      <c r="AY119" s="17">
        <f>SUM(AY120:AY131)</f>
        <v>23730606.590000004</v>
      </c>
    </row>
    <row r="120" spans="1:51">
      <c r="A120" s="18" t="s">
        <v>217</v>
      </c>
      <c r="B120" s="19" t="s">
        <v>218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2492942.39</v>
      </c>
      <c r="AY120" s="20">
        <v>15722795.93</v>
      </c>
    </row>
    <row r="121" spans="1:51">
      <c r="A121" s="18" t="s">
        <v>219</v>
      </c>
      <c r="B121" s="19" t="s">
        <v>220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655517.89</v>
      </c>
      <c r="AY121" s="20">
        <v>4480387.83</v>
      </c>
    </row>
    <row r="122" spans="1:51">
      <c r="A122" s="18" t="s">
        <v>221</v>
      </c>
      <c r="B122" s="19" t="s">
        <v>222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63232.73</v>
      </c>
      <c r="AY122" s="20">
        <v>345174.1</v>
      </c>
    </row>
    <row r="123" spans="1:51">
      <c r="A123" s="18" t="s">
        <v>223</v>
      </c>
      <c r="B123" s="19" t="s">
        <v>224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1265664.1599999999</v>
      </c>
    </row>
    <row r="124" spans="1:51">
      <c r="A124" s="18" t="s">
        <v>225</v>
      </c>
      <c r="B124" s="19" t="s">
        <v>226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>
      <c r="A125" s="18" t="s">
        <v>227</v>
      </c>
      <c r="B125" s="19" t="s">
        <v>228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68604.14</v>
      </c>
      <c r="AY125" s="20">
        <v>435622.75</v>
      </c>
    </row>
    <row r="126" spans="1:51">
      <c r="A126" s="18" t="s">
        <v>229</v>
      </c>
      <c r="B126" s="19" t="s">
        <v>230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>
      <c r="A127" s="18" t="s">
        <v>231</v>
      </c>
      <c r="B127" s="19" t="s">
        <v>232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>
      <c r="A128" s="18" t="s">
        <v>233</v>
      </c>
      <c r="B128" s="19" t="s">
        <v>234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132661.15</v>
      </c>
      <c r="AY128" s="20">
        <v>831401.71</v>
      </c>
    </row>
    <row r="129" spans="1:51">
      <c r="A129" s="18" t="s">
        <v>235</v>
      </c>
      <c r="B129" s="19" t="s">
        <v>236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151276.91</v>
      </c>
      <c r="AY129" s="20">
        <v>635458.51</v>
      </c>
    </row>
    <row r="130" spans="1:51">
      <c r="A130" s="18" t="s">
        <v>237</v>
      </c>
      <c r="B130" s="19" t="s">
        <v>238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>
      <c r="A131" s="18" t="s">
        <v>239</v>
      </c>
      <c r="B131" s="19" t="s">
        <v>240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5441.2</v>
      </c>
      <c r="AY131" s="20">
        <v>14101.6</v>
      </c>
    </row>
    <row r="132" spans="1:51">
      <c r="A132" s="10" t="s">
        <v>241</v>
      </c>
      <c r="B132" s="16" t="s">
        <v>242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1114943.76</v>
      </c>
      <c r="AY132" s="17">
        <f>SUM(AY133:AY134)</f>
        <v>6135933.3499999996</v>
      </c>
    </row>
    <row r="133" spans="1:51">
      <c r="A133" s="18" t="s">
        <v>243</v>
      </c>
      <c r="B133" s="19" t="s">
        <v>244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627846.48</v>
      </c>
      <c r="AY133" s="20">
        <v>3184885.89</v>
      </c>
    </row>
    <row r="134" spans="1:51">
      <c r="A134" s="18" t="s">
        <v>245</v>
      </c>
      <c r="B134" s="19" t="s">
        <v>246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487097.28</v>
      </c>
      <c r="AY134" s="20">
        <v>2951047.46</v>
      </c>
    </row>
    <row r="135" spans="1:51">
      <c r="A135" s="10" t="s">
        <v>247</v>
      </c>
      <c r="B135" s="16" t="s">
        <v>248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0</v>
      </c>
      <c r="AY135" s="17">
        <f>SUM(AY136:AY139)</f>
        <v>2000000</v>
      </c>
    </row>
    <row r="136" spans="1:51">
      <c r="A136" s="18" t="s">
        <v>249</v>
      </c>
      <c r="B136" s="19" t="s">
        <v>250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>
      <c r="A137" s="18" t="s">
        <v>251</v>
      </c>
      <c r="B137" s="19" t="s">
        <v>252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>
      <c r="A138" s="18" t="s">
        <v>253</v>
      </c>
      <c r="B138" s="19" t="s">
        <v>254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>
      <c r="A139" s="18" t="s">
        <v>255</v>
      </c>
      <c r="B139" s="19" t="s">
        <v>256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0</v>
      </c>
      <c r="AY139" s="20">
        <v>2000000</v>
      </c>
    </row>
    <row r="140" spans="1:51">
      <c r="A140" s="10" t="s">
        <v>257</v>
      </c>
      <c r="B140" s="16" t="s">
        <v>258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85744.19</v>
      </c>
      <c r="AY140" s="17">
        <f>SUM(AY141:AY145)</f>
        <v>381826.15</v>
      </c>
    </row>
    <row r="141" spans="1:51">
      <c r="A141" s="18" t="s">
        <v>259</v>
      </c>
      <c r="B141" s="19" t="s">
        <v>260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224.18</v>
      </c>
      <c r="AY141" s="20">
        <v>516.52</v>
      </c>
    </row>
    <row r="142" spans="1:51">
      <c r="A142" s="18" t="s">
        <v>261</v>
      </c>
      <c r="B142" s="19" t="s">
        <v>262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49280.76</v>
      </c>
      <c r="AY142" s="20">
        <v>344873.77</v>
      </c>
    </row>
    <row r="143" spans="1:51">
      <c r="A143" s="18" t="s">
        <v>263</v>
      </c>
      <c r="B143" s="19" t="s">
        <v>264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36239.25</v>
      </c>
      <c r="AY143" s="20">
        <v>36435.86</v>
      </c>
    </row>
    <row r="144" spans="1:51">
      <c r="A144" s="18" t="s">
        <v>265</v>
      </c>
      <c r="B144" s="19" t="s">
        <v>266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>
      <c r="A145" s="18" t="s">
        <v>267</v>
      </c>
      <c r="B145" s="19" t="s">
        <v>268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>
      <c r="A146" s="10" t="s">
        <v>269</v>
      </c>
      <c r="B146" s="16" t="s">
        <v>270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>
      <c r="A147" s="10" t="s">
        <v>271</v>
      </c>
      <c r="B147" s="19" t="s">
        <v>272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>
      <c r="A148" s="10" t="s">
        <v>273</v>
      </c>
      <c r="B148" s="19" t="s">
        <v>274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>
      <c r="A149" s="10" t="s">
        <v>275</v>
      </c>
      <c r="B149" s="21" t="s">
        <v>276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>
      <c r="A150" s="10" t="s">
        <v>277</v>
      </c>
      <c r="B150" s="16" t="s">
        <v>278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>
      <c r="A151" s="18" t="s">
        <v>279</v>
      </c>
      <c r="B151" s="19" t="s">
        <v>280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>
      <c r="A152" s="10" t="s">
        <v>281</v>
      </c>
      <c r="B152" s="16" t="s">
        <v>282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>
      <c r="A153" s="10" t="s">
        <v>283</v>
      </c>
      <c r="B153" s="16" t="s">
        <v>284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>
      <c r="A154" s="18" t="s">
        <v>285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>
      <c r="A184" s="18"/>
      <c r="B184" s="41" t="s">
        <v>345</v>
      </c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27">
        <f>AX7+AX117+AX161</f>
        <v>7666848.1100000013</v>
      </c>
      <c r="AY184" s="27">
        <f>AY7+AY117+AY161</f>
        <v>36810295.280000001</v>
      </c>
    </row>
    <row r="185" spans="1:52" ht="18.7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4215508.05</v>
      </c>
      <c r="AY186" s="13">
        <f>AY187+AY222+AY287</f>
        <v>28469971.399999999</v>
      </c>
    </row>
    <row r="187" spans="1:52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2161006.0199999996</v>
      </c>
      <c r="AY187" s="15">
        <f>AY188+AY193+AY198+AY207+AY212+AY219</f>
        <v>13860848.109999999</v>
      </c>
    </row>
    <row r="188" spans="1:52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1433779.2399999998</v>
      </c>
      <c r="AY188" s="17">
        <f>SUM(AY189:AY192)</f>
        <v>8233415.0800000001</v>
      </c>
    </row>
    <row r="189" spans="1:52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288231.59999999998</v>
      </c>
      <c r="AY189" s="20">
        <v>1647046.8</v>
      </c>
    </row>
    <row r="190" spans="1:52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1145547.6399999999</v>
      </c>
      <c r="AY191" s="20">
        <v>6586368.2800000003</v>
      </c>
    </row>
    <row r="192" spans="1:52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584459.98</v>
      </c>
      <c r="AY193" s="17">
        <f>SUM(AY194:AY197)</f>
        <v>3498486.61</v>
      </c>
    </row>
    <row r="194" spans="1:51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0</v>
      </c>
    </row>
    <row r="195" spans="1:51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584459.98</v>
      </c>
      <c r="AY195" s="20">
        <v>3498486.61</v>
      </c>
    </row>
    <row r="196" spans="1:51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142766.79999999999</v>
      </c>
      <c r="AY198" s="17">
        <f>SUM(AY199:AY206)</f>
        <v>1962368.6</v>
      </c>
    </row>
    <row r="199" spans="1:51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0</v>
      </c>
      <c r="AY200" s="20">
        <v>1510510.08</v>
      </c>
    </row>
    <row r="201" spans="1:51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3766.8</v>
      </c>
      <c r="AY201" s="20">
        <v>292885.59000000003</v>
      </c>
    </row>
    <row r="202" spans="1:51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139000</v>
      </c>
      <c r="AY202" s="20">
        <v>158972.93</v>
      </c>
    </row>
    <row r="203" spans="1:51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0</v>
      </c>
      <c r="AY212" s="17">
        <f>SUM(AY213:AY218)</f>
        <v>166577.81999999998</v>
      </c>
    </row>
    <row r="213" spans="1:51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25302.52</v>
      </c>
    </row>
    <row r="214" spans="1:51">
      <c r="A214" s="18" t="s">
        <v>404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0</v>
      </c>
      <c r="AY214" s="20">
        <v>0</v>
      </c>
    </row>
    <row r="215" spans="1:51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4000</v>
      </c>
    </row>
    <row r="217" spans="1:51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137275.29999999999</v>
      </c>
    </row>
    <row r="218" spans="1:51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0</v>
      </c>
    </row>
    <row r="219" spans="1:51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0</v>
      </c>
    </row>
    <row r="220" spans="1:51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861211.97000000009</v>
      </c>
      <c r="AY222" s="15">
        <f>AY223+AY232+AY236+AY246+AY256+AY264+AY267+AY273+AY277</f>
        <v>6578718.8999999994</v>
      </c>
    </row>
    <row r="223" spans="1:51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58609.039999999994</v>
      </c>
      <c r="AY223" s="17">
        <f>SUM(AY224:AY231)</f>
        <v>193339.14</v>
      </c>
    </row>
    <row r="224" spans="1:51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41947.64</v>
      </c>
      <c r="AY224" s="20">
        <v>126858.98</v>
      </c>
    </row>
    <row r="225" spans="1:51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0</v>
      </c>
      <c r="AY225" s="20">
        <v>0</v>
      </c>
    </row>
    <row r="226" spans="1:51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3544.99</v>
      </c>
      <c r="AY227" s="20">
        <v>10796.98</v>
      </c>
    </row>
    <row r="228" spans="1:51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0</v>
      </c>
      <c r="AY228" s="20">
        <v>0</v>
      </c>
    </row>
    <row r="229" spans="1:51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13116.41</v>
      </c>
      <c r="AY229" s="20">
        <v>52763.23</v>
      </c>
    </row>
    <row r="230" spans="1:51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939.95</v>
      </c>
    </row>
    <row r="231" spans="1:51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0</v>
      </c>
      <c r="AY231" s="20">
        <v>1980</v>
      </c>
    </row>
    <row r="232" spans="1:51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1101</v>
      </c>
      <c r="AY232" s="17">
        <f>SUM(AY233:AY235)</f>
        <v>113118.52</v>
      </c>
    </row>
    <row r="233" spans="1:51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1101</v>
      </c>
      <c r="AY233" s="20">
        <v>113118.52</v>
      </c>
    </row>
    <row r="234" spans="1:51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0</v>
      </c>
    </row>
    <row r="235" spans="1:51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0</v>
      </c>
    </row>
    <row r="236" spans="1:51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70117.86</v>
      </c>
      <c r="AY246" s="17">
        <f>SUM(AY247:AY255)</f>
        <v>1135095.5799999998</v>
      </c>
    </row>
    <row r="247" spans="1:51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749.94</v>
      </c>
      <c r="AY247" s="20">
        <v>342213.49</v>
      </c>
    </row>
    <row r="248" spans="1:51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12046.02</v>
      </c>
      <c r="AY248" s="20">
        <v>77895.12</v>
      </c>
    </row>
    <row r="249" spans="1:51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177.99</v>
      </c>
      <c r="AY249" s="20">
        <v>3257</v>
      </c>
    </row>
    <row r="250" spans="1:51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1743.5</v>
      </c>
    </row>
    <row r="251" spans="1:51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4139.91</v>
      </c>
      <c r="AY252" s="20">
        <v>268529.8</v>
      </c>
    </row>
    <row r="253" spans="1:51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121.55</v>
      </c>
      <c r="AY253" s="20">
        <v>43876.59</v>
      </c>
    </row>
    <row r="254" spans="1:51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51209.85</v>
      </c>
      <c r="AY254" s="20">
        <v>341200.54</v>
      </c>
    </row>
    <row r="255" spans="1:51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1672.6</v>
      </c>
      <c r="AY255" s="20">
        <v>56379.54</v>
      </c>
    </row>
    <row r="256" spans="1:51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113515.01</v>
      </c>
      <c r="AY256" s="17">
        <f>SUM(AY257:AY263)</f>
        <v>724312.75</v>
      </c>
    </row>
    <row r="257" spans="1:51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0</v>
      </c>
      <c r="AY257" s="20">
        <v>0</v>
      </c>
    </row>
    <row r="258" spans="1:51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0</v>
      </c>
      <c r="AY258" s="20">
        <v>8473</v>
      </c>
    </row>
    <row r="259" spans="1:51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7465.48</v>
      </c>
      <c r="AY259" s="20">
        <v>28425.58</v>
      </c>
    </row>
    <row r="260" spans="1:51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6335.8</v>
      </c>
      <c r="AY260" s="20">
        <v>22810.67</v>
      </c>
    </row>
    <row r="261" spans="1:51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0</v>
      </c>
    </row>
    <row r="263" spans="1:51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99713.73</v>
      </c>
      <c r="AY263" s="20">
        <v>664603.5</v>
      </c>
    </row>
    <row r="264" spans="1:51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469774.87</v>
      </c>
      <c r="AY264" s="17">
        <f>SUM(AY265:AY266)</f>
        <v>3331783.37</v>
      </c>
    </row>
    <row r="265" spans="1:51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469774.87</v>
      </c>
      <c r="AY265" s="20">
        <v>3331783.37</v>
      </c>
    </row>
    <row r="266" spans="1:51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31673.55</v>
      </c>
      <c r="AY267" s="17">
        <f>SUM(AY268:AY272)</f>
        <v>132271.41999999998</v>
      </c>
    </row>
    <row r="268" spans="1:51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6682.76</v>
      </c>
      <c r="AY268" s="20">
        <v>85511.78</v>
      </c>
    </row>
    <row r="269" spans="1:51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733.99</v>
      </c>
      <c r="AY269" s="20">
        <v>24550.16</v>
      </c>
    </row>
    <row r="270" spans="1:51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24256.799999999999</v>
      </c>
      <c r="AY270" s="20">
        <v>13369.48</v>
      </c>
    </row>
    <row r="271" spans="1:51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8840</v>
      </c>
    </row>
    <row r="273" spans="1:51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120.68</v>
      </c>
      <c r="AY273" s="17">
        <f>SUM(AY274:AY276)</f>
        <v>1021.99</v>
      </c>
    </row>
    <row r="274" spans="1:51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120.68</v>
      </c>
      <c r="AY275" s="20">
        <v>1021.99</v>
      </c>
    </row>
    <row r="276" spans="1:51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116299.95999999999</v>
      </c>
      <c r="AY277" s="17">
        <f>SUM(AY278:AY286)</f>
        <v>947776.13</v>
      </c>
    </row>
    <row r="278" spans="1:51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4453.9399999999996</v>
      </c>
      <c r="AY278" s="20">
        <v>35480.69</v>
      </c>
    </row>
    <row r="279" spans="1:51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1426.46</v>
      </c>
      <c r="AY279" s="20">
        <v>2915.47</v>
      </c>
    </row>
    <row r="280" spans="1:51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1129.97</v>
      </c>
    </row>
    <row r="281" spans="1:51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0</v>
      </c>
      <c r="AY281" s="20">
        <v>8669.2999999999993</v>
      </c>
    </row>
    <row r="282" spans="1:51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82487.77</v>
      </c>
      <c r="AY283" s="20">
        <v>664254.98</v>
      </c>
    </row>
    <row r="284" spans="1:51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27931.79</v>
      </c>
      <c r="AY285" s="20">
        <v>235325.72</v>
      </c>
    </row>
    <row r="286" spans="1:51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1193290.06</v>
      </c>
      <c r="AY287" s="15">
        <f>AY288+AY298+AY308+AY318+AY328+AY338+AY346+AY356+AY362</f>
        <v>8030404.3900000006</v>
      </c>
    </row>
    <row r="288" spans="1:51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909781.88</v>
      </c>
      <c r="AY288" s="17">
        <v>6094552.7000000002</v>
      </c>
    </row>
    <row r="289" spans="1:51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878523</v>
      </c>
      <c r="AY289" s="20">
        <v>5889242.04</v>
      </c>
    </row>
    <row r="290" spans="1:51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1197.93</v>
      </c>
      <c r="AY290" s="20">
        <v>8568.0300000000007</v>
      </c>
    </row>
    <row r="291" spans="1:51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6114</v>
      </c>
      <c r="AY292" s="20">
        <v>73384</v>
      </c>
    </row>
    <row r="293" spans="1:51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10936</v>
      </c>
      <c r="AY293" s="20">
        <v>68017.05</v>
      </c>
    </row>
    <row r="294" spans="1:51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13010.95</v>
      </c>
      <c r="AY295" s="20">
        <v>54557.4</v>
      </c>
    </row>
    <row r="296" spans="1:51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0</v>
      </c>
      <c r="AY296" s="20">
        <v>784.18</v>
      </c>
    </row>
    <row r="297" spans="1:51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25623.599999999999</v>
      </c>
      <c r="AY298" s="17">
        <f>SUM(AY299:AY307)</f>
        <v>105287.03</v>
      </c>
    </row>
    <row r="299" spans="1:51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19500</v>
      </c>
      <c r="AY300" s="20">
        <v>78000</v>
      </c>
    </row>
    <row r="301" spans="1:51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3023.61</v>
      </c>
      <c r="AY301" s="20">
        <v>908.79</v>
      </c>
    </row>
    <row r="302" spans="1:51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0</v>
      </c>
      <c r="AY303" s="20">
        <v>0</v>
      </c>
    </row>
    <row r="304" spans="1:51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0</v>
      </c>
      <c r="AY304" s="20">
        <v>8120</v>
      </c>
    </row>
    <row r="305" spans="1:51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3099.99</v>
      </c>
      <c r="AY305" s="20">
        <v>8150</v>
      </c>
    </row>
    <row r="306" spans="1:51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0</v>
      </c>
      <c r="AY307" s="20">
        <v>10108.24</v>
      </c>
    </row>
    <row r="308" spans="1:51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9686</v>
      </c>
      <c r="AY308" s="17">
        <f>SUM(AY309:AY317)</f>
        <v>103728.4</v>
      </c>
    </row>
    <row r="309" spans="1:51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0</v>
      </c>
      <c r="AY309" s="20">
        <v>0</v>
      </c>
    </row>
    <row r="310" spans="1:51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61480</v>
      </c>
    </row>
    <row r="311" spans="1:51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0</v>
      </c>
      <c r="AY311" s="20">
        <v>0</v>
      </c>
    </row>
    <row r="312" spans="1:51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0</v>
      </c>
      <c r="AY312" s="20">
        <v>6880</v>
      </c>
    </row>
    <row r="313" spans="1:51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9686</v>
      </c>
      <c r="AY314" s="20">
        <v>35368.400000000001</v>
      </c>
    </row>
    <row r="315" spans="1:51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52071.72</v>
      </c>
      <c r="AY318" s="17">
        <f>SUM(AY319:AY327)</f>
        <v>188697.06999999998</v>
      </c>
    </row>
    <row r="319" spans="1:51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11998.07</v>
      </c>
      <c r="AY319" s="20">
        <v>10272.959999999999</v>
      </c>
    </row>
    <row r="320" spans="1:51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0</v>
      </c>
      <c r="AY322" s="20">
        <v>14598.44</v>
      </c>
    </row>
    <row r="323" spans="1:51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40073.65</v>
      </c>
      <c r="AY323" s="20">
        <v>156909.26999999999</v>
      </c>
    </row>
    <row r="324" spans="1:51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0</v>
      </c>
      <c r="AY325" s="20">
        <v>6000</v>
      </c>
    </row>
    <row r="326" spans="1:51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916.4</v>
      </c>
    </row>
    <row r="328" spans="1:51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92319.63</v>
      </c>
      <c r="AY328" s="17">
        <f>SUM(AY329:AY337)</f>
        <v>471966.67000000004</v>
      </c>
    </row>
    <row r="329" spans="1:51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16274.8</v>
      </c>
      <c r="AY329" s="20">
        <v>130885.25</v>
      </c>
    </row>
    <row r="330" spans="1:51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0</v>
      </c>
      <c r="AY330" s="20">
        <v>6785</v>
      </c>
    </row>
    <row r="331" spans="1:51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1102</v>
      </c>
      <c r="AY331" s="20">
        <v>35036.79</v>
      </c>
    </row>
    <row r="332" spans="1:51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68504.83</v>
      </c>
      <c r="AY333" s="20">
        <v>234968.63</v>
      </c>
    </row>
    <row r="334" spans="1:51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6438</v>
      </c>
      <c r="AY335" s="20">
        <v>63291</v>
      </c>
    </row>
    <row r="336" spans="1:51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0</v>
      </c>
      <c r="AY336" s="20">
        <v>1000</v>
      </c>
    </row>
    <row r="337" spans="1:51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0</v>
      </c>
      <c r="AY337" s="20">
        <v>0</v>
      </c>
    </row>
    <row r="338" spans="1:51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0</v>
      </c>
      <c r="AY338" s="17">
        <f>SUM(AY339:AY345)</f>
        <v>64356.800000000003</v>
      </c>
    </row>
    <row r="339" spans="1:51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0</v>
      </c>
      <c r="AY339" s="20">
        <v>64356.800000000003</v>
      </c>
    </row>
    <row r="340" spans="1:51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12114.23</v>
      </c>
      <c r="AY346" s="17">
        <f>SUM(AY347:AY355)</f>
        <v>188108.21</v>
      </c>
    </row>
    <row r="347" spans="1:51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0</v>
      </c>
    </row>
    <row r="348" spans="1:51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250</v>
      </c>
    </row>
    <row r="349" spans="1:51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12114.23</v>
      </c>
      <c r="AY351" s="20">
        <v>187858.21</v>
      </c>
    </row>
    <row r="352" spans="1:51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61722</v>
      </c>
      <c r="AY356" s="17">
        <f>SUM(AY357:AY361)</f>
        <v>556365.13</v>
      </c>
    </row>
    <row r="357" spans="1:51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61722</v>
      </c>
      <c r="AY358" s="20">
        <v>550646.53</v>
      </c>
    </row>
    <row r="359" spans="1:51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5718.6</v>
      </c>
    </row>
    <row r="362" spans="1:51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29971</v>
      </c>
      <c r="AY362" s="17">
        <f>SUM(AY363:AY371)</f>
        <v>257342.38</v>
      </c>
    </row>
    <row r="363" spans="1:51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500</v>
      </c>
    </row>
    <row r="364" spans="1:51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29971</v>
      </c>
      <c r="AY364" s="20">
        <v>93122</v>
      </c>
    </row>
    <row r="365" spans="1:51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0</v>
      </c>
    </row>
    <row r="367" spans="1:51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0</v>
      </c>
    </row>
    <row r="368" spans="1:51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163720.38</v>
      </c>
    </row>
    <row r="369" spans="1:51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0</v>
      </c>
      <c r="AY371" s="20">
        <v>0</v>
      </c>
    </row>
    <row r="372" spans="1:51" ht="15.7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507345.24</v>
      </c>
      <c r="AY372" s="13">
        <f>AY373+AY385+AY391+AY403+AY416+AY423+AY433+AY436+AY447</f>
        <v>3517822.28</v>
      </c>
    </row>
    <row r="373" spans="1:51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347132</v>
      </c>
      <c r="AY385" s="15">
        <f>AY386+AY390</f>
        <v>2052132</v>
      </c>
    </row>
    <row r="386" spans="1:51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347132</v>
      </c>
      <c r="AY386" s="17">
        <f>SUM(AY387:AY389)</f>
        <v>2052132</v>
      </c>
    </row>
    <row r="387" spans="1:51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347132</v>
      </c>
      <c r="AY387" s="20">
        <v>2052132</v>
      </c>
    </row>
    <row r="388" spans="1:51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>
      <c r="A390" s="10">
        <v>52220</v>
      </c>
      <c r="B390" s="16" t="s">
        <v>754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>
      <c r="A391" s="10" t="s">
        <v>755</v>
      </c>
      <c r="B391" s="21" t="s">
        <v>756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>
      <c r="A392" s="10" t="s">
        <v>757</v>
      </c>
      <c r="B392" s="16" t="s">
        <v>758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>
      <c r="A393" s="18" t="s">
        <v>759</v>
      </c>
      <c r="B393" s="19" t="s">
        <v>760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>
      <c r="A394" s="18" t="s">
        <v>761</v>
      </c>
      <c r="B394" s="19" t="s">
        <v>762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>
      <c r="A395" s="18" t="s">
        <v>763</v>
      </c>
      <c r="B395" s="19" t="s">
        <v>764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>
      <c r="A396" s="18" t="s">
        <v>765</v>
      </c>
      <c r="B396" s="19" t="s">
        <v>766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>
      <c r="A397" s="18" t="s">
        <v>767</v>
      </c>
      <c r="B397" s="19" t="s">
        <v>768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>
      <c r="A398" s="18" t="s">
        <v>769</v>
      </c>
      <c r="B398" s="19" t="s">
        <v>770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>
      <c r="A399" s="18" t="s">
        <v>771</v>
      </c>
      <c r="B399" s="19" t="s">
        <v>772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>
      <c r="A400" s="18" t="s">
        <v>773</v>
      </c>
      <c r="B400" s="19" t="s">
        <v>774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>
      <c r="A401" s="10" t="s">
        <v>775</v>
      </c>
      <c r="B401" s="16" t="s">
        <v>776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>
      <c r="A402" s="18" t="s">
        <v>777</v>
      </c>
      <c r="B402" s="19" t="s">
        <v>778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>
      <c r="A403" s="10" t="s">
        <v>779</v>
      </c>
      <c r="B403" s="21" t="s">
        <v>780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40127.440000000002</v>
      </c>
      <c r="AY403" s="15">
        <f>AY404+AY406+AY408+AY414</f>
        <v>757053.86</v>
      </c>
    </row>
    <row r="404" spans="1:51">
      <c r="A404" s="10" t="s">
        <v>781</v>
      </c>
      <c r="B404" s="16" t="s">
        <v>782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0</v>
      </c>
      <c r="AY404" s="17">
        <f>SUM(AY405)</f>
        <v>246500</v>
      </c>
    </row>
    <row r="405" spans="1:51">
      <c r="A405" s="18" t="s">
        <v>783</v>
      </c>
      <c r="B405" s="19" t="s">
        <v>784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0</v>
      </c>
      <c r="AY405" s="20">
        <v>246500</v>
      </c>
    </row>
    <row r="406" spans="1:51">
      <c r="A406" s="10" t="s">
        <v>785</v>
      </c>
      <c r="B406" s="16" t="s">
        <v>786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10000</v>
      </c>
      <c r="AY406" s="17">
        <f>SUM(AY407)</f>
        <v>293500</v>
      </c>
    </row>
    <row r="407" spans="1:51">
      <c r="A407" s="18" t="s">
        <v>787</v>
      </c>
      <c r="B407" s="19" t="s">
        <v>788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10000</v>
      </c>
      <c r="AY407" s="20">
        <v>293500</v>
      </c>
    </row>
    <row r="408" spans="1:51">
      <c r="A408" s="10" t="s">
        <v>789</v>
      </c>
      <c r="B408" s="16" t="s">
        <v>790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30127.439999999999</v>
      </c>
      <c r="AY408" s="17">
        <f>SUM(AY409:AY413)</f>
        <v>217053.86</v>
      </c>
    </row>
    <row r="409" spans="1:51">
      <c r="A409" s="18" t="s">
        <v>791</v>
      </c>
      <c r="B409" s="19" t="s">
        <v>792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25821.439999999999</v>
      </c>
      <c r="AY409" s="20">
        <v>139502.85999999999</v>
      </c>
    </row>
    <row r="410" spans="1:51">
      <c r="A410" s="18" t="s">
        <v>793</v>
      </c>
      <c r="B410" s="19" t="s">
        <v>794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>
      <c r="A411" s="18" t="s">
        <v>795</v>
      </c>
      <c r="B411" s="19" t="s">
        <v>796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4306</v>
      </c>
      <c r="AY411" s="20">
        <v>77551</v>
      </c>
    </row>
    <row r="412" spans="1:51">
      <c r="A412" s="18" t="s">
        <v>797</v>
      </c>
      <c r="B412" s="19" t="s">
        <v>798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>
      <c r="A413" s="18" t="s">
        <v>799</v>
      </c>
      <c r="B413" s="19" t="s">
        <v>800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>
      <c r="A414" s="10" t="s">
        <v>801</v>
      </c>
      <c r="B414" s="16" t="s">
        <v>802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>
      <c r="A415" s="18" t="s">
        <v>803</v>
      </c>
      <c r="B415" s="19" t="s">
        <v>804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>
      <c r="A416" s="10" t="s">
        <v>805</v>
      </c>
      <c r="B416" s="21" t="s">
        <v>806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120085.8</v>
      </c>
      <c r="AY416" s="15">
        <f>AY417+AY419+AY421</f>
        <v>708636.42</v>
      </c>
    </row>
    <row r="417" spans="1:51">
      <c r="A417" s="10" t="s">
        <v>807</v>
      </c>
      <c r="B417" s="16" t="s">
        <v>808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120085.8</v>
      </c>
      <c r="AY417" s="17">
        <f>SUM(AY418)</f>
        <v>708636.42</v>
      </c>
    </row>
    <row r="418" spans="1:51">
      <c r="A418" s="18" t="s">
        <v>809</v>
      </c>
      <c r="B418" s="19" t="s">
        <v>810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120085.8</v>
      </c>
      <c r="AY418" s="20">
        <v>708636.42</v>
      </c>
    </row>
    <row r="419" spans="1:51">
      <c r="A419" s="10" t="s">
        <v>811</v>
      </c>
      <c r="B419" s="16" t="s">
        <v>812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>
      <c r="A420" s="18" t="s">
        <v>813</v>
      </c>
      <c r="B420" s="19" t="s">
        <v>814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>
      <c r="A421" s="10" t="s">
        <v>815</v>
      </c>
      <c r="B421" s="16" t="s">
        <v>816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>
      <c r="A422" s="18" t="s">
        <v>817</v>
      </c>
      <c r="B422" s="19" t="s">
        <v>818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>
      <c r="A423" s="10" t="s">
        <v>819</v>
      </c>
      <c r="B423" s="21" t="s">
        <v>820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>
      <c r="A424" s="10" t="s">
        <v>821</v>
      </c>
      <c r="B424" s="16" t="s">
        <v>822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>
      <c r="A425" s="18" t="s">
        <v>823</v>
      </c>
      <c r="B425" s="19" t="s">
        <v>824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>
      <c r="A426" s="18" t="s">
        <v>825</v>
      </c>
      <c r="B426" s="19" t="s">
        <v>826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>
      <c r="A427" s="18" t="s">
        <v>827</v>
      </c>
      <c r="B427" s="19" t="s">
        <v>828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>
      <c r="A428" s="10" t="s">
        <v>829</v>
      </c>
      <c r="B428" s="16" t="s">
        <v>830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>
      <c r="A429" s="18" t="s">
        <v>823</v>
      </c>
      <c r="B429" s="19" t="s">
        <v>831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>
      <c r="A430" s="18" t="s">
        <v>825</v>
      </c>
      <c r="B430" s="19" t="s">
        <v>832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>
      <c r="A431" s="18" t="s">
        <v>827</v>
      </c>
      <c r="B431" s="19" t="s">
        <v>833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>
      <c r="A432" s="18" t="s">
        <v>834</v>
      </c>
      <c r="B432" s="19" t="s">
        <v>835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>
      <c r="A433" s="10" t="s">
        <v>836</v>
      </c>
      <c r="B433" s="21" t="s">
        <v>837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>
      <c r="A434" s="10" t="s">
        <v>838</v>
      </c>
      <c r="B434" s="16" t="s">
        <v>839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>
      <c r="A435" s="18" t="s">
        <v>840</v>
      </c>
      <c r="B435" s="19" t="s">
        <v>841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>
      <c r="A436" s="10" t="s">
        <v>842</v>
      </c>
      <c r="B436" s="21" t="s">
        <v>843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>
      <c r="A437" s="10" t="s">
        <v>844</v>
      </c>
      <c r="B437" s="16" t="s">
        <v>845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>
      <c r="A438" s="18" t="s">
        <v>846</v>
      </c>
      <c r="B438" s="19" t="s">
        <v>847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>
      <c r="A439" s="10" t="s">
        <v>848</v>
      </c>
      <c r="B439" s="16" t="s">
        <v>849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>
      <c r="A440" s="18" t="s">
        <v>850</v>
      </c>
      <c r="B440" s="19" t="s">
        <v>851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>
      <c r="A441" s="10" t="s">
        <v>852</v>
      </c>
      <c r="B441" s="16" t="s">
        <v>853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>
      <c r="A442" s="18" t="s">
        <v>854</v>
      </c>
      <c r="B442" s="19" t="s">
        <v>855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>
      <c r="A443" s="10" t="s">
        <v>856</v>
      </c>
      <c r="B443" s="16" t="s">
        <v>857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>
      <c r="A444" s="18" t="s">
        <v>858</v>
      </c>
      <c r="B444" s="19" t="s">
        <v>859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>
      <c r="A445" s="10" t="s">
        <v>860</v>
      </c>
      <c r="B445" s="16" t="s">
        <v>861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>
      <c r="A446" s="18" t="s">
        <v>862</v>
      </c>
      <c r="B446" s="19" t="s">
        <v>863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>
      <c r="A447" s="10" t="s">
        <v>864</v>
      </c>
      <c r="B447" s="21" t="s">
        <v>865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>
      <c r="A448" s="10" t="s">
        <v>866</v>
      </c>
      <c r="B448" s="16" t="s">
        <v>867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>
      <c r="A449" s="18" t="s">
        <v>868</v>
      </c>
      <c r="B449" s="19" t="s">
        <v>869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>
      <c r="A450" s="18" t="s">
        <v>870</v>
      </c>
      <c r="B450" s="19" t="s">
        <v>871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>
      <c r="A451" s="10" t="s">
        <v>872</v>
      </c>
      <c r="B451" s="16" t="s">
        <v>873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>
      <c r="A452" s="18" t="s">
        <v>874</v>
      </c>
      <c r="B452" s="19" t="s">
        <v>875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>
      <c r="A453" s="10" t="s">
        <v>876</v>
      </c>
      <c r="B453" s="24" t="s">
        <v>877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>
      <c r="A454" s="10" t="s">
        <v>878</v>
      </c>
      <c r="B454" s="21" t="s">
        <v>879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>
      <c r="A455" s="10" t="s">
        <v>880</v>
      </c>
      <c r="B455" s="16" t="s">
        <v>881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>
      <c r="A456" s="18" t="s">
        <v>882</v>
      </c>
      <c r="B456" s="19" t="s">
        <v>883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>
      <c r="A457" s="18" t="s">
        <v>884</v>
      </c>
      <c r="B457" s="19" t="s">
        <v>885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>
      <c r="A458" s="18" t="s">
        <v>886</v>
      </c>
      <c r="B458" s="19" t="s">
        <v>887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>
      <c r="A459" s="10" t="s">
        <v>888</v>
      </c>
      <c r="B459" s="16" t="s">
        <v>889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>
      <c r="A460" s="18" t="s">
        <v>890</v>
      </c>
      <c r="B460" s="19" t="s">
        <v>891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>
      <c r="A461" s="18" t="s">
        <v>892</v>
      </c>
      <c r="B461" s="19" t="s">
        <v>893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>
      <c r="A462" s="18" t="s">
        <v>894</v>
      </c>
      <c r="B462" s="19" t="s">
        <v>895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>
      <c r="A463" s="10" t="s">
        <v>896</v>
      </c>
      <c r="B463" s="21" t="s">
        <v>897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>
      <c r="A464" s="10" t="s">
        <v>898</v>
      </c>
      <c r="B464" s="16" t="s">
        <v>899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>
      <c r="A465" s="18" t="s">
        <v>900</v>
      </c>
      <c r="B465" s="19" t="s">
        <v>901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>
      <c r="A466" s="18" t="s">
        <v>902</v>
      </c>
      <c r="B466" s="19" t="s">
        <v>903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>
      <c r="A467" s="18" t="s">
        <v>904</v>
      </c>
      <c r="B467" s="19" t="s">
        <v>905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>
      <c r="A468" s="18" t="s">
        <v>906</v>
      </c>
      <c r="B468" s="19" t="s">
        <v>907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>
      <c r="A469" s="10" t="s">
        <v>908</v>
      </c>
      <c r="B469" s="16" t="s">
        <v>909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>
      <c r="A470" s="18" t="s">
        <v>910</v>
      </c>
      <c r="B470" s="19" t="s">
        <v>911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>
      <c r="A471" s="10" t="s">
        <v>912</v>
      </c>
      <c r="B471" s="21" t="s">
        <v>913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>
      <c r="A472" s="10" t="s">
        <v>914</v>
      </c>
      <c r="B472" s="16" t="s">
        <v>915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>
      <c r="A473" s="18" t="s">
        <v>916</v>
      </c>
      <c r="B473" s="19" t="s">
        <v>917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>
      <c r="A474" s="10" t="s">
        <v>918</v>
      </c>
      <c r="B474" s="16" t="s">
        <v>919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>
      <c r="A475" s="18" t="s">
        <v>920</v>
      </c>
      <c r="B475" s="19" t="s">
        <v>921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>
      <c r="A476" s="18" t="s">
        <v>922</v>
      </c>
      <c r="B476" s="19" t="s">
        <v>923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>
      <c r="A477" s="10" t="s">
        <v>924</v>
      </c>
      <c r="B477" s="24" t="s">
        <v>925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0</v>
      </c>
      <c r="AY477" s="13">
        <f>AY478+AY489+AY494+AY499+AY502</f>
        <v>0</v>
      </c>
    </row>
    <row r="478" spans="1:51">
      <c r="A478" s="10" t="s">
        <v>926</v>
      </c>
      <c r="B478" s="21" t="s">
        <v>927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0</v>
      </c>
      <c r="AY478" s="15">
        <f>AY479+AY483</f>
        <v>0</v>
      </c>
    </row>
    <row r="479" spans="1:51">
      <c r="A479" s="10" t="s">
        <v>928</v>
      </c>
      <c r="B479" s="16" t="s">
        <v>929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0</v>
      </c>
      <c r="AY479" s="17">
        <f>SUM(AY480:AY482)</f>
        <v>0</v>
      </c>
    </row>
    <row r="480" spans="1:51">
      <c r="A480" s="18" t="s">
        <v>930</v>
      </c>
      <c r="B480" s="19" t="s">
        <v>931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0</v>
      </c>
      <c r="AY480" s="20">
        <v>0</v>
      </c>
    </row>
    <row r="481" spans="1:51">
      <c r="A481" s="18" t="s">
        <v>932</v>
      </c>
      <c r="B481" s="19" t="s">
        <v>933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>
      <c r="A482" s="18" t="s">
        <v>934</v>
      </c>
      <c r="B482" s="19" t="s">
        <v>935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>
      <c r="A483" s="10" t="s">
        <v>936</v>
      </c>
      <c r="B483" s="16" t="s">
        <v>937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>
      <c r="A484" s="18" t="s">
        <v>938</v>
      </c>
      <c r="B484" s="19" t="s">
        <v>939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>
      <c r="A485" s="18" t="s">
        <v>940</v>
      </c>
      <c r="B485" s="19" t="s">
        <v>941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>
      <c r="A486" s="18" t="s">
        <v>942</v>
      </c>
      <c r="B486" s="19" t="s">
        <v>943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>
      <c r="A487" s="18" t="s">
        <v>944</v>
      </c>
      <c r="B487" s="19" t="s">
        <v>945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>
      <c r="A488" s="18" t="s">
        <v>946</v>
      </c>
      <c r="B488" s="19" t="s">
        <v>947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>
      <c r="A489" s="10" t="s">
        <v>948</v>
      </c>
      <c r="B489" s="21" t="s">
        <v>949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>
      <c r="A490" s="10" t="s">
        <v>950</v>
      </c>
      <c r="B490" s="16" t="s">
        <v>951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>
      <c r="A491" s="18" t="s">
        <v>952</v>
      </c>
      <c r="B491" s="19" t="s">
        <v>953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>
      <c r="A492" s="10" t="s">
        <v>954</v>
      </c>
      <c r="B492" s="16" t="s">
        <v>955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>
      <c r="A493" s="18" t="s">
        <v>956</v>
      </c>
      <c r="B493" s="19" t="s">
        <v>957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>
      <c r="A494" s="10" t="s">
        <v>958</v>
      </c>
      <c r="B494" s="21" t="s">
        <v>959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>
      <c r="A495" s="10" t="s">
        <v>960</v>
      </c>
      <c r="B495" s="16" t="s">
        <v>961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>
      <c r="A496" s="18" t="s">
        <v>962</v>
      </c>
      <c r="B496" s="19" t="s">
        <v>963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>
      <c r="A497" s="10" t="s">
        <v>964</v>
      </c>
      <c r="B497" s="16" t="s">
        <v>965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>
      <c r="A498" s="18" t="s">
        <v>966</v>
      </c>
      <c r="B498" s="19" t="s">
        <v>967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>
      <c r="A499" s="10" t="s">
        <v>968</v>
      </c>
      <c r="B499" s="21" t="s">
        <v>969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>
      <c r="A500" s="10" t="s">
        <v>970</v>
      </c>
      <c r="B500" s="16" t="s">
        <v>971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>
      <c r="A501" s="18" t="s">
        <v>972</v>
      </c>
      <c r="B501" s="19" t="s">
        <v>973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>
      <c r="A502" s="10" t="s">
        <v>974</v>
      </c>
      <c r="B502" s="21" t="s">
        <v>975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>
      <c r="A503" s="10" t="s">
        <v>976</v>
      </c>
      <c r="B503" s="16" t="s">
        <v>977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>
      <c r="A504" s="18" t="s">
        <v>978</v>
      </c>
      <c r="B504" s="19" t="s">
        <v>979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>
      <c r="A505" s="10" t="s">
        <v>980</v>
      </c>
      <c r="B505" s="16" t="s">
        <v>981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>
      <c r="A506" s="18" t="s">
        <v>982</v>
      </c>
      <c r="B506" s="19" t="s">
        <v>983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>
      <c r="A507" s="10" t="s">
        <v>984</v>
      </c>
      <c r="B507" s="24" t="s">
        <v>985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0</v>
      </c>
    </row>
    <row r="508" spans="1:51">
      <c r="A508" s="10" t="s">
        <v>986</v>
      </c>
      <c r="B508" s="21" t="s">
        <v>987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>
      <c r="A509" s="10" t="s">
        <v>988</v>
      </c>
      <c r="B509" s="16" t="s">
        <v>989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>
      <c r="A510" s="10" t="s">
        <v>990</v>
      </c>
      <c r="B510" s="16" t="s">
        <v>991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>
      <c r="A511" s="10" t="s">
        <v>992</v>
      </c>
      <c r="B511" s="16" t="s">
        <v>993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>
      <c r="A512" s="10" t="s">
        <v>994</v>
      </c>
      <c r="B512" s="16" t="s">
        <v>995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>
      <c r="A513" s="10" t="s">
        <v>996</v>
      </c>
      <c r="B513" s="16" t="s">
        <v>997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>
      <c r="A514" s="10" t="s">
        <v>998</v>
      </c>
      <c r="B514" s="16" t="s">
        <v>999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>
      <c r="A515" s="10" t="s">
        <v>1000</v>
      </c>
      <c r="B515" s="16" t="s">
        <v>1001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>
      <c r="A516" s="10" t="s">
        <v>1002</v>
      </c>
      <c r="B516" s="16" t="s">
        <v>1003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>
      <c r="A517" s="10" t="s">
        <v>1004</v>
      </c>
      <c r="B517" s="21" t="s">
        <v>1005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>
      <c r="A518" s="10" t="s">
        <v>1006</v>
      </c>
      <c r="B518" s="16" t="s">
        <v>1007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>
      <c r="A519" s="10" t="s">
        <v>1008</v>
      </c>
      <c r="B519" s="16" t="s">
        <v>1009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>
      <c r="A520" s="10" t="s">
        <v>1010</v>
      </c>
      <c r="B520" s="21" t="s">
        <v>1011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>
      <c r="A521" s="10" t="s">
        <v>1012</v>
      </c>
      <c r="B521" s="16" t="s">
        <v>1013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>
      <c r="A522" s="10" t="s">
        <v>1014</v>
      </c>
      <c r="B522" s="16" t="s">
        <v>1015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>
      <c r="A523" s="10" t="s">
        <v>1016</v>
      </c>
      <c r="B523" s="16" t="s">
        <v>1017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>
      <c r="A524" s="10" t="s">
        <v>1018</v>
      </c>
      <c r="B524" s="16" t="s">
        <v>1019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>
      <c r="A525" s="10" t="s">
        <v>1020</v>
      </c>
      <c r="B525" s="16" t="s">
        <v>1021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>
      <c r="A526" s="10" t="s">
        <v>1022</v>
      </c>
      <c r="B526" s="21" t="s">
        <v>1023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>
      <c r="A527" s="10" t="s">
        <v>1024</v>
      </c>
      <c r="B527" s="16" t="s">
        <v>1025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>
      <c r="A528" s="10" t="s">
        <v>1026</v>
      </c>
      <c r="B528" s="21" t="s">
        <v>1027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>
      <c r="A529" s="10" t="s">
        <v>1028</v>
      </c>
      <c r="B529" s="16" t="s">
        <v>1029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>
      <c r="A530" s="10" t="s">
        <v>1030</v>
      </c>
      <c r="B530" s="21" t="s">
        <v>1031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>
      <c r="A531" s="10" t="s">
        <v>1032</v>
      </c>
      <c r="B531" s="16" t="s">
        <v>1033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>
      <c r="A532" s="10" t="s">
        <v>1034</v>
      </c>
      <c r="B532" s="16" t="s">
        <v>1035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>
      <c r="A533" s="10" t="s">
        <v>1036</v>
      </c>
      <c r="B533" s="16" t="s">
        <v>1037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>
      <c r="A534" s="10" t="s">
        <v>1038</v>
      </c>
      <c r="B534" s="16" t="s">
        <v>1039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>
      <c r="A535" s="10" t="s">
        <v>1040</v>
      </c>
      <c r="B535" s="16" t="s">
        <v>1041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>
      <c r="A536" s="10" t="s">
        <v>1042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>
      <c r="A537" s="10" t="s">
        <v>1043</v>
      </c>
      <c r="B537" s="16" t="s">
        <v>1044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>
      <c r="A538" s="10" t="s">
        <v>1045</v>
      </c>
      <c r="B538" s="16" t="s">
        <v>1046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>
      <c r="A539" s="10" t="s">
        <v>1047</v>
      </c>
      <c r="B539" s="16" t="s">
        <v>1048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>
      <c r="A540" s="10" t="s">
        <v>1049</v>
      </c>
      <c r="B540" s="24" t="s">
        <v>1050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8327279.2199999997</v>
      </c>
    </row>
    <row r="541" spans="1:51">
      <c r="A541" s="10" t="s">
        <v>1051</v>
      </c>
      <c r="B541" s="21" t="s">
        <v>1052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8327279.2199999997</v>
      </c>
    </row>
    <row r="542" spans="1:51">
      <c r="A542" s="10" t="s">
        <v>1053</v>
      </c>
      <c r="B542" s="16" t="s">
        <v>1054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8327279.2199999997</v>
      </c>
    </row>
    <row r="543" spans="1:51" ht="16.5" customHeight="1">
      <c r="A543" s="29"/>
      <c r="B543" s="41" t="s">
        <v>1055</v>
      </c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F543" s="41"/>
      <c r="AG543" s="41"/>
      <c r="AH543" s="41"/>
      <c r="AI543" s="41"/>
      <c r="AJ543" s="41"/>
      <c r="AK543" s="41"/>
      <c r="AL543" s="41"/>
      <c r="AM543" s="41"/>
      <c r="AN543" s="41"/>
      <c r="AO543" s="41"/>
      <c r="AP543" s="41"/>
      <c r="AQ543" s="41"/>
      <c r="AR543" s="41"/>
      <c r="AS543" s="41"/>
      <c r="AT543" s="41"/>
      <c r="AU543" s="41"/>
      <c r="AV543" s="41"/>
      <c r="AW543" s="41"/>
      <c r="AX543" s="30">
        <f>AX186+AX372+AX453+AX477+AX507+AX540</f>
        <v>4722853.29</v>
      </c>
      <c r="AY543" s="30">
        <f>AY186+AY372+AY453+AY477+AY507+AY540</f>
        <v>40315072.899999999</v>
      </c>
    </row>
    <row r="544" spans="1:51" ht="16.5" customHeight="1" thickBot="1">
      <c r="B544" s="48" t="s">
        <v>1056</v>
      </c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  <c r="AK544" s="48"/>
      <c r="AL544" s="48"/>
      <c r="AM544" s="48"/>
      <c r="AN544" s="48"/>
      <c r="AO544" s="48"/>
      <c r="AP544" s="48"/>
      <c r="AQ544" s="48"/>
      <c r="AR544" s="48"/>
      <c r="AS544" s="48"/>
      <c r="AT544" s="48"/>
      <c r="AU544" s="48"/>
      <c r="AV544" s="48"/>
      <c r="AW544" s="48"/>
      <c r="AX544" s="31">
        <f>AX184-AX543</f>
        <v>2943994.8200000012</v>
      </c>
      <c r="AY544" s="31">
        <f>AY184-AY543</f>
        <v>-3504777.6199999973</v>
      </c>
    </row>
    <row r="545" spans="2:51" ht="15.75" thickTop="1"/>
    <row r="546" spans="2:51" ht="18.75">
      <c r="B546" s="34" t="s">
        <v>1057</v>
      </c>
    </row>
    <row r="547" spans="2:51">
      <c r="B547" s="1"/>
    </row>
    <row r="548" spans="2:51">
      <c r="B548" s="1"/>
      <c r="AG548" s="49" t="s">
        <v>1065</v>
      </c>
      <c r="AH548" s="49"/>
      <c r="AI548" s="49"/>
      <c r="AJ548" s="49"/>
      <c r="AK548" s="49"/>
      <c r="AL548" s="49"/>
      <c r="AM548" s="49"/>
      <c r="AN548" s="49"/>
      <c r="AO548" s="49"/>
      <c r="AP548" s="49"/>
      <c r="AQ548" s="49"/>
      <c r="AR548" s="49"/>
      <c r="AS548" s="49"/>
      <c r="AT548" s="49"/>
      <c r="AU548" s="49"/>
    </row>
    <row r="549" spans="2:51" ht="8.25" customHeight="1">
      <c r="AG549" s="49"/>
      <c r="AH549" s="49"/>
      <c r="AI549" s="49"/>
      <c r="AJ549" s="49"/>
      <c r="AK549" s="49"/>
      <c r="AL549" s="49"/>
      <c r="AM549" s="49"/>
      <c r="AN549" s="49"/>
      <c r="AO549" s="49"/>
      <c r="AP549" s="49"/>
      <c r="AQ549" s="49"/>
      <c r="AR549" s="49"/>
      <c r="AS549" s="49"/>
      <c r="AT549" s="49"/>
      <c r="AU549" s="49"/>
    </row>
    <row r="550" spans="2:51">
      <c r="AG550" s="49"/>
      <c r="AH550" s="49"/>
      <c r="AI550" s="49"/>
      <c r="AJ550" s="49"/>
      <c r="AK550" s="49"/>
      <c r="AL550" s="49"/>
      <c r="AM550" s="49"/>
      <c r="AN550" s="49"/>
      <c r="AO550" s="49"/>
      <c r="AP550" s="49"/>
      <c r="AQ550" s="49"/>
      <c r="AR550" s="49"/>
      <c r="AS550" s="49"/>
      <c r="AT550" s="49"/>
      <c r="AU550" s="49"/>
    </row>
    <row r="551" spans="2:51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49"/>
      <c r="AH551" s="49"/>
      <c r="AI551" s="49"/>
      <c r="AJ551" s="49"/>
      <c r="AK551" s="49"/>
      <c r="AL551" s="49"/>
      <c r="AM551" s="49"/>
      <c r="AN551" s="49"/>
      <c r="AO551" s="49"/>
      <c r="AP551" s="49"/>
      <c r="AQ551" s="49"/>
      <c r="AR551" s="49"/>
      <c r="AS551" s="49"/>
      <c r="AT551" s="49"/>
      <c r="AU551" s="49"/>
      <c r="AV551" s="50" t="s">
        <v>1059</v>
      </c>
      <c r="AW551" s="50"/>
      <c r="AX551" s="50"/>
      <c r="AY551" s="50"/>
    </row>
    <row r="552" spans="2:51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51" t="s">
        <v>1060</v>
      </c>
      <c r="Q552" s="51"/>
      <c r="R552" s="51"/>
      <c r="S552" s="51"/>
      <c r="T552" s="51"/>
      <c r="U552" s="51"/>
      <c r="V552" s="51"/>
      <c r="W552" s="51"/>
      <c r="X552" s="51"/>
      <c r="Y552" s="51"/>
      <c r="Z552" s="51"/>
      <c r="AA552" s="51"/>
      <c r="AB552" s="51"/>
      <c r="AC552" s="51"/>
      <c r="AD552" s="51"/>
      <c r="AE552" s="51"/>
      <c r="AF552" s="51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51" t="s">
        <v>1061</v>
      </c>
      <c r="AW552" s="51"/>
      <c r="AX552" s="51"/>
      <c r="AY552" s="51"/>
    </row>
    <row r="553" spans="2:51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  <c r="AC553" s="52"/>
      <c r="AD553" s="52"/>
      <c r="AE553" s="52"/>
      <c r="AF553" s="52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2"/>
      <c r="AW553" s="52"/>
      <c r="AX553" s="52"/>
      <c r="AY553" s="52"/>
    </row>
    <row r="554" spans="2:51" ht="15.75" customHeight="1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6" t="s">
        <v>1062</v>
      </c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7" t="s">
        <v>1063</v>
      </c>
      <c r="AW554" s="47"/>
      <c r="AX554" s="47"/>
      <c r="AY554" s="47"/>
    </row>
    <row r="555" spans="2:51" ht="15" customHeight="1">
      <c r="D555" s="39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S555" s="39"/>
      <c r="AV555" s="47"/>
      <c r="AW555" s="47"/>
      <c r="AX555" s="47"/>
      <c r="AY555" s="47"/>
    </row>
    <row r="556" spans="2:51"/>
    <row r="561"/>
    <row r="562"/>
    <row r="563"/>
    <row r="564"/>
  </sheetData>
  <mergeCells count="14">
    <mergeCell ref="P554:AF555"/>
    <mergeCell ref="AV554:AY555"/>
    <mergeCell ref="B544:AW544"/>
    <mergeCell ref="AG548:AU551"/>
    <mergeCell ref="P551:AF551"/>
    <mergeCell ref="AV551:AY551"/>
    <mergeCell ref="P552:AF553"/>
    <mergeCell ref="AV552:AY553"/>
    <mergeCell ref="B543:AW543"/>
    <mergeCell ref="B1:AY1"/>
    <mergeCell ref="B2:AY2"/>
    <mergeCell ref="B3:AY3"/>
    <mergeCell ref="B5:AW5"/>
    <mergeCell ref="B184:AW18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workbookViewId="0">
      <selection sqref="A1:XFD1048576"/>
    </sheetView>
  </sheetViews>
  <sheetFormatPr baseColWidth="10" defaultColWidth="0" defaultRowHeight="15" customHeight="1" zeroHeight="1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>
      <c r="B1" s="42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>
      <c r="B2" s="43" t="s">
        <v>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>
      <c r="B3" s="44" t="s">
        <v>1066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>
      <c r="A5" s="3" t="s">
        <v>3</v>
      </c>
      <c r="B5" s="45" t="s">
        <v>4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">
        <v>2021</v>
      </c>
      <c r="AY5" s="4">
        <v>2020</v>
      </c>
    </row>
    <row r="6" spans="1:51" ht="18.75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3202550.3500000006</v>
      </c>
      <c r="AY7" s="13">
        <f>AY8+AY29+AY35+AY40+AY72+AY81+AY102+AY114</f>
        <v>4561929.1900000004</v>
      </c>
    </row>
    <row r="8" spans="1:51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1170483.4100000001</v>
      </c>
      <c r="AY8" s="15">
        <f>AY9+AY11+AY15+AY16+AY17+AY18+AY19+AY25+AY27</f>
        <v>1559077.24</v>
      </c>
    </row>
    <row r="9" spans="1:51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0</v>
      </c>
    </row>
    <row r="10" spans="1:51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0</v>
      </c>
    </row>
    <row r="11" spans="1:51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1158015.6200000001</v>
      </c>
      <c r="AY11" s="17">
        <f>SUM(AY12:AY14)</f>
        <v>1551347.78</v>
      </c>
    </row>
    <row r="12" spans="1:51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1002748.12</v>
      </c>
      <c r="AY12" s="20">
        <v>1009046.61</v>
      </c>
    </row>
    <row r="13" spans="1:51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155267.5</v>
      </c>
      <c r="AY13" s="20">
        <v>542301.17000000004</v>
      </c>
    </row>
    <row r="14" spans="1:51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0</v>
      </c>
      <c r="AY14" s="20">
        <v>0</v>
      </c>
    </row>
    <row r="15" spans="1:51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12467.79</v>
      </c>
      <c r="AY19" s="17">
        <f>SUM(AY20:AY24)</f>
        <v>7729.46</v>
      </c>
    </row>
    <row r="20" spans="1:51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11867.79</v>
      </c>
      <c r="AY20" s="20">
        <v>4429.46</v>
      </c>
    </row>
    <row r="21" spans="1:51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600</v>
      </c>
      <c r="AY22" s="20">
        <v>3300</v>
      </c>
    </row>
    <row r="23" spans="1:51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0</v>
      </c>
      <c r="AY23" s="20">
        <v>0</v>
      </c>
    </row>
    <row r="24" spans="1:51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0</v>
      </c>
    </row>
    <row r="25" spans="1:51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1966952.9000000001</v>
      </c>
      <c r="AY40" s="15">
        <f>AY41+AY46+AY47+AY62+AY68+AY70</f>
        <v>2595014.2900000005</v>
      </c>
    </row>
    <row r="41" spans="1:51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35029.22</v>
      </c>
      <c r="AY41" s="17">
        <f>SUM(AY42:AY45)</f>
        <v>138209.24</v>
      </c>
    </row>
    <row r="42" spans="1:51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1675.36</v>
      </c>
      <c r="AY42" s="20">
        <v>50785</v>
      </c>
    </row>
    <row r="43" spans="1:51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1560.96</v>
      </c>
      <c r="AY43" s="20">
        <v>5394.74</v>
      </c>
    </row>
    <row r="44" spans="1:51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24018.94</v>
      </c>
      <c r="AY44" s="20">
        <v>27415.02</v>
      </c>
    </row>
    <row r="45" spans="1:51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7773.96</v>
      </c>
      <c r="AY45" s="20">
        <v>54614.48</v>
      </c>
    </row>
    <row r="46" spans="1:51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1922471.2400000002</v>
      </c>
      <c r="AY47" s="17">
        <f>SUM(AY48:AY61)</f>
        <v>2412838.08</v>
      </c>
    </row>
    <row r="48" spans="1:51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88859.79</v>
      </c>
      <c r="AY48" s="20">
        <v>125241.71</v>
      </c>
    </row>
    <row r="49" spans="1:51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10453.66</v>
      </c>
      <c r="AY49" s="20">
        <v>14656.29</v>
      </c>
    </row>
    <row r="50" spans="1:51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6137.9</v>
      </c>
      <c r="AY50" s="20">
        <v>12058.28</v>
      </c>
    </row>
    <row r="51" spans="1:51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680.25</v>
      </c>
      <c r="AY52" s="20">
        <v>2441.91</v>
      </c>
    </row>
    <row r="53" spans="1:51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4679.6000000000004</v>
      </c>
      <c r="AY53" s="20">
        <v>12033.36</v>
      </c>
    </row>
    <row r="54" spans="1:51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808.9</v>
      </c>
      <c r="AY55" s="20">
        <v>2080.08</v>
      </c>
    </row>
    <row r="56" spans="1:51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0</v>
      </c>
      <c r="AY56" s="20">
        <v>0</v>
      </c>
    </row>
    <row r="57" spans="1:51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1723118.18</v>
      </c>
      <c r="AY57" s="20">
        <v>1962393.36</v>
      </c>
    </row>
    <row r="58" spans="1:51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8060.58</v>
      </c>
      <c r="AY58" s="20">
        <v>33022.44</v>
      </c>
    </row>
    <row r="59" spans="1:51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2080.09</v>
      </c>
      <c r="AY59" s="20">
        <v>7621.84</v>
      </c>
    </row>
    <row r="60" spans="1:51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37010.75</v>
      </c>
      <c r="AY60" s="20">
        <v>99700.31</v>
      </c>
    </row>
    <row r="61" spans="1:51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40581.54</v>
      </c>
      <c r="AY61" s="20">
        <v>141588.5</v>
      </c>
    </row>
    <row r="62" spans="1:51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7352.44</v>
      </c>
      <c r="AY62" s="17">
        <f>SUM(AY63:AY67)</f>
        <v>42966.97</v>
      </c>
    </row>
    <row r="63" spans="1:51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7352.44</v>
      </c>
      <c r="AY63" s="20">
        <v>39367.43</v>
      </c>
    </row>
    <row r="64" spans="1:51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0</v>
      </c>
      <c r="AY65" s="20">
        <v>3599.54</v>
      </c>
    </row>
    <row r="66" spans="1:51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0</v>
      </c>
      <c r="AY67" s="20">
        <v>0</v>
      </c>
    </row>
    <row r="68" spans="1:51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2100</v>
      </c>
      <c r="AY70" s="17">
        <f>SUM(AY71)</f>
        <v>1000</v>
      </c>
    </row>
    <row r="71" spans="1:51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2100</v>
      </c>
      <c r="AY71" s="20">
        <v>1000</v>
      </c>
    </row>
    <row r="72" spans="1:51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64714.04</v>
      </c>
      <c r="AY72" s="15">
        <f>AY73+AY76+AY77+AY78+AY80</f>
        <v>182721.04</v>
      </c>
    </row>
    <row r="73" spans="1:51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64714.04</v>
      </c>
      <c r="AY73" s="17">
        <f>SUM(AY74:AY75)</f>
        <v>182721.04</v>
      </c>
    </row>
    <row r="74" spans="1:51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0</v>
      </c>
      <c r="AY74" s="20">
        <v>0</v>
      </c>
    </row>
    <row r="75" spans="1:51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64714.04</v>
      </c>
      <c r="AY75" s="20">
        <v>182721.04</v>
      </c>
    </row>
    <row r="76" spans="1:51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400</v>
      </c>
      <c r="AY81" s="15">
        <f>AY82+AY83+AY85+AY87+AY89+AY91+AY93+AY94+AY100</f>
        <v>225116.62</v>
      </c>
    </row>
    <row r="82" spans="1:51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400</v>
      </c>
      <c r="AY83" s="17">
        <f>SUM(AY84)</f>
        <v>179463.6</v>
      </c>
    </row>
    <row r="84" spans="1:51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400</v>
      </c>
      <c r="AY84" s="20">
        <v>179463.6</v>
      </c>
    </row>
    <row r="85" spans="1:51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45557</v>
      </c>
    </row>
    <row r="88" spans="1:51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45557</v>
      </c>
    </row>
    <row r="89" spans="1:51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96.02</v>
      </c>
    </row>
    <row r="95" spans="1:51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96.02</v>
      </c>
    </row>
    <row r="96" spans="1:51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0</v>
      </c>
    </row>
    <row r="101" spans="1:51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0</v>
      </c>
    </row>
    <row r="102" spans="1:51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>
      <c r="A114" s="10" t="s">
        <v>205</v>
      </c>
      <c r="B114" s="21" t="s">
        <v>206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>
      <c r="A115" s="10" t="s">
        <v>207</v>
      </c>
      <c r="B115" s="16" t="s">
        <v>208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>
      <c r="A116" s="10" t="s">
        <v>209</v>
      </c>
      <c r="B116" s="16" t="s">
        <v>210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>
      <c r="A117" s="10" t="s">
        <v>211</v>
      </c>
      <c r="B117" s="24" t="s">
        <v>212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7962196.8799999999</v>
      </c>
      <c r="AY117" s="13">
        <f>AY118+AY149</f>
        <v>32248366.090000004</v>
      </c>
    </row>
    <row r="118" spans="1:51">
      <c r="A118" s="10" t="s">
        <v>213</v>
      </c>
      <c r="B118" s="21" t="s">
        <v>214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7962196.8799999999</v>
      </c>
      <c r="AY118" s="15">
        <f>AY119+AY132+AY135+AY140+AY146</f>
        <v>32248366.090000004</v>
      </c>
    </row>
    <row r="119" spans="1:51">
      <c r="A119" s="10" t="s">
        <v>215</v>
      </c>
      <c r="B119" s="16" t="s">
        <v>216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6164710.5399999991</v>
      </c>
      <c r="AY119" s="17">
        <f>SUM(AY120:AY131)</f>
        <v>23730606.590000004</v>
      </c>
    </row>
    <row r="120" spans="1:51">
      <c r="A120" s="18" t="s">
        <v>217</v>
      </c>
      <c r="B120" s="19" t="s">
        <v>218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4296028.1399999997</v>
      </c>
      <c r="AY120" s="20">
        <v>15722795.93</v>
      </c>
    </row>
    <row r="121" spans="1:51">
      <c r="A121" s="18" t="s">
        <v>219</v>
      </c>
      <c r="B121" s="19" t="s">
        <v>220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1199677.3</v>
      </c>
      <c r="AY121" s="20">
        <v>4480387.83</v>
      </c>
    </row>
    <row r="122" spans="1:51">
      <c r="A122" s="18" t="s">
        <v>221</v>
      </c>
      <c r="B122" s="19" t="s">
        <v>222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88144.83</v>
      </c>
      <c r="AY122" s="20">
        <v>345174.1</v>
      </c>
    </row>
    <row r="123" spans="1:51">
      <c r="A123" s="18" t="s">
        <v>223</v>
      </c>
      <c r="B123" s="19" t="s">
        <v>224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1265664.1599999999</v>
      </c>
    </row>
    <row r="124" spans="1:51">
      <c r="A124" s="18" t="s">
        <v>225</v>
      </c>
      <c r="B124" s="19" t="s">
        <v>226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>
      <c r="A125" s="18" t="s">
        <v>227</v>
      </c>
      <c r="B125" s="19" t="s">
        <v>228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143844.66</v>
      </c>
      <c r="AY125" s="20">
        <v>435622.75</v>
      </c>
    </row>
    <row r="126" spans="1:51">
      <c r="A126" s="18" t="s">
        <v>229</v>
      </c>
      <c r="B126" s="19" t="s">
        <v>230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>
      <c r="A127" s="18" t="s">
        <v>231</v>
      </c>
      <c r="B127" s="19" t="s">
        <v>232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>
      <c r="A128" s="18" t="s">
        <v>233</v>
      </c>
      <c r="B128" s="19" t="s">
        <v>234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190846.39</v>
      </c>
      <c r="AY128" s="20">
        <v>831401.71</v>
      </c>
    </row>
    <row r="129" spans="1:51">
      <c r="A129" s="18" t="s">
        <v>235</v>
      </c>
      <c r="B129" s="19" t="s">
        <v>236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239835.62</v>
      </c>
      <c r="AY129" s="20">
        <v>635458.51</v>
      </c>
    </row>
    <row r="130" spans="1:51">
      <c r="A130" s="18" t="s">
        <v>237</v>
      </c>
      <c r="B130" s="19" t="s">
        <v>238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>
      <c r="A131" s="18" t="s">
        <v>239</v>
      </c>
      <c r="B131" s="19" t="s">
        <v>240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6333.6</v>
      </c>
      <c r="AY131" s="20">
        <v>14101.6</v>
      </c>
    </row>
    <row r="132" spans="1:51">
      <c r="A132" s="10" t="s">
        <v>241</v>
      </c>
      <c r="B132" s="16" t="s">
        <v>242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1672679.73</v>
      </c>
      <c r="AY132" s="17">
        <f>SUM(AY133:AY134)</f>
        <v>6135933.3499999996</v>
      </c>
    </row>
    <row r="133" spans="1:51">
      <c r="A133" s="18" t="s">
        <v>243</v>
      </c>
      <c r="B133" s="19" t="s">
        <v>244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941898.4</v>
      </c>
      <c r="AY133" s="20">
        <v>3184885.89</v>
      </c>
    </row>
    <row r="134" spans="1:51">
      <c r="A134" s="18" t="s">
        <v>245</v>
      </c>
      <c r="B134" s="19" t="s">
        <v>246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730781.33</v>
      </c>
      <c r="AY134" s="20">
        <v>2951047.46</v>
      </c>
    </row>
    <row r="135" spans="1:51">
      <c r="A135" s="10" t="s">
        <v>247</v>
      </c>
      <c r="B135" s="16" t="s">
        <v>248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0</v>
      </c>
      <c r="AY135" s="17">
        <f>SUM(AY136:AY139)</f>
        <v>2000000</v>
      </c>
    </row>
    <row r="136" spans="1:51">
      <c r="A136" s="18" t="s">
        <v>249</v>
      </c>
      <c r="B136" s="19" t="s">
        <v>250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>
      <c r="A137" s="18" t="s">
        <v>251</v>
      </c>
      <c r="B137" s="19" t="s">
        <v>252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>
      <c r="A138" s="18" t="s">
        <v>253</v>
      </c>
      <c r="B138" s="19" t="s">
        <v>254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>
      <c r="A139" s="18" t="s">
        <v>255</v>
      </c>
      <c r="B139" s="19" t="s">
        <v>256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0</v>
      </c>
      <c r="AY139" s="20">
        <v>2000000</v>
      </c>
    </row>
    <row r="140" spans="1:51">
      <c r="A140" s="10" t="s">
        <v>257</v>
      </c>
      <c r="B140" s="16" t="s">
        <v>258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124806.60999999999</v>
      </c>
      <c r="AY140" s="17">
        <f>SUM(AY141:AY145)</f>
        <v>381826.15</v>
      </c>
    </row>
    <row r="141" spans="1:51">
      <c r="A141" s="18" t="s">
        <v>259</v>
      </c>
      <c r="B141" s="19" t="s">
        <v>260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229.1</v>
      </c>
      <c r="AY141" s="20">
        <v>516.52</v>
      </c>
    </row>
    <row r="142" spans="1:51">
      <c r="A142" s="18" t="s">
        <v>261</v>
      </c>
      <c r="B142" s="19" t="s">
        <v>262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55299.92</v>
      </c>
      <c r="AY142" s="20">
        <v>344873.77</v>
      </c>
    </row>
    <row r="143" spans="1:51">
      <c r="A143" s="18" t="s">
        <v>263</v>
      </c>
      <c r="B143" s="19" t="s">
        <v>264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69277.59</v>
      </c>
      <c r="AY143" s="20">
        <v>36435.86</v>
      </c>
    </row>
    <row r="144" spans="1:51">
      <c r="A144" s="18" t="s">
        <v>265</v>
      </c>
      <c r="B144" s="19" t="s">
        <v>266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>
      <c r="A145" s="18" t="s">
        <v>267</v>
      </c>
      <c r="B145" s="19" t="s">
        <v>268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>
      <c r="A146" s="10" t="s">
        <v>269</v>
      </c>
      <c r="B146" s="16" t="s">
        <v>270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>
      <c r="A147" s="10" t="s">
        <v>271</v>
      </c>
      <c r="B147" s="19" t="s">
        <v>272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>
      <c r="A148" s="10" t="s">
        <v>273</v>
      </c>
      <c r="B148" s="19" t="s">
        <v>274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>
      <c r="A149" s="10" t="s">
        <v>275</v>
      </c>
      <c r="B149" s="21" t="s">
        <v>276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>
      <c r="A150" s="10" t="s">
        <v>277</v>
      </c>
      <c r="B150" s="16" t="s">
        <v>278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>
      <c r="A151" s="18" t="s">
        <v>279</v>
      </c>
      <c r="B151" s="19" t="s">
        <v>280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>
      <c r="A152" s="10" t="s">
        <v>281</v>
      </c>
      <c r="B152" s="16" t="s">
        <v>282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>
      <c r="A153" s="10" t="s">
        <v>283</v>
      </c>
      <c r="B153" s="16" t="s">
        <v>284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>
      <c r="A154" s="18" t="s">
        <v>285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>
      <c r="A184" s="18"/>
      <c r="B184" s="41" t="s">
        <v>345</v>
      </c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27">
        <f>AX7+AX117+AX161</f>
        <v>11164747.23</v>
      </c>
      <c r="AY184" s="27">
        <f>AY7+AY117+AY161</f>
        <v>36810295.280000001</v>
      </c>
    </row>
    <row r="185" spans="1:52" ht="18.7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6394182.2699999996</v>
      </c>
      <c r="AY186" s="13">
        <f>AY187+AY222+AY287</f>
        <v>28469971.399999999</v>
      </c>
    </row>
    <row r="187" spans="1:52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3217125.69</v>
      </c>
      <c r="AY187" s="15">
        <f>AY188+AY193+AY198+AY207+AY212+AY219</f>
        <v>13860848.109999999</v>
      </c>
    </row>
    <row r="188" spans="1:52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2151123.04</v>
      </c>
      <c r="AY188" s="17">
        <f>SUM(AY189:AY192)</f>
        <v>8233415.0800000001</v>
      </c>
    </row>
    <row r="189" spans="1:52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432347.4</v>
      </c>
      <c r="AY189" s="20">
        <v>1647046.8</v>
      </c>
    </row>
    <row r="190" spans="1:52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1718775.64</v>
      </c>
      <c r="AY191" s="20">
        <v>6586368.2800000003</v>
      </c>
    </row>
    <row r="192" spans="1:52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911321.25</v>
      </c>
      <c r="AY193" s="17">
        <f>SUM(AY194:AY197)</f>
        <v>3498486.61</v>
      </c>
    </row>
    <row r="194" spans="1:51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0</v>
      </c>
    </row>
    <row r="195" spans="1:51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911321.25</v>
      </c>
      <c r="AY195" s="20">
        <v>3498486.61</v>
      </c>
    </row>
    <row r="196" spans="1:51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154681.4</v>
      </c>
      <c r="AY198" s="17">
        <f>SUM(AY199:AY206)</f>
        <v>1962368.6</v>
      </c>
    </row>
    <row r="199" spans="1:51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0</v>
      </c>
      <c r="AY200" s="20">
        <v>1510510.08</v>
      </c>
    </row>
    <row r="201" spans="1:51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15681.4</v>
      </c>
      <c r="AY201" s="20">
        <v>292885.59000000003</v>
      </c>
    </row>
    <row r="202" spans="1:51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139000</v>
      </c>
      <c r="AY202" s="20">
        <v>158972.93</v>
      </c>
    </row>
    <row r="203" spans="1:51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0</v>
      </c>
      <c r="AY212" s="17">
        <f>SUM(AY213:AY218)</f>
        <v>166577.81999999998</v>
      </c>
    </row>
    <row r="213" spans="1:51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25302.52</v>
      </c>
    </row>
    <row r="214" spans="1:51">
      <c r="A214" s="18" t="s">
        <v>404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0</v>
      </c>
      <c r="AY214" s="20">
        <v>0</v>
      </c>
    </row>
    <row r="215" spans="1:51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4000</v>
      </c>
    </row>
    <row r="217" spans="1:51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137275.29999999999</v>
      </c>
    </row>
    <row r="218" spans="1:51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0</v>
      </c>
    </row>
    <row r="219" spans="1:51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0</v>
      </c>
    </row>
    <row r="220" spans="1:51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1385507.16</v>
      </c>
      <c r="AY222" s="15">
        <f>AY223+AY232+AY236+AY246+AY256+AY264+AY267+AY273+AY277</f>
        <v>6578718.8999999994</v>
      </c>
    </row>
    <row r="223" spans="1:51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78744.98</v>
      </c>
      <c r="AY223" s="17">
        <f>SUM(AY224:AY231)</f>
        <v>193339.14</v>
      </c>
    </row>
    <row r="224" spans="1:51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58843.03</v>
      </c>
      <c r="AY224" s="20">
        <v>126858.98</v>
      </c>
    </row>
    <row r="225" spans="1:51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0</v>
      </c>
      <c r="AY225" s="20">
        <v>0</v>
      </c>
    </row>
    <row r="226" spans="1:51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3544.99</v>
      </c>
      <c r="AY227" s="20">
        <v>10796.98</v>
      </c>
    </row>
    <row r="228" spans="1:51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0</v>
      </c>
      <c r="AY228" s="20">
        <v>0</v>
      </c>
    </row>
    <row r="229" spans="1:51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15996.96</v>
      </c>
      <c r="AY229" s="20">
        <v>52763.23</v>
      </c>
    </row>
    <row r="230" spans="1:51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939.95</v>
      </c>
    </row>
    <row r="231" spans="1:51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360</v>
      </c>
      <c r="AY231" s="20">
        <v>1980</v>
      </c>
    </row>
    <row r="232" spans="1:51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23819</v>
      </c>
      <c r="AY232" s="17">
        <f>SUM(AY233:AY235)</f>
        <v>113118.52</v>
      </c>
    </row>
    <row r="233" spans="1:51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23819</v>
      </c>
      <c r="AY233" s="20">
        <v>113118.52</v>
      </c>
    </row>
    <row r="234" spans="1:51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0</v>
      </c>
    </row>
    <row r="235" spans="1:51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0</v>
      </c>
    </row>
    <row r="236" spans="1:51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136828.48000000001</v>
      </c>
      <c r="AY246" s="17">
        <f>SUM(AY247:AY255)</f>
        <v>1135095.5799999998</v>
      </c>
    </row>
    <row r="247" spans="1:51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31125</v>
      </c>
      <c r="AY247" s="20">
        <v>342213.49</v>
      </c>
    </row>
    <row r="248" spans="1:51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14783.97</v>
      </c>
      <c r="AY248" s="20">
        <v>77895.12</v>
      </c>
    </row>
    <row r="249" spans="1:51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236.03</v>
      </c>
      <c r="AY249" s="20">
        <v>3257</v>
      </c>
    </row>
    <row r="250" spans="1:51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1743.5</v>
      </c>
    </row>
    <row r="251" spans="1:51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5151.6899999999996</v>
      </c>
      <c r="AY252" s="20">
        <v>268529.8</v>
      </c>
    </row>
    <row r="253" spans="1:51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258.51</v>
      </c>
      <c r="AY253" s="20">
        <v>43876.59</v>
      </c>
    </row>
    <row r="254" spans="1:51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73008.81</v>
      </c>
      <c r="AY254" s="20">
        <v>341200.54</v>
      </c>
    </row>
    <row r="255" spans="1:51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12264.47</v>
      </c>
      <c r="AY255" s="20">
        <v>56379.54</v>
      </c>
    </row>
    <row r="256" spans="1:51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194764.02</v>
      </c>
      <c r="AY256" s="17">
        <f>SUM(AY257:AY263)</f>
        <v>724312.75</v>
      </c>
    </row>
    <row r="257" spans="1:51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0</v>
      </c>
      <c r="AY257" s="20">
        <v>0</v>
      </c>
    </row>
    <row r="258" spans="1:51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0</v>
      </c>
      <c r="AY258" s="20">
        <v>8473</v>
      </c>
    </row>
    <row r="259" spans="1:51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9615.48</v>
      </c>
      <c r="AY259" s="20">
        <v>28425.58</v>
      </c>
    </row>
    <row r="260" spans="1:51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6335.8</v>
      </c>
      <c r="AY260" s="20">
        <v>22810.67</v>
      </c>
    </row>
    <row r="261" spans="1:51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0</v>
      </c>
    </row>
    <row r="263" spans="1:51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178812.74</v>
      </c>
      <c r="AY263" s="20">
        <v>664603.5</v>
      </c>
    </row>
    <row r="264" spans="1:51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741594.02</v>
      </c>
      <c r="AY264" s="17">
        <f>SUM(AY265:AY266)</f>
        <v>3331783.37</v>
      </c>
    </row>
    <row r="265" spans="1:51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741594.02</v>
      </c>
      <c r="AY265" s="20">
        <v>3331783.37</v>
      </c>
    </row>
    <row r="266" spans="1:51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31713.45</v>
      </c>
      <c r="AY267" s="17">
        <f>SUM(AY268:AY272)</f>
        <v>132271.41999999998</v>
      </c>
    </row>
    <row r="268" spans="1:51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6682.76</v>
      </c>
      <c r="AY268" s="20">
        <v>85511.78</v>
      </c>
    </row>
    <row r="269" spans="1:51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773.89</v>
      </c>
      <c r="AY269" s="20">
        <v>24550.16</v>
      </c>
    </row>
    <row r="270" spans="1:51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24256.799999999999</v>
      </c>
      <c r="AY270" s="20">
        <v>13369.48</v>
      </c>
    </row>
    <row r="271" spans="1:51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8840</v>
      </c>
    </row>
    <row r="273" spans="1:51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810.67</v>
      </c>
      <c r="AY273" s="17">
        <f>SUM(AY274:AY276)</f>
        <v>1021.99</v>
      </c>
    </row>
    <row r="274" spans="1:51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810.67</v>
      </c>
      <c r="AY275" s="20">
        <v>1021.99</v>
      </c>
    </row>
    <row r="276" spans="1:51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177232.54</v>
      </c>
      <c r="AY277" s="17">
        <f>SUM(AY278:AY286)</f>
        <v>947776.13</v>
      </c>
    </row>
    <row r="278" spans="1:51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5426.89</v>
      </c>
      <c r="AY278" s="20">
        <v>35480.69</v>
      </c>
    </row>
    <row r="279" spans="1:51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2256.4499999999998</v>
      </c>
      <c r="AY279" s="20">
        <v>2915.47</v>
      </c>
    </row>
    <row r="280" spans="1:51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1129.97</v>
      </c>
    </row>
    <row r="281" spans="1:51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559.63</v>
      </c>
      <c r="AY281" s="20">
        <v>8669.2999999999993</v>
      </c>
    </row>
    <row r="282" spans="1:51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110417.06</v>
      </c>
      <c r="AY283" s="20">
        <v>664254.98</v>
      </c>
    </row>
    <row r="284" spans="1:51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58572.51</v>
      </c>
      <c r="AY285" s="20">
        <v>235325.72</v>
      </c>
    </row>
    <row r="286" spans="1:51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1791549.42</v>
      </c>
      <c r="AY287" s="15">
        <f>AY288+AY298+AY308+AY318+AY328+AY338+AY346+AY356+AY362</f>
        <v>8030404.3900000006</v>
      </c>
    </row>
    <row r="288" spans="1:51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1396966.49</v>
      </c>
      <c r="AY288" s="17">
        <v>6094552.7000000002</v>
      </c>
    </row>
    <row r="289" spans="1:51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1334404</v>
      </c>
      <c r="AY289" s="20">
        <v>5889242.04</v>
      </c>
    </row>
    <row r="290" spans="1:51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1197.93</v>
      </c>
      <c r="AY290" s="20">
        <v>8568.0300000000007</v>
      </c>
    </row>
    <row r="291" spans="1:51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18300</v>
      </c>
      <c r="AY292" s="20">
        <v>73384</v>
      </c>
    </row>
    <row r="293" spans="1:51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16404</v>
      </c>
      <c r="AY293" s="20">
        <v>68017.05</v>
      </c>
    </row>
    <row r="294" spans="1:51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26352.95</v>
      </c>
      <c r="AY295" s="20">
        <v>54557.4</v>
      </c>
    </row>
    <row r="296" spans="1:51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307.61</v>
      </c>
      <c r="AY296" s="20">
        <v>784.18</v>
      </c>
    </row>
    <row r="297" spans="1:51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41028.300000000003</v>
      </c>
      <c r="AY298" s="17">
        <f>SUM(AY299:AY307)</f>
        <v>105287.03</v>
      </c>
    </row>
    <row r="299" spans="1:51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19500</v>
      </c>
      <c r="AY300" s="20">
        <v>78000</v>
      </c>
    </row>
    <row r="301" spans="1:51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4508.3100000000004</v>
      </c>
      <c r="AY301" s="20">
        <v>908.79</v>
      </c>
    </row>
    <row r="302" spans="1:51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0</v>
      </c>
      <c r="AY303" s="20">
        <v>0</v>
      </c>
    </row>
    <row r="304" spans="1:51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0</v>
      </c>
      <c r="AY304" s="20">
        <v>8120</v>
      </c>
    </row>
    <row r="305" spans="1:51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3099.99</v>
      </c>
      <c r="AY305" s="20">
        <v>8150</v>
      </c>
    </row>
    <row r="306" spans="1:51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13920</v>
      </c>
      <c r="AY307" s="20">
        <v>10108.24</v>
      </c>
    </row>
    <row r="308" spans="1:51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14240.16</v>
      </c>
      <c r="AY308" s="17">
        <f>SUM(AY309:AY317)</f>
        <v>103728.4</v>
      </c>
    </row>
    <row r="309" spans="1:51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1160</v>
      </c>
      <c r="AY309" s="20">
        <v>0</v>
      </c>
    </row>
    <row r="310" spans="1:51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61480</v>
      </c>
    </row>
    <row r="311" spans="1:51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0</v>
      </c>
      <c r="AY311" s="20">
        <v>0</v>
      </c>
    </row>
    <row r="312" spans="1:51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0</v>
      </c>
      <c r="AY312" s="20">
        <v>6880</v>
      </c>
    </row>
    <row r="313" spans="1:51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13080.16</v>
      </c>
      <c r="AY314" s="20">
        <v>35368.400000000001</v>
      </c>
    </row>
    <row r="315" spans="1:51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69307.260000000009</v>
      </c>
      <c r="AY318" s="17">
        <f>SUM(AY319:AY327)</f>
        <v>188697.06999999998</v>
      </c>
    </row>
    <row r="319" spans="1:51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16132.28</v>
      </c>
      <c r="AY319" s="20">
        <v>10272.959999999999</v>
      </c>
    </row>
    <row r="320" spans="1:51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13101.33</v>
      </c>
      <c r="AY322" s="20">
        <v>14598.44</v>
      </c>
    </row>
    <row r="323" spans="1:51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40073.65</v>
      </c>
      <c r="AY323" s="20">
        <v>156909.26999999999</v>
      </c>
    </row>
    <row r="324" spans="1:51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0</v>
      </c>
      <c r="AY325" s="20">
        <v>6000</v>
      </c>
    </row>
    <row r="326" spans="1:51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916.4</v>
      </c>
    </row>
    <row r="328" spans="1:51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153864.16</v>
      </c>
      <c r="AY328" s="17">
        <f>SUM(AY329:AY337)</f>
        <v>471966.67000000004</v>
      </c>
    </row>
    <row r="329" spans="1:51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35749.879999999997</v>
      </c>
      <c r="AY329" s="20">
        <v>130885.25</v>
      </c>
    </row>
    <row r="330" spans="1:51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0</v>
      </c>
      <c r="AY330" s="20">
        <v>6785</v>
      </c>
    </row>
    <row r="331" spans="1:51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1102</v>
      </c>
      <c r="AY331" s="20">
        <v>35036.79</v>
      </c>
    </row>
    <row r="332" spans="1:51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100514.71</v>
      </c>
      <c r="AY333" s="20">
        <v>234968.63</v>
      </c>
    </row>
    <row r="334" spans="1:51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16497.57</v>
      </c>
      <c r="AY335" s="20">
        <v>63291</v>
      </c>
    </row>
    <row r="336" spans="1:51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0</v>
      </c>
      <c r="AY336" s="20">
        <v>1000</v>
      </c>
    </row>
    <row r="337" spans="1:51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0</v>
      </c>
      <c r="AY337" s="20">
        <v>0</v>
      </c>
    </row>
    <row r="338" spans="1:51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0</v>
      </c>
      <c r="AY338" s="17">
        <f>SUM(AY339:AY345)</f>
        <v>64356.800000000003</v>
      </c>
    </row>
    <row r="339" spans="1:51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0</v>
      </c>
      <c r="AY339" s="20">
        <v>64356.800000000003</v>
      </c>
    </row>
    <row r="340" spans="1:51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24450.05</v>
      </c>
      <c r="AY346" s="17">
        <f>SUM(AY347:AY355)</f>
        <v>188108.21</v>
      </c>
    </row>
    <row r="347" spans="1:51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0</v>
      </c>
    </row>
    <row r="348" spans="1:51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250</v>
      </c>
    </row>
    <row r="349" spans="1:51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24450.05</v>
      </c>
      <c r="AY351" s="20">
        <v>187858.21</v>
      </c>
    </row>
    <row r="352" spans="1:51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61722</v>
      </c>
      <c r="AY356" s="17">
        <f>SUM(AY357:AY361)</f>
        <v>556365.13</v>
      </c>
    </row>
    <row r="357" spans="1:51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61722</v>
      </c>
      <c r="AY358" s="20">
        <v>550646.53</v>
      </c>
    </row>
    <row r="359" spans="1:51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5718.6</v>
      </c>
    </row>
    <row r="362" spans="1:51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29971</v>
      </c>
      <c r="AY362" s="17">
        <f>SUM(AY363:AY371)</f>
        <v>257342.38</v>
      </c>
    </row>
    <row r="363" spans="1:51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500</v>
      </c>
    </row>
    <row r="364" spans="1:51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29971</v>
      </c>
      <c r="AY364" s="20">
        <v>93122</v>
      </c>
    </row>
    <row r="365" spans="1:51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0</v>
      </c>
    </row>
    <row r="367" spans="1:51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0</v>
      </c>
    </row>
    <row r="368" spans="1:51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163720.38</v>
      </c>
    </row>
    <row r="369" spans="1:51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0</v>
      </c>
      <c r="AY371" s="20">
        <v>0</v>
      </c>
    </row>
    <row r="372" spans="1:51" ht="15.7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774566.04</v>
      </c>
      <c r="AY372" s="13">
        <f>AY373+AY385+AY391+AY403+AY416+AY423+AY433+AY436+AY447</f>
        <v>3517822.28</v>
      </c>
    </row>
    <row r="373" spans="1:51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520698</v>
      </c>
      <c r="AY385" s="15">
        <f>AY386+AY390</f>
        <v>2052132</v>
      </c>
    </row>
    <row r="386" spans="1:51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520698</v>
      </c>
      <c r="AY386" s="17">
        <f>SUM(AY387:AY389)</f>
        <v>2052132</v>
      </c>
    </row>
    <row r="387" spans="1:51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520698</v>
      </c>
      <c r="AY387" s="20">
        <v>2052132</v>
      </c>
    </row>
    <row r="388" spans="1:51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>
      <c r="A390" s="10">
        <v>52220</v>
      </c>
      <c r="B390" s="16" t="s">
        <v>754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>
      <c r="A391" s="10" t="s">
        <v>755</v>
      </c>
      <c r="B391" s="21" t="s">
        <v>756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>
      <c r="A392" s="10" t="s">
        <v>757</v>
      </c>
      <c r="B392" s="16" t="s">
        <v>758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>
      <c r="A393" s="18" t="s">
        <v>759</v>
      </c>
      <c r="B393" s="19" t="s">
        <v>760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>
      <c r="A394" s="18" t="s">
        <v>761</v>
      </c>
      <c r="B394" s="19" t="s">
        <v>762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>
      <c r="A395" s="18" t="s">
        <v>763</v>
      </c>
      <c r="B395" s="19" t="s">
        <v>764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>
      <c r="A396" s="18" t="s">
        <v>765</v>
      </c>
      <c r="B396" s="19" t="s">
        <v>766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>
      <c r="A397" s="18" t="s">
        <v>767</v>
      </c>
      <c r="B397" s="19" t="s">
        <v>768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>
      <c r="A398" s="18" t="s">
        <v>769</v>
      </c>
      <c r="B398" s="19" t="s">
        <v>770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>
      <c r="A399" s="18" t="s">
        <v>771</v>
      </c>
      <c r="B399" s="19" t="s">
        <v>772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>
      <c r="A400" s="18" t="s">
        <v>773</v>
      </c>
      <c r="B400" s="19" t="s">
        <v>774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>
      <c r="A401" s="10" t="s">
        <v>775</v>
      </c>
      <c r="B401" s="16" t="s">
        <v>776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>
      <c r="A402" s="18" t="s">
        <v>777</v>
      </c>
      <c r="B402" s="19" t="s">
        <v>778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>
      <c r="A403" s="10" t="s">
        <v>779</v>
      </c>
      <c r="B403" s="21" t="s">
        <v>780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73739.34</v>
      </c>
      <c r="AY403" s="15">
        <f>AY404+AY406+AY408+AY414</f>
        <v>757053.86</v>
      </c>
    </row>
    <row r="404" spans="1:51">
      <c r="A404" s="10" t="s">
        <v>781</v>
      </c>
      <c r="B404" s="16" t="s">
        <v>782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0</v>
      </c>
      <c r="AY404" s="17">
        <f>SUM(AY405)</f>
        <v>246500</v>
      </c>
    </row>
    <row r="405" spans="1:51">
      <c r="A405" s="18" t="s">
        <v>783</v>
      </c>
      <c r="B405" s="19" t="s">
        <v>784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0</v>
      </c>
      <c r="AY405" s="20">
        <v>246500</v>
      </c>
    </row>
    <row r="406" spans="1:51">
      <c r="A406" s="10" t="s">
        <v>785</v>
      </c>
      <c r="B406" s="16" t="s">
        <v>786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15000</v>
      </c>
      <c r="AY406" s="17">
        <f>SUM(AY407)</f>
        <v>293500</v>
      </c>
    </row>
    <row r="407" spans="1:51">
      <c r="A407" s="18" t="s">
        <v>787</v>
      </c>
      <c r="B407" s="19" t="s">
        <v>788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15000</v>
      </c>
      <c r="AY407" s="20">
        <v>293500</v>
      </c>
    </row>
    <row r="408" spans="1:51">
      <c r="A408" s="10" t="s">
        <v>789</v>
      </c>
      <c r="B408" s="16" t="s">
        <v>790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58739.34</v>
      </c>
      <c r="AY408" s="17">
        <f>SUM(AY409:AY413)</f>
        <v>217053.86</v>
      </c>
    </row>
    <row r="409" spans="1:51">
      <c r="A409" s="18" t="s">
        <v>791</v>
      </c>
      <c r="B409" s="19" t="s">
        <v>792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38280.339999999997</v>
      </c>
      <c r="AY409" s="20">
        <v>139502.85999999999</v>
      </c>
    </row>
    <row r="410" spans="1:51">
      <c r="A410" s="18" t="s">
        <v>793</v>
      </c>
      <c r="B410" s="19" t="s">
        <v>794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>
      <c r="A411" s="18" t="s">
        <v>795</v>
      </c>
      <c r="B411" s="19" t="s">
        <v>796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20459</v>
      </c>
      <c r="AY411" s="20">
        <v>77551</v>
      </c>
    </row>
    <row r="412" spans="1:51">
      <c r="A412" s="18" t="s">
        <v>797</v>
      </c>
      <c r="B412" s="19" t="s">
        <v>798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>
      <c r="A413" s="18" t="s">
        <v>799</v>
      </c>
      <c r="B413" s="19" t="s">
        <v>800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>
      <c r="A414" s="10" t="s">
        <v>801</v>
      </c>
      <c r="B414" s="16" t="s">
        <v>802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>
      <c r="A415" s="18" t="s">
        <v>803</v>
      </c>
      <c r="B415" s="19" t="s">
        <v>804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>
      <c r="A416" s="10" t="s">
        <v>805</v>
      </c>
      <c r="B416" s="21" t="s">
        <v>806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180128.7</v>
      </c>
      <c r="AY416" s="15">
        <f>AY417+AY419+AY421</f>
        <v>708636.42</v>
      </c>
    </row>
    <row r="417" spans="1:51">
      <c r="A417" s="10" t="s">
        <v>807</v>
      </c>
      <c r="B417" s="16" t="s">
        <v>808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180128.7</v>
      </c>
      <c r="AY417" s="17">
        <f>SUM(AY418)</f>
        <v>708636.42</v>
      </c>
    </row>
    <row r="418" spans="1:51">
      <c r="A418" s="18" t="s">
        <v>809</v>
      </c>
      <c r="B418" s="19" t="s">
        <v>810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180128.7</v>
      </c>
      <c r="AY418" s="20">
        <v>708636.42</v>
      </c>
    </row>
    <row r="419" spans="1:51">
      <c r="A419" s="10" t="s">
        <v>811</v>
      </c>
      <c r="B419" s="16" t="s">
        <v>812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>
      <c r="A420" s="18" t="s">
        <v>813</v>
      </c>
      <c r="B420" s="19" t="s">
        <v>814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>
      <c r="A421" s="10" t="s">
        <v>815</v>
      </c>
      <c r="B421" s="16" t="s">
        <v>816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>
      <c r="A422" s="18" t="s">
        <v>817</v>
      </c>
      <c r="B422" s="19" t="s">
        <v>818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>
      <c r="A423" s="10" t="s">
        <v>819</v>
      </c>
      <c r="B423" s="21" t="s">
        <v>820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>
      <c r="A424" s="10" t="s">
        <v>821</v>
      </c>
      <c r="B424" s="16" t="s">
        <v>822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>
      <c r="A425" s="18" t="s">
        <v>823</v>
      </c>
      <c r="B425" s="19" t="s">
        <v>824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>
      <c r="A426" s="18" t="s">
        <v>825</v>
      </c>
      <c r="B426" s="19" t="s">
        <v>826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>
      <c r="A427" s="18" t="s">
        <v>827</v>
      </c>
      <c r="B427" s="19" t="s">
        <v>828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>
      <c r="A428" s="10" t="s">
        <v>829</v>
      </c>
      <c r="B428" s="16" t="s">
        <v>830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>
      <c r="A429" s="18" t="s">
        <v>823</v>
      </c>
      <c r="B429" s="19" t="s">
        <v>831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>
      <c r="A430" s="18" t="s">
        <v>825</v>
      </c>
      <c r="B430" s="19" t="s">
        <v>832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>
      <c r="A431" s="18" t="s">
        <v>827</v>
      </c>
      <c r="B431" s="19" t="s">
        <v>833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>
      <c r="A432" s="18" t="s">
        <v>834</v>
      </c>
      <c r="B432" s="19" t="s">
        <v>835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>
      <c r="A433" s="10" t="s">
        <v>836</v>
      </c>
      <c r="B433" s="21" t="s">
        <v>837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>
      <c r="A434" s="10" t="s">
        <v>838</v>
      </c>
      <c r="B434" s="16" t="s">
        <v>839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>
      <c r="A435" s="18" t="s">
        <v>840</v>
      </c>
      <c r="B435" s="19" t="s">
        <v>841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>
      <c r="A436" s="10" t="s">
        <v>842</v>
      </c>
      <c r="B436" s="21" t="s">
        <v>843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>
      <c r="A437" s="10" t="s">
        <v>844</v>
      </c>
      <c r="B437" s="16" t="s">
        <v>845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>
      <c r="A438" s="18" t="s">
        <v>846</v>
      </c>
      <c r="B438" s="19" t="s">
        <v>847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>
      <c r="A439" s="10" t="s">
        <v>848</v>
      </c>
      <c r="B439" s="16" t="s">
        <v>849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>
      <c r="A440" s="18" t="s">
        <v>850</v>
      </c>
      <c r="B440" s="19" t="s">
        <v>851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>
      <c r="A441" s="10" t="s">
        <v>852</v>
      </c>
      <c r="B441" s="16" t="s">
        <v>853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>
      <c r="A442" s="18" t="s">
        <v>854</v>
      </c>
      <c r="B442" s="19" t="s">
        <v>855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>
      <c r="A443" s="10" t="s">
        <v>856</v>
      </c>
      <c r="B443" s="16" t="s">
        <v>857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>
      <c r="A444" s="18" t="s">
        <v>858</v>
      </c>
      <c r="B444" s="19" t="s">
        <v>859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>
      <c r="A445" s="10" t="s">
        <v>860</v>
      </c>
      <c r="B445" s="16" t="s">
        <v>861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>
      <c r="A446" s="18" t="s">
        <v>862</v>
      </c>
      <c r="B446" s="19" t="s">
        <v>863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>
      <c r="A447" s="10" t="s">
        <v>864</v>
      </c>
      <c r="B447" s="21" t="s">
        <v>865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>
      <c r="A448" s="10" t="s">
        <v>866</v>
      </c>
      <c r="B448" s="16" t="s">
        <v>867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>
      <c r="A449" s="18" t="s">
        <v>868</v>
      </c>
      <c r="B449" s="19" t="s">
        <v>869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>
      <c r="A450" s="18" t="s">
        <v>870</v>
      </c>
      <c r="B450" s="19" t="s">
        <v>871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>
      <c r="A451" s="10" t="s">
        <v>872</v>
      </c>
      <c r="B451" s="16" t="s">
        <v>873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>
      <c r="A452" s="18" t="s">
        <v>874</v>
      </c>
      <c r="B452" s="19" t="s">
        <v>875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>
      <c r="A453" s="10" t="s">
        <v>876</v>
      </c>
      <c r="B453" s="24" t="s">
        <v>877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>
      <c r="A454" s="10" t="s">
        <v>878</v>
      </c>
      <c r="B454" s="21" t="s">
        <v>879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>
      <c r="A455" s="10" t="s">
        <v>880</v>
      </c>
      <c r="B455" s="16" t="s">
        <v>881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>
      <c r="A456" s="18" t="s">
        <v>882</v>
      </c>
      <c r="B456" s="19" t="s">
        <v>883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>
      <c r="A457" s="18" t="s">
        <v>884</v>
      </c>
      <c r="B457" s="19" t="s">
        <v>885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>
      <c r="A458" s="18" t="s">
        <v>886</v>
      </c>
      <c r="B458" s="19" t="s">
        <v>887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>
      <c r="A459" s="10" t="s">
        <v>888</v>
      </c>
      <c r="B459" s="16" t="s">
        <v>889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>
      <c r="A460" s="18" t="s">
        <v>890</v>
      </c>
      <c r="B460" s="19" t="s">
        <v>891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>
      <c r="A461" s="18" t="s">
        <v>892</v>
      </c>
      <c r="B461" s="19" t="s">
        <v>893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>
      <c r="A462" s="18" t="s">
        <v>894</v>
      </c>
      <c r="B462" s="19" t="s">
        <v>895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>
      <c r="A463" s="10" t="s">
        <v>896</v>
      </c>
      <c r="B463" s="21" t="s">
        <v>897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>
      <c r="A464" s="10" t="s">
        <v>898</v>
      </c>
      <c r="B464" s="16" t="s">
        <v>899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>
      <c r="A465" s="18" t="s">
        <v>900</v>
      </c>
      <c r="B465" s="19" t="s">
        <v>901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>
      <c r="A466" s="18" t="s">
        <v>902</v>
      </c>
      <c r="B466" s="19" t="s">
        <v>903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>
      <c r="A467" s="18" t="s">
        <v>904</v>
      </c>
      <c r="B467" s="19" t="s">
        <v>905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>
      <c r="A468" s="18" t="s">
        <v>906</v>
      </c>
      <c r="B468" s="19" t="s">
        <v>907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>
      <c r="A469" s="10" t="s">
        <v>908</v>
      </c>
      <c r="B469" s="16" t="s">
        <v>909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>
      <c r="A470" s="18" t="s">
        <v>910</v>
      </c>
      <c r="B470" s="19" t="s">
        <v>911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>
      <c r="A471" s="10" t="s">
        <v>912</v>
      </c>
      <c r="B471" s="21" t="s">
        <v>913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>
      <c r="A472" s="10" t="s">
        <v>914</v>
      </c>
      <c r="B472" s="16" t="s">
        <v>915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>
      <c r="A473" s="18" t="s">
        <v>916</v>
      </c>
      <c r="B473" s="19" t="s">
        <v>917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>
      <c r="A474" s="10" t="s">
        <v>918</v>
      </c>
      <c r="B474" s="16" t="s">
        <v>919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>
      <c r="A475" s="18" t="s">
        <v>920</v>
      </c>
      <c r="B475" s="19" t="s">
        <v>921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>
      <c r="A476" s="18" t="s">
        <v>922</v>
      </c>
      <c r="B476" s="19" t="s">
        <v>923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>
      <c r="A477" s="10" t="s">
        <v>924</v>
      </c>
      <c r="B477" s="24" t="s">
        <v>925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0</v>
      </c>
      <c r="AY477" s="13">
        <f>AY478+AY489+AY494+AY499+AY502</f>
        <v>0</v>
      </c>
    </row>
    <row r="478" spans="1:51">
      <c r="A478" s="10" t="s">
        <v>926</v>
      </c>
      <c r="B478" s="21" t="s">
        <v>927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0</v>
      </c>
      <c r="AY478" s="15">
        <f>AY479+AY483</f>
        <v>0</v>
      </c>
    </row>
    <row r="479" spans="1:51">
      <c r="A479" s="10" t="s">
        <v>928</v>
      </c>
      <c r="B479" s="16" t="s">
        <v>929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0</v>
      </c>
      <c r="AY479" s="17">
        <f>SUM(AY480:AY482)</f>
        <v>0</v>
      </c>
    </row>
    <row r="480" spans="1:51">
      <c r="A480" s="18" t="s">
        <v>930</v>
      </c>
      <c r="B480" s="19" t="s">
        <v>931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0</v>
      </c>
      <c r="AY480" s="20">
        <v>0</v>
      </c>
    </row>
    <row r="481" spans="1:51">
      <c r="A481" s="18" t="s">
        <v>932</v>
      </c>
      <c r="B481" s="19" t="s">
        <v>933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>
      <c r="A482" s="18" t="s">
        <v>934</v>
      </c>
      <c r="B482" s="19" t="s">
        <v>935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>
      <c r="A483" s="10" t="s">
        <v>936</v>
      </c>
      <c r="B483" s="16" t="s">
        <v>937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>
      <c r="A484" s="18" t="s">
        <v>938</v>
      </c>
      <c r="B484" s="19" t="s">
        <v>939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>
      <c r="A485" s="18" t="s">
        <v>940</v>
      </c>
      <c r="B485" s="19" t="s">
        <v>941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>
      <c r="A486" s="18" t="s">
        <v>942</v>
      </c>
      <c r="B486" s="19" t="s">
        <v>943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>
      <c r="A487" s="18" t="s">
        <v>944</v>
      </c>
      <c r="B487" s="19" t="s">
        <v>945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>
      <c r="A488" s="18" t="s">
        <v>946</v>
      </c>
      <c r="B488" s="19" t="s">
        <v>947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>
      <c r="A489" s="10" t="s">
        <v>948</v>
      </c>
      <c r="B489" s="21" t="s">
        <v>949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>
      <c r="A490" s="10" t="s">
        <v>950</v>
      </c>
      <c r="B490" s="16" t="s">
        <v>951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>
      <c r="A491" s="18" t="s">
        <v>952</v>
      </c>
      <c r="B491" s="19" t="s">
        <v>953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>
      <c r="A492" s="10" t="s">
        <v>954</v>
      </c>
      <c r="B492" s="16" t="s">
        <v>955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>
      <c r="A493" s="18" t="s">
        <v>956</v>
      </c>
      <c r="B493" s="19" t="s">
        <v>957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>
      <c r="A494" s="10" t="s">
        <v>958</v>
      </c>
      <c r="B494" s="21" t="s">
        <v>959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>
      <c r="A495" s="10" t="s">
        <v>960</v>
      </c>
      <c r="B495" s="16" t="s">
        <v>961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>
      <c r="A496" s="18" t="s">
        <v>962</v>
      </c>
      <c r="B496" s="19" t="s">
        <v>963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>
      <c r="A497" s="10" t="s">
        <v>964</v>
      </c>
      <c r="B497" s="16" t="s">
        <v>965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>
      <c r="A498" s="18" t="s">
        <v>966</v>
      </c>
      <c r="B498" s="19" t="s">
        <v>967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>
      <c r="A499" s="10" t="s">
        <v>968</v>
      </c>
      <c r="B499" s="21" t="s">
        <v>969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>
      <c r="A500" s="10" t="s">
        <v>970</v>
      </c>
      <c r="B500" s="16" t="s">
        <v>971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>
      <c r="A501" s="18" t="s">
        <v>972</v>
      </c>
      <c r="B501" s="19" t="s">
        <v>973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>
      <c r="A502" s="10" t="s">
        <v>974</v>
      </c>
      <c r="B502" s="21" t="s">
        <v>975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>
      <c r="A503" s="10" t="s">
        <v>976</v>
      </c>
      <c r="B503" s="16" t="s">
        <v>977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>
      <c r="A504" s="18" t="s">
        <v>978</v>
      </c>
      <c r="B504" s="19" t="s">
        <v>979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>
      <c r="A505" s="10" t="s">
        <v>980</v>
      </c>
      <c r="B505" s="16" t="s">
        <v>981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>
      <c r="A506" s="18" t="s">
        <v>982</v>
      </c>
      <c r="B506" s="19" t="s">
        <v>983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>
      <c r="A507" s="10" t="s">
        <v>984</v>
      </c>
      <c r="B507" s="24" t="s">
        <v>985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0</v>
      </c>
    </row>
    <row r="508" spans="1:51">
      <c r="A508" s="10" t="s">
        <v>986</v>
      </c>
      <c r="B508" s="21" t="s">
        <v>987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>
      <c r="A509" s="10" t="s">
        <v>988</v>
      </c>
      <c r="B509" s="16" t="s">
        <v>989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>
      <c r="A510" s="10" t="s">
        <v>990</v>
      </c>
      <c r="B510" s="16" t="s">
        <v>991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>
      <c r="A511" s="10" t="s">
        <v>992</v>
      </c>
      <c r="B511" s="16" t="s">
        <v>993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>
      <c r="A512" s="10" t="s">
        <v>994</v>
      </c>
      <c r="B512" s="16" t="s">
        <v>995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>
      <c r="A513" s="10" t="s">
        <v>996</v>
      </c>
      <c r="B513" s="16" t="s">
        <v>997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>
      <c r="A514" s="10" t="s">
        <v>998</v>
      </c>
      <c r="B514" s="16" t="s">
        <v>999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>
      <c r="A515" s="10" t="s">
        <v>1000</v>
      </c>
      <c r="B515" s="16" t="s">
        <v>1001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>
      <c r="A516" s="10" t="s">
        <v>1002</v>
      </c>
      <c r="B516" s="16" t="s">
        <v>1003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>
      <c r="A517" s="10" t="s">
        <v>1004</v>
      </c>
      <c r="B517" s="21" t="s">
        <v>1005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>
      <c r="A518" s="10" t="s">
        <v>1006</v>
      </c>
      <c r="B518" s="16" t="s">
        <v>1007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>
      <c r="A519" s="10" t="s">
        <v>1008</v>
      </c>
      <c r="B519" s="16" t="s">
        <v>1009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>
      <c r="A520" s="10" t="s">
        <v>1010</v>
      </c>
      <c r="B520" s="21" t="s">
        <v>1011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>
      <c r="A521" s="10" t="s">
        <v>1012</v>
      </c>
      <c r="B521" s="16" t="s">
        <v>1013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>
      <c r="A522" s="10" t="s">
        <v>1014</v>
      </c>
      <c r="B522" s="16" t="s">
        <v>1015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>
      <c r="A523" s="10" t="s">
        <v>1016</v>
      </c>
      <c r="B523" s="16" t="s">
        <v>1017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>
      <c r="A524" s="10" t="s">
        <v>1018</v>
      </c>
      <c r="B524" s="16" t="s">
        <v>1019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>
      <c r="A525" s="10" t="s">
        <v>1020</v>
      </c>
      <c r="B525" s="16" t="s">
        <v>1021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>
      <c r="A526" s="10" t="s">
        <v>1022</v>
      </c>
      <c r="B526" s="21" t="s">
        <v>1023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>
      <c r="A527" s="10" t="s">
        <v>1024</v>
      </c>
      <c r="B527" s="16" t="s">
        <v>1025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>
      <c r="A528" s="10" t="s">
        <v>1026</v>
      </c>
      <c r="B528" s="21" t="s">
        <v>1027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>
      <c r="A529" s="10" t="s">
        <v>1028</v>
      </c>
      <c r="B529" s="16" t="s">
        <v>1029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>
      <c r="A530" s="10" t="s">
        <v>1030</v>
      </c>
      <c r="B530" s="21" t="s">
        <v>1031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>
      <c r="A531" s="10" t="s">
        <v>1032</v>
      </c>
      <c r="B531" s="16" t="s">
        <v>1033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>
      <c r="A532" s="10" t="s">
        <v>1034</v>
      </c>
      <c r="B532" s="16" t="s">
        <v>1035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>
      <c r="A533" s="10" t="s">
        <v>1036</v>
      </c>
      <c r="B533" s="16" t="s">
        <v>1037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>
      <c r="A534" s="10" t="s">
        <v>1038</v>
      </c>
      <c r="B534" s="16" t="s">
        <v>1039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>
      <c r="A535" s="10" t="s">
        <v>1040</v>
      </c>
      <c r="B535" s="16" t="s">
        <v>1041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>
      <c r="A536" s="10" t="s">
        <v>1042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>
      <c r="A537" s="10" t="s">
        <v>1043</v>
      </c>
      <c r="B537" s="16" t="s">
        <v>1044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>
      <c r="A538" s="10" t="s">
        <v>1045</v>
      </c>
      <c r="B538" s="16" t="s">
        <v>1046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>
      <c r="A539" s="10" t="s">
        <v>1047</v>
      </c>
      <c r="B539" s="16" t="s">
        <v>1048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>
      <c r="A540" s="10" t="s">
        <v>1049</v>
      </c>
      <c r="B540" s="24" t="s">
        <v>1050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8327279.2199999997</v>
      </c>
    </row>
    <row r="541" spans="1:51">
      <c r="A541" s="10" t="s">
        <v>1051</v>
      </c>
      <c r="B541" s="21" t="s">
        <v>1052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8327279.2199999997</v>
      </c>
    </row>
    <row r="542" spans="1:51">
      <c r="A542" s="10" t="s">
        <v>1053</v>
      </c>
      <c r="B542" s="16" t="s">
        <v>1054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8327279.2199999997</v>
      </c>
    </row>
    <row r="543" spans="1:51" ht="16.5" customHeight="1">
      <c r="A543" s="29"/>
      <c r="B543" s="41" t="s">
        <v>1055</v>
      </c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F543" s="41"/>
      <c r="AG543" s="41"/>
      <c r="AH543" s="41"/>
      <c r="AI543" s="41"/>
      <c r="AJ543" s="41"/>
      <c r="AK543" s="41"/>
      <c r="AL543" s="41"/>
      <c r="AM543" s="41"/>
      <c r="AN543" s="41"/>
      <c r="AO543" s="41"/>
      <c r="AP543" s="41"/>
      <c r="AQ543" s="41"/>
      <c r="AR543" s="41"/>
      <c r="AS543" s="41"/>
      <c r="AT543" s="41"/>
      <c r="AU543" s="41"/>
      <c r="AV543" s="41"/>
      <c r="AW543" s="41"/>
      <c r="AX543" s="30">
        <f>AX186+AX372+AX453+AX477+AX507+AX540</f>
        <v>7168748.3099999996</v>
      </c>
      <c r="AY543" s="30">
        <f>AY186+AY372+AY453+AY477+AY507+AY540</f>
        <v>40315072.899999999</v>
      </c>
    </row>
    <row r="544" spans="1:51" ht="16.5" customHeight="1" thickBot="1">
      <c r="B544" s="48" t="s">
        <v>1056</v>
      </c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  <c r="AK544" s="48"/>
      <c r="AL544" s="48"/>
      <c r="AM544" s="48"/>
      <c r="AN544" s="48"/>
      <c r="AO544" s="48"/>
      <c r="AP544" s="48"/>
      <c r="AQ544" s="48"/>
      <c r="AR544" s="48"/>
      <c r="AS544" s="48"/>
      <c r="AT544" s="48"/>
      <c r="AU544" s="48"/>
      <c r="AV544" s="48"/>
      <c r="AW544" s="48"/>
      <c r="AX544" s="31">
        <f>AX184-AX543</f>
        <v>3995998.9200000009</v>
      </c>
      <c r="AY544" s="31">
        <f>AY184-AY543</f>
        <v>-3504777.6199999973</v>
      </c>
    </row>
    <row r="545" spans="2:51" ht="15.75" thickTop="1"/>
    <row r="546" spans="2:51" ht="18.75">
      <c r="B546" s="34" t="s">
        <v>1057</v>
      </c>
    </row>
    <row r="547" spans="2:51">
      <c r="B547" s="1"/>
    </row>
    <row r="548" spans="2:51">
      <c r="B548" s="1"/>
      <c r="AG548" s="49" t="s">
        <v>1067</v>
      </c>
      <c r="AH548" s="49"/>
      <c r="AI548" s="49"/>
      <c r="AJ548" s="49"/>
      <c r="AK548" s="49"/>
      <c r="AL548" s="49"/>
      <c r="AM548" s="49"/>
      <c r="AN548" s="49"/>
      <c r="AO548" s="49"/>
      <c r="AP548" s="49"/>
      <c r="AQ548" s="49"/>
      <c r="AR548" s="49"/>
      <c r="AS548" s="49"/>
      <c r="AT548" s="49"/>
      <c r="AU548" s="49"/>
    </row>
    <row r="549" spans="2:51" ht="8.25" customHeight="1">
      <c r="AG549" s="49"/>
      <c r="AH549" s="49"/>
      <c r="AI549" s="49"/>
      <c r="AJ549" s="49"/>
      <c r="AK549" s="49"/>
      <c r="AL549" s="49"/>
      <c r="AM549" s="49"/>
      <c r="AN549" s="49"/>
      <c r="AO549" s="49"/>
      <c r="AP549" s="49"/>
      <c r="AQ549" s="49"/>
      <c r="AR549" s="49"/>
      <c r="AS549" s="49"/>
      <c r="AT549" s="49"/>
      <c r="AU549" s="49"/>
    </row>
    <row r="550" spans="2:51">
      <c r="AG550" s="49"/>
      <c r="AH550" s="49"/>
      <c r="AI550" s="49"/>
      <c r="AJ550" s="49"/>
      <c r="AK550" s="49"/>
      <c r="AL550" s="49"/>
      <c r="AM550" s="49"/>
      <c r="AN550" s="49"/>
      <c r="AO550" s="49"/>
      <c r="AP550" s="49"/>
      <c r="AQ550" s="49"/>
      <c r="AR550" s="49"/>
      <c r="AS550" s="49"/>
      <c r="AT550" s="49"/>
      <c r="AU550" s="49"/>
    </row>
    <row r="551" spans="2:51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49"/>
      <c r="AH551" s="49"/>
      <c r="AI551" s="49"/>
      <c r="AJ551" s="49"/>
      <c r="AK551" s="49"/>
      <c r="AL551" s="49"/>
      <c r="AM551" s="49"/>
      <c r="AN551" s="49"/>
      <c r="AO551" s="49"/>
      <c r="AP551" s="49"/>
      <c r="AQ551" s="49"/>
      <c r="AR551" s="49"/>
      <c r="AS551" s="49"/>
      <c r="AT551" s="49"/>
      <c r="AU551" s="49"/>
      <c r="AV551" s="50" t="s">
        <v>1059</v>
      </c>
      <c r="AW551" s="50"/>
      <c r="AX551" s="50"/>
      <c r="AY551" s="50"/>
    </row>
    <row r="552" spans="2:51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51" t="s">
        <v>1060</v>
      </c>
      <c r="Q552" s="51"/>
      <c r="R552" s="51"/>
      <c r="S552" s="51"/>
      <c r="T552" s="51"/>
      <c r="U552" s="51"/>
      <c r="V552" s="51"/>
      <c r="W552" s="51"/>
      <c r="X552" s="51"/>
      <c r="Y552" s="51"/>
      <c r="Z552" s="51"/>
      <c r="AA552" s="51"/>
      <c r="AB552" s="51"/>
      <c r="AC552" s="51"/>
      <c r="AD552" s="51"/>
      <c r="AE552" s="51"/>
      <c r="AF552" s="51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51" t="s">
        <v>1061</v>
      </c>
      <c r="AW552" s="51"/>
      <c r="AX552" s="51"/>
      <c r="AY552" s="51"/>
    </row>
    <row r="553" spans="2:51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  <c r="AC553" s="52"/>
      <c r="AD553" s="52"/>
      <c r="AE553" s="52"/>
      <c r="AF553" s="52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2"/>
      <c r="AW553" s="52"/>
      <c r="AX553" s="52"/>
      <c r="AY553" s="52"/>
    </row>
    <row r="554" spans="2:51" ht="15.75" customHeight="1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6" t="s">
        <v>1062</v>
      </c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7" t="s">
        <v>1063</v>
      </c>
      <c r="AW554" s="47"/>
      <c r="AX554" s="47"/>
      <c r="AY554" s="47"/>
    </row>
    <row r="555" spans="2:51" ht="15" customHeight="1">
      <c r="D555" s="39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S555" s="39"/>
      <c r="AV555" s="47"/>
      <c r="AW555" s="47"/>
      <c r="AX555" s="47"/>
      <c r="AY555" s="47"/>
    </row>
    <row r="556" spans="2:51"/>
    <row r="561"/>
    <row r="562"/>
    <row r="563"/>
    <row r="564"/>
  </sheetData>
  <mergeCells count="14">
    <mergeCell ref="B543:AW543"/>
    <mergeCell ref="B1:AY1"/>
    <mergeCell ref="B2:AY2"/>
    <mergeCell ref="B3:AY3"/>
    <mergeCell ref="B5:AW5"/>
    <mergeCell ref="B184:AW184"/>
    <mergeCell ref="P554:AF555"/>
    <mergeCell ref="AV554:AY555"/>
    <mergeCell ref="B544:AW544"/>
    <mergeCell ref="AG548:AU551"/>
    <mergeCell ref="P551:AF551"/>
    <mergeCell ref="AV551:AY551"/>
    <mergeCell ref="P552:AF553"/>
    <mergeCell ref="AV552:AY55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workbookViewId="0">
      <selection sqref="A1:XFD1048576"/>
    </sheetView>
  </sheetViews>
  <sheetFormatPr baseColWidth="10" defaultColWidth="0" defaultRowHeight="15" customHeight="1" zeroHeight="1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>
      <c r="B1" s="42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>
      <c r="B2" s="43" t="s">
        <v>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>
      <c r="B3" s="44" t="s">
        <v>1068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>
      <c r="A5" s="3" t="s">
        <v>3</v>
      </c>
      <c r="B5" s="45" t="s">
        <v>4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">
        <v>2021</v>
      </c>
      <c r="AY5" s="4">
        <v>2020</v>
      </c>
    </row>
    <row r="6" spans="1:51" ht="18.75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3426228.08</v>
      </c>
      <c r="AY7" s="13">
        <f>AY8+AY29+AY35+AY40+AY72+AY81+AY102+AY114</f>
        <v>4561929.1900000004</v>
      </c>
    </row>
    <row r="8" spans="1:51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1258528.26</v>
      </c>
      <c r="AY8" s="15">
        <f>AY9+AY11+AY15+AY16+AY17+AY18+AY19+AY25+AY27</f>
        <v>1559077.24</v>
      </c>
    </row>
    <row r="9" spans="1:51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0</v>
      </c>
    </row>
    <row r="10" spans="1:51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0</v>
      </c>
    </row>
    <row r="11" spans="1:51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1240726.74</v>
      </c>
      <c r="AY11" s="17">
        <f>SUM(AY12:AY14)</f>
        <v>1551347.78</v>
      </c>
    </row>
    <row r="12" spans="1:51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1047920.39</v>
      </c>
      <c r="AY12" s="20">
        <v>1009046.61</v>
      </c>
    </row>
    <row r="13" spans="1:51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192806.35</v>
      </c>
      <c r="AY13" s="20">
        <v>542301.17000000004</v>
      </c>
    </row>
    <row r="14" spans="1:51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0</v>
      </c>
      <c r="AY14" s="20">
        <v>0</v>
      </c>
    </row>
    <row r="15" spans="1:51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17801.52</v>
      </c>
      <c r="AY19" s="17">
        <f>SUM(AY20:AY24)</f>
        <v>7729.46</v>
      </c>
    </row>
    <row r="20" spans="1:51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17001.52</v>
      </c>
      <c r="AY20" s="20">
        <v>4429.46</v>
      </c>
    </row>
    <row r="21" spans="1:51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800</v>
      </c>
      <c r="AY22" s="20">
        <v>3300</v>
      </c>
    </row>
    <row r="23" spans="1:51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0</v>
      </c>
      <c r="AY23" s="20">
        <v>0</v>
      </c>
    </row>
    <row r="24" spans="1:51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0</v>
      </c>
    </row>
    <row r="25" spans="1:51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2091380.6100000003</v>
      </c>
      <c r="AY40" s="15">
        <f>AY41+AY46+AY47+AY62+AY68+AY70</f>
        <v>2595014.2900000005</v>
      </c>
    </row>
    <row r="41" spans="1:51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46740.869999999995</v>
      </c>
      <c r="AY41" s="17">
        <f>SUM(AY42:AY45)</f>
        <v>138209.24</v>
      </c>
    </row>
    <row r="42" spans="1:51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2445.36</v>
      </c>
      <c r="AY42" s="20">
        <v>50785</v>
      </c>
    </row>
    <row r="43" spans="1:51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1560.96</v>
      </c>
      <c r="AY43" s="20">
        <v>5394.74</v>
      </c>
    </row>
    <row r="44" spans="1:51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33881.85</v>
      </c>
      <c r="AY44" s="20">
        <v>27415.02</v>
      </c>
    </row>
    <row r="45" spans="1:51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8852.7000000000007</v>
      </c>
      <c r="AY45" s="20">
        <v>54614.48</v>
      </c>
    </row>
    <row r="46" spans="1:51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2030273.2200000002</v>
      </c>
      <c r="AY47" s="17">
        <f>SUM(AY48:AY61)</f>
        <v>2412838.08</v>
      </c>
    </row>
    <row r="48" spans="1:51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88859.79</v>
      </c>
      <c r="AY48" s="20">
        <v>125241.71</v>
      </c>
    </row>
    <row r="49" spans="1:51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10945.48</v>
      </c>
      <c r="AY49" s="20">
        <v>14656.29</v>
      </c>
    </row>
    <row r="50" spans="1:51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6137.9</v>
      </c>
      <c r="AY50" s="20">
        <v>12058.28</v>
      </c>
    </row>
    <row r="51" spans="1:51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1166.81</v>
      </c>
      <c r="AY52" s="20">
        <v>2441.91</v>
      </c>
    </row>
    <row r="53" spans="1:51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5849.5</v>
      </c>
      <c r="AY53" s="20">
        <v>12033.36</v>
      </c>
    </row>
    <row r="54" spans="1:51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1213.3499999999999</v>
      </c>
      <c r="AY55" s="20">
        <v>2080.08</v>
      </c>
    </row>
    <row r="56" spans="1:51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0</v>
      </c>
      <c r="AY56" s="20">
        <v>0</v>
      </c>
    </row>
    <row r="57" spans="1:51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1796682.03</v>
      </c>
      <c r="AY57" s="20">
        <v>1962393.36</v>
      </c>
    </row>
    <row r="58" spans="1:51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9695.94</v>
      </c>
      <c r="AY58" s="20">
        <v>33022.44</v>
      </c>
    </row>
    <row r="59" spans="1:51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3096.11</v>
      </c>
      <c r="AY59" s="20">
        <v>7621.84</v>
      </c>
    </row>
    <row r="60" spans="1:51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45039.75</v>
      </c>
      <c r="AY60" s="20">
        <v>99700.31</v>
      </c>
    </row>
    <row r="61" spans="1:51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61586.559999999998</v>
      </c>
      <c r="AY61" s="20">
        <v>141588.5</v>
      </c>
    </row>
    <row r="62" spans="1:51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12266.52</v>
      </c>
      <c r="AY62" s="17">
        <f>SUM(AY63:AY67)</f>
        <v>42966.97</v>
      </c>
    </row>
    <row r="63" spans="1:51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12266.52</v>
      </c>
      <c r="AY63" s="20">
        <v>39367.43</v>
      </c>
    </row>
    <row r="64" spans="1:51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0</v>
      </c>
      <c r="AY65" s="20">
        <v>3599.54</v>
      </c>
    </row>
    <row r="66" spans="1:51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0</v>
      </c>
      <c r="AY67" s="20">
        <v>0</v>
      </c>
    </row>
    <row r="68" spans="1:51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2100</v>
      </c>
      <c r="AY70" s="17">
        <f>SUM(AY71)</f>
        <v>1000</v>
      </c>
    </row>
    <row r="71" spans="1:51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2100</v>
      </c>
      <c r="AY71" s="20">
        <v>1000</v>
      </c>
    </row>
    <row r="72" spans="1:51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75919.210000000006</v>
      </c>
      <c r="AY72" s="15">
        <f>AY73+AY76+AY77+AY78+AY80</f>
        <v>182721.04</v>
      </c>
    </row>
    <row r="73" spans="1:51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75919.210000000006</v>
      </c>
      <c r="AY73" s="17">
        <f>SUM(AY74:AY75)</f>
        <v>182721.04</v>
      </c>
    </row>
    <row r="74" spans="1:51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0</v>
      </c>
      <c r="AY74" s="20">
        <v>0</v>
      </c>
    </row>
    <row r="75" spans="1:51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75919.210000000006</v>
      </c>
      <c r="AY75" s="20">
        <v>182721.04</v>
      </c>
    </row>
    <row r="76" spans="1:51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400</v>
      </c>
      <c r="AY81" s="15">
        <f>AY82+AY83+AY85+AY87+AY89+AY91+AY93+AY94+AY100</f>
        <v>225116.62</v>
      </c>
    </row>
    <row r="82" spans="1:51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400</v>
      </c>
      <c r="AY83" s="17">
        <f>SUM(AY84)</f>
        <v>179463.6</v>
      </c>
    </row>
    <row r="84" spans="1:51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400</v>
      </c>
      <c r="AY84" s="20">
        <v>179463.6</v>
      </c>
    </row>
    <row r="85" spans="1:51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45557</v>
      </c>
    </row>
    <row r="88" spans="1:51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45557</v>
      </c>
    </row>
    <row r="89" spans="1:51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96.02</v>
      </c>
    </row>
    <row r="95" spans="1:51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96.02</v>
      </c>
    </row>
    <row r="96" spans="1:51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0</v>
      </c>
    </row>
    <row r="101" spans="1:51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0</v>
      </c>
    </row>
    <row r="102" spans="1:51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>
      <c r="A114" s="10" t="s">
        <v>205</v>
      </c>
      <c r="B114" s="21" t="s">
        <v>206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>
      <c r="A115" s="10" t="s">
        <v>207</v>
      </c>
      <c r="B115" s="16" t="s">
        <v>208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>
      <c r="A116" s="10" t="s">
        <v>209</v>
      </c>
      <c r="B116" s="16" t="s">
        <v>210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>
      <c r="A117" s="10" t="s">
        <v>211</v>
      </c>
      <c r="B117" s="24" t="s">
        <v>212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10307743.640000001</v>
      </c>
      <c r="AY117" s="13">
        <f>AY118+AY149</f>
        <v>32248366.090000004</v>
      </c>
    </row>
    <row r="118" spans="1:51">
      <c r="A118" s="10" t="s">
        <v>213</v>
      </c>
      <c r="B118" s="21" t="s">
        <v>214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10307743.640000001</v>
      </c>
      <c r="AY118" s="15">
        <f>AY119+AY132+AY135+AY140+AY146</f>
        <v>32248366.090000004</v>
      </c>
    </row>
    <row r="119" spans="1:51">
      <c r="A119" s="10" t="s">
        <v>215</v>
      </c>
      <c r="B119" s="16" t="s">
        <v>216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7911203.4199999999</v>
      </c>
      <c r="AY119" s="17">
        <f>SUM(AY120:AY131)</f>
        <v>23730606.590000004</v>
      </c>
    </row>
    <row r="120" spans="1:51">
      <c r="A120" s="18" t="s">
        <v>217</v>
      </c>
      <c r="B120" s="19" t="s">
        <v>218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5489980.5700000003</v>
      </c>
      <c r="AY120" s="20">
        <v>15722795.93</v>
      </c>
    </row>
    <row r="121" spans="1:51">
      <c r="A121" s="18" t="s">
        <v>219</v>
      </c>
      <c r="B121" s="19" t="s">
        <v>220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1571453.89</v>
      </c>
      <c r="AY121" s="20">
        <v>4480387.83</v>
      </c>
    </row>
    <row r="122" spans="1:51">
      <c r="A122" s="18" t="s">
        <v>221</v>
      </c>
      <c r="B122" s="19" t="s">
        <v>222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142797.93</v>
      </c>
      <c r="AY122" s="20">
        <v>345174.1</v>
      </c>
    </row>
    <row r="123" spans="1:51">
      <c r="A123" s="18" t="s">
        <v>223</v>
      </c>
      <c r="B123" s="19" t="s">
        <v>224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1265664.1599999999</v>
      </c>
    </row>
    <row r="124" spans="1:51">
      <c r="A124" s="18" t="s">
        <v>225</v>
      </c>
      <c r="B124" s="19" t="s">
        <v>226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>
      <c r="A125" s="18" t="s">
        <v>227</v>
      </c>
      <c r="B125" s="19" t="s">
        <v>228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177316.2</v>
      </c>
      <c r="AY125" s="20">
        <v>435622.75</v>
      </c>
    </row>
    <row r="126" spans="1:51">
      <c r="A126" s="18" t="s">
        <v>229</v>
      </c>
      <c r="B126" s="19" t="s">
        <v>230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>
      <c r="A127" s="18" t="s">
        <v>231</v>
      </c>
      <c r="B127" s="19" t="s">
        <v>232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>
      <c r="A128" s="18" t="s">
        <v>233</v>
      </c>
      <c r="B128" s="19" t="s">
        <v>234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243239.87</v>
      </c>
      <c r="AY128" s="20">
        <v>831401.71</v>
      </c>
    </row>
    <row r="129" spans="1:51">
      <c r="A129" s="18" t="s">
        <v>235</v>
      </c>
      <c r="B129" s="19" t="s">
        <v>236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279242.15999999997</v>
      </c>
      <c r="AY129" s="20">
        <v>635458.51</v>
      </c>
    </row>
    <row r="130" spans="1:51">
      <c r="A130" s="18" t="s">
        <v>237</v>
      </c>
      <c r="B130" s="19" t="s">
        <v>238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>
      <c r="A131" s="18" t="s">
        <v>239</v>
      </c>
      <c r="B131" s="19" t="s">
        <v>240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7172.8</v>
      </c>
      <c r="AY131" s="20">
        <v>14101.6</v>
      </c>
    </row>
    <row r="132" spans="1:51">
      <c r="A132" s="10" t="s">
        <v>241</v>
      </c>
      <c r="B132" s="16" t="s">
        <v>242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2230144.65</v>
      </c>
      <c r="AY132" s="17">
        <f>SUM(AY133:AY134)</f>
        <v>6135933.3499999996</v>
      </c>
    </row>
    <row r="133" spans="1:51">
      <c r="A133" s="18" t="s">
        <v>243</v>
      </c>
      <c r="B133" s="19" t="s">
        <v>244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1255813.6599999999</v>
      </c>
      <c r="AY133" s="20">
        <v>3184885.89</v>
      </c>
    </row>
    <row r="134" spans="1:51">
      <c r="A134" s="18" t="s">
        <v>245</v>
      </c>
      <c r="B134" s="19" t="s">
        <v>246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974330.99</v>
      </c>
      <c r="AY134" s="20">
        <v>2951047.46</v>
      </c>
    </row>
    <row r="135" spans="1:51">
      <c r="A135" s="10" t="s">
        <v>247</v>
      </c>
      <c r="B135" s="16" t="s">
        <v>248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0</v>
      </c>
      <c r="AY135" s="17">
        <f>SUM(AY136:AY139)</f>
        <v>2000000</v>
      </c>
    </row>
    <row r="136" spans="1:51">
      <c r="A136" s="18" t="s">
        <v>249</v>
      </c>
      <c r="B136" s="19" t="s">
        <v>250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>
      <c r="A137" s="18" t="s">
        <v>251</v>
      </c>
      <c r="B137" s="19" t="s">
        <v>252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>
      <c r="A138" s="18" t="s">
        <v>253</v>
      </c>
      <c r="B138" s="19" t="s">
        <v>254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>
      <c r="A139" s="18" t="s">
        <v>255</v>
      </c>
      <c r="B139" s="19" t="s">
        <v>256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0</v>
      </c>
      <c r="AY139" s="20">
        <v>2000000</v>
      </c>
    </row>
    <row r="140" spans="1:51">
      <c r="A140" s="10" t="s">
        <v>257</v>
      </c>
      <c r="B140" s="16" t="s">
        <v>258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166395.57</v>
      </c>
      <c r="AY140" s="17">
        <f>SUM(AY141:AY145)</f>
        <v>381826.15</v>
      </c>
    </row>
    <row r="141" spans="1:51">
      <c r="A141" s="18" t="s">
        <v>259</v>
      </c>
      <c r="B141" s="19" t="s">
        <v>260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229.1</v>
      </c>
      <c r="AY141" s="20">
        <v>516.52</v>
      </c>
    </row>
    <row r="142" spans="1:51">
      <c r="A142" s="18" t="s">
        <v>261</v>
      </c>
      <c r="B142" s="19" t="s">
        <v>262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61319.08</v>
      </c>
      <c r="AY142" s="20">
        <v>344873.77</v>
      </c>
    </row>
    <row r="143" spans="1:51">
      <c r="A143" s="18" t="s">
        <v>263</v>
      </c>
      <c r="B143" s="19" t="s">
        <v>264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104847.39</v>
      </c>
      <c r="AY143" s="20">
        <v>36435.86</v>
      </c>
    </row>
    <row r="144" spans="1:51">
      <c r="A144" s="18" t="s">
        <v>265</v>
      </c>
      <c r="B144" s="19" t="s">
        <v>266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>
      <c r="A145" s="18" t="s">
        <v>267</v>
      </c>
      <c r="B145" s="19" t="s">
        <v>268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>
      <c r="A146" s="10" t="s">
        <v>269</v>
      </c>
      <c r="B146" s="16" t="s">
        <v>270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>
      <c r="A147" s="10" t="s">
        <v>271</v>
      </c>
      <c r="B147" s="19" t="s">
        <v>272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>
      <c r="A148" s="10" t="s">
        <v>273</v>
      </c>
      <c r="B148" s="19" t="s">
        <v>274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>
      <c r="A149" s="10" t="s">
        <v>275</v>
      </c>
      <c r="B149" s="21" t="s">
        <v>276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>
      <c r="A150" s="10" t="s">
        <v>277</v>
      </c>
      <c r="B150" s="16" t="s">
        <v>278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>
      <c r="A151" s="18" t="s">
        <v>279</v>
      </c>
      <c r="B151" s="19" t="s">
        <v>280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>
      <c r="A152" s="10" t="s">
        <v>281</v>
      </c>
      <c r="B152" s="16" t="s">
        <v>282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>
      <c r="A153" s="10" t="s">
        <v>283</v>
      </c>
      <c r="B153" s="16" t="s">
        <v>284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>
      <c r="A154" s="18" t="s">
        <v>285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>
      <c r="A184" s="18"/>
      <c r="B184" s="41" t="s">
        <v>345</v>
      </c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27">
        <f>AX7+AX117+AX161</f>
        <v>13733971.720000001</v>
      </c>
      <c r="AY184" s="27">
        <f>AY7+AY117+AY161</f>
        <v>36810295.280000001</v>
      </c>
    </row>
    <row r="185" spans="1:52" ht="18.7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8760489</v>
      </c>
      <c r="AY186" s="13">
        <f>AY187+AY222+AY287</f>
        <v>28469971.399999999</v>
      </c>
    </row>
    <row r="187" spans="1:52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4289708.26</v>
      </c>
      <c r="AY187" s="15">
        <f>AY188+AY193+AY198+AY207+AY212+AY219</f>
        <v>13860848.109999999</v>
      </c>
    </row>
    <row r="188" spans="1:52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2868466.84</v>
      </c>
      <c r="AY188" s="17">
        <f>SUM(AY189:AY192)</f>
        <v>8233415.0800000001</v>
      </c>
    </row>
    <row r="189" spans="1:52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576463.19999999995</v>
      </c>
      <c r="AY189" s="20">
        <v>1647046.8</v>
      </c>
    </row>
    <row r="190" spans="1:52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2292003.64</v>
      </c>
      <c r="AY191" s="20">
        <v>6586368.2800000003</v>
      </c>
    </row>
    <row r="192" spans="1:52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1230083.1200000001</v>
      </c>
      <c r="AY193" s="17">
        <f>SUM(AY194:AY197)</f>
        <v>3498486.61</v>
      </c>
    </row>
    <row r="194" spans="1:51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0</v>
      </c>
    </row>
    <row r="195" spans="1:51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1230083.1200000001</v>
      </c>
      <c r="AY195" s="20">
        <v>3498486.61</v>
      </c>
    </row>
    <row r="196" spans="1:51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191158.3</v>
      </c>
      <c r="AY198" s="17">
        <f>SUM(AY199:AY206)</f>
        <v>1962368.6</v>
      </c>
    </row>
    <row r="199" spans="1:51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7315.38</v>
      </c>
      <c r="AY200" s="20">
        <v>1510510.08</v>
      </c>
    </row>
    <row r="201" spans="1:51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44842.92</v>
      </c>
      <c r="AY201" s="20">
        <v>292885.59000000003</v>
      </c>
    </row>
    <row r="202" spans="1:51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139000</v>
      </c>
      <c r="AY202" s="20">
        <v>158972.93</v>
      </c>
    </row>
    <row r="203" spans="1:51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0</v>
      </c>
      <c r="AY212" s="17">
        <f>SUM(AY213:AY218)</f>
        <v>166577.81999999998</v>
      </c>
    </row>
    <row r="213" spans="1:51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25302.52</v>
      </c>
    </row>
    <row r="214" spans="1:51">
      <c r="A214" s="18" t="s">
        <v>404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0</v>
      </c>
      <c r="AY214" s="20">
        <v>0</v>
      </c>
    </row>
    <row r="215" spans="1:51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4000</v>
      </c>
    </row>
    <row r="217" spans="1:51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137275.29999999999</v>
      </c>
    </row>
    <row r="218" spans="1:51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0</v>
      </c>
    </row>
    <row r="219" spans="1:51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0</v>
      </c>
    </row>
    <row r="220" spans="1:51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1964564.71</v>
      </c>
      <c r="AY222" s="15">
        <f>AY223+AY232+AY236+AY246+AY256+AY264+AY267+AY273+AY277</f>
        <v>6578718.8999999994</v>
      </c>
    </row>
    <row r="223" spans="1:51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88242.06</v>
      </c>
      <c r="AY223" s="17">
        <f>SUM(AY224:AY231)</f>
        <v>193339.14</v>
      </c>
    </row>
    <row r="224" spans="1:51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66701.56</v>
      </c>
      <c r="AY224" s="20">
        <v>126858.98</v>
      </c>
    </row>
    <row r="225" spans="1:51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0</v>
      </c>
      <c r="AY225" s="20">
        <v>0</v>
      </c>
    </row>
    <row r="226" spans="1:51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3544.99</v>
      </c>
      <c r="AY227" s="20">
        <v>10796.98</v>
      </c>
    </row>
    <row r="228" spans="1:51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0</v>
      </c>
      <c r="AY228" s="20">
        <v>0</v>
      </c>
    </row>
    <row r="229" spans="1:51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17215.509999999998</v>
      </c>
      <c r="AY229" s="20">
        <v>52763.23</v>
      </c>
    </row>
    <row r="230" spans="1:51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939.95</v>
      </c>
    </row>
    <row r="231" spans="1:51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780</v>
      </c>
      <c r="AY231" s="20">
        <v>1980</v>
      </c>
    </row>
    <row r="232" spans="1:51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43028.18</v>
      </c>
      <c r="AY232" s="17">
        <f>SUM(AY233:AY235)</f>
        <v>113118.52</v>
      </c>
    </row>
    <row r="233" spans="1:51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43028.18</v>
      </c>
      <c r="AY233" s="20">
        <v>113118.52</v>
      </c>
    </row>
    <row r="234" spans="1:51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0</v>
      </c>
    </row>
    <row r="235" spans="1:51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0</v>
      </c>
    </row>
    <row r="236" spans="1:51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276918.59000000003</v>
      </c>
      <c r="AY246" s="17">
        <f>SUM(AY247:AY255)</f>
        <v>1135095.5799999998</v>
      </c>
    </row>
    <row r="247" spans="1:51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60876.86</v>
      </c>
      <c r="AY247" s="20">
        <v>342213.49</v>
      </c>
    </row>
    <row r="248" spans="1:51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29245.919999999998</v>
      </c>
      <c r="AY248" s="20">
        <v>77895.12</v>
      </c>
    </row>
    <row r="249" spans="1:51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356.02</v>
      </c>
      <c r="AY249" s="20">
        <v>3257</v>
      </c>
    </row>
    <row r="250" spans="1:51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1743.5</v>
      </c>
    </row>
    <row r="251" spans="1:51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56434.17</v>
      </c>
      <c r="AY252" s="20">
        <v>268529.8</v>
      </c>
    </row>
    <row r="253" spans="1:51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6177.85</v>
      </c>
      <c r="AY253" s="20">
        <v>43876.59</v>
      </c>
    </row>
    <row r="254" spans="1:51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101546.33</v>
      </c>
      <c r="AY254" s="20">
        <v>341200.54</v>
      </c>
    </row>
    <row r="255" spans="1:51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22281.439999999999</v>
      </c>
      <c r="AY255" s="20">
        <v>56379.54</v>
      </c>
    </row>
    <row r="256" spans="1:51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219376.41</v>
      </c>
      <c r="AY256" s="17">
        <f>SUM(AY257:AY263)</f>
        <v>724312.75</v>
      </c>
    </row>
    <row r="257" spans="1:51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0</v>
      </c>
      <c r="AY257" s="20">
        <v>0</v>
      </c>
    </row>
    <row r="258" spans="1:51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0</v>
      </c>
      <c r="AY258" s="20">
        <v>8473</v>
      </c>
    </row>
    <row r="259" spans="1:51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11344.88</v>
      </c>
      <c r="AY259" s="20">
        <v>28425.58</v>
      </c>
    </row>
    <row r="260" spans="1:51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8617.19</v>
      </c>
      <c r="AY260" s="20">
        <v>22810.67</v>
      </c>
    </row>
    <row r="261" spans="1:51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0</v>
      </c>
    </row>
    <row r="263" spans="1:51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199414.34</v>
      </c>
      <c r="AY263" s="20">
        <v>664603.5</v>
      </c>
    </row>
    <row r="264" spans="1:51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1041882.65</v>
      </c>
      <c r="AY264" s="17">
        <f>SUM(AY265:AY266)</f>
        <v>3331783.37</v>
      </c>
    </row>
    <row r="265" spans="1:51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1041882.65</v>
      </c>
      <c r="AY265" s="20">
        <v>3331783.37</v>
      </c>
    </row>
    <row r="266" spans="1:51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31820.42</v>
      </c>
      <c r="AY267" s="17">
        <f>SUM(AY268:AY272)</f>
        <v>132271.41999999998</v>
      </c>
    </row>
    <row r="268" spans="1:51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6682.76</v>
      </c>
      <c r="AY268" s="20">
        <v>85511.78</v>
      </c>
    </row>
    <row r="269" spans="1:51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880.86</v>
      </c>
      <c r="AY269" s="20">
        <v>24550.16</v>
      </c>
    </row>
    <row r="270" spans="1:51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24256.799999999999</v>
      </c>
      <c r="AY270" s="20">
        <v>13369.48</v>
      </c>
    </row>
    <row r="271" spans="1:51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8840</v>
      </c>
    </row>
    <row r="273" spans="1:51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810.67</v>
      </c>
      <c r="AY273" s="17">
        <f>SUM(AY274:AY276)</f>
        <v>1021.99</v>
      </c>
    </row>
    <row r="274" spans="1:51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810.67</v>
      </c>
      <c r="AY275" s="20">
        <v>1021.99</v>
      </c>
    </row>
    <row r="276" spans="1:51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262485.73</v>
      </c>
      <c r="AY277" s="17">
        <f>SUM(AY278:AY286)</f>
        <v>947776.13</v>
      </c>
    </row>
    <row r="278" spans="1:51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7367.1</v>
      </c>
      <c r="AY278" s="20">
        <v>35480.69</v>
      </c>
    </row>
    <row r="279" spans="1:51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3700.43</v>
      </c>
      <c r="AY279" s="20">
        <v>2915.47</v>
      </c>
    </row>
    <row r="280" spans="1:51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1129.97</v>
      </c>
    </row>
    <row r="281" spans="1:51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559.63</v>
      </c>
      <c r="AY281" s="20">
        <v>8669.2999999999993</v>
      </c>
    </row>
    <row r="282" spans="1:51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171955.72</v>
      </c>
      <c r="AY283" s="20">
        <v>664254.98</v>
      </c>
    </row>
    <row r="284" spans="1:51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78902.850000000006</v>
      </c>
      <c r="AY285" s="20">
        <v>235325.72</v>
      </c>
    </row>
    <row r="286" spans="1:51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2506216.0300000003</v>
      </c>
      <c r="AY287" s="15">
        <f>AY288+AY298+AY308+AY318+AY328+AY338+AY346+AY356+AY362</f>
        <v>8030404.3900000006</v>
      </c>
    </row>
    <row r="288" spans="1:51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1873891.1</v>
      </c>
      <c r="AY288" s="17">
        <v>6094552.7000000002</v>
      </c>
    </row>
    <row r="289" spans="1:51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1788312</v>
      </c>
      <c r="AY289" s="20">
        <v>5889242.04</v>
      </c>
    </row>
    <row r="290" spans="1:51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3443.69</v>
      </c>
      <c r="AY290" s="20">
        <v>8568.0300000000007</v>
      </c>
    </row>
    <row r="291" spans="1:51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24401</v>
      </c>
      <c r="AY292" s="20">
        <v>73384</v>
      </c>
    </row>
    <row r="293" spans="1:51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21872</v>
      </c>
      <c r="AY293" s="20">
        <v>68017.05</v>
      </c>
    </row>
    <row r="294" spans="1:51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35122.949999999997</v>
      </c>
      <c r="AY295" s="20">
        <v>54557.4</v>
      </c>
    </row>
    <row r="296" spans="1:51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739.46</v>
      </c>
      <c r="AY296" s="20">
        <v>784.18</v>
      </c>
    </row>
    <row r="297" spans="1:51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70277.929999999993</v>
      </c>
      <c r="AY298" s="17">
        <f>SUM(AY299:AY307)</f>
        <v>105287.03</v>
      </c>
    </row>
    <row r="299" spans="1:51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39000</v>
      </c>
      <c r="AY300" s="20">
        <v>78000</v>
      </c>
    </row>
    <row r="301" spans="1:51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5557.94</v>
      </c>
      <c r="AY301" s="20">
        <v>908.79</v>
      </c>
    </row>
    <row r="302" spans="1:51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0</v>
      </c>
      <c r="AY303" s="20">
        <v>0</v>
      </c>
    </row>
    <row r="304" spans="1:51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0</v>
      </c>
      <c r="AY304" s="20">
        <v>8120</v>
      </c>
    </row>
    <row r="305" spans="1:51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3099.99</v>
      </c>
      <c r="AY305" s="20">
        <v>8150</v>
      </c>
    </row>
    <row r="306" spans="1:51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22620</v>
      </c>
      <c r="AY307" s="20">
        <v>10108.24</v>
      </c>
    </row>
    <row r="308" spans="1:51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14240.16</v>
      </c>
      <c r="AY308" s="17">
        <f>SUM(AY309:AY317)</f>
        <v>103728.4</v>
      </c>
    </row>
    <row r="309" spans="1:51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1160</v>
      </c>
      <c r="AY309" s="20">
        <v>0</v>
      </c>
    </row>
    <row r="310" spans="1:51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61480</v>
      </c>
    </row>
    <row r="311" spans="1:51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0</v>
      </c>
      <c r="AY311" s="20">
        <v>0</v>
      </c>
    </row>
    <row r="312" spans="1:51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0</v>
      </c>
      <c r="AY312" s="20">
        <v>6880</v>
      </c>
    </row>
    <row r="313" spans="1:51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13080.16</v>
      </c>
      <c r="AY314" s="20">
        <v>35368.400000000001</v>
      </c>
    </row>
    <row r="315" spans="1:51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89534.040000000008</v>
      </c>
      <c r="AY318" s="17">
        <f>SUM(AY319:AY327)</f>
        <v>188697.06999999998</v>
      </c>
    </row>
    <row r="319" spans="1:51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19790.25</v>
      </c>
      <c r="AY319" s="20">
        <v>10272.959999999999</v>
      </c>
    </row>
    <row r="320" spans="1:51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13101.33</v>
      </c>
      <c r="AY322" s="20">
        <v>14598.44</v>
      </c>
    </row>
    <row r="323" spans="1:51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56642.46</v>
      </c>
      <c r="AY323" s="20">
        <v>156909.26999999999</v>
      </c>
    </row>
    <row r="324" spans="1:51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0</v>
      </c>
      <c r="AY325" s="20">
        <v>6000</v>
      </c>
    </row>
    <row r="326" spans="1:51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916.4</v>
      </c>
    </row>
    <row r="328" spans="1:51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280182.15999999997</v>
      </c>
      <c r="AY328" s="17">
        <f>SUM(AY329:AY337)</f>
        <v>471966.67000000004</v>
      </c>
    </row>
    <row r="329" spans="1:51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94299.88</v>
      </c>
      <c r="AY329" s="20">
        <v>130885.25</v>
      </c>
    </row>
    <row r="330" spans="1:51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0</v>
      </c>
      <c r="AY330" s="20">
        <v>6785</v>
      </c>
    </row>
    <row r="331" spans="1:51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2204</v>
      </c>
      <c r="AY331" s="20">
        <v>35036.79</v>
      </c>
    </row>
    <row r="332" spans="1:51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167180.71</v>
      </c>
      <c r="AY333" s="20">
        <v>234968.63</v>
      </c>
    </row>
    <row r="334" spans="1:51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16497.57</v>
      </c>
      <c r="AY335" s="20">
        <v>63291</v>
      </c>
    </row>
    <row r="336" spans="1:51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0</v>
      </c>
      <c r="AY336" s="20">
        <v>1000</v>
      </c>
    </row>
    <row r="337" spans="1:51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0</v>
      </c>
      <c r="AY337" s="20">
        <v>0</v>
      </c>
    </row>
    <row r="338" spans="1:51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0</v>
      </c>
      <c r="AY338" s="17">
        <f>SUM(AY339:AY345)</f>
        <v>64356.800000000003</v>
      </c>
    </row>
    <row r="339" spans="1:51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0</v>
      </c>
      <c r="AY339" s="20">
        <v>64356.800000000003</v>
      </c>
    </row>
    <row r="340" spans="1:51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32542.65</v>
      </c>
      <c r="AY346" s="17">
        <f>SUM(AY347:AY355)</f>
        <v>188108.21</v>
      </c>
    </row>
    <row r="347" spans="1:51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0</v>
      </c>
    </row>
    <row r="348" spans="1:51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250</v>
      </c>
    </row>
    <row r="349" spans="1:51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32542.65</v>
      </c>
      <c r="AY351" s="20">
        <v>187858.21</v>
      </c>
    </row>
    <row r="352" spans="1:51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93661.99</v>
      </c>
      <c r="AY356" s="17">
        <f>SUM(AY357:AY361)</f>
        <v>556365.13</v>
      </c>
    </row>
    <row r="357" spans="1:51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93661.99</v>
      </c>
      <c r="AY358" s="20">
        <v>550646.53</v>
      </c>
    </row>
    <row r="359" spans="1:51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5718.6</v>
      </c>
    </row>
    <row r="362" spans="1:51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51886</v>
      </c>
      <c r="AY362" s="17">
        <f>SUM(AY363:AY371)</f>
        <v>257342.38</v>
      </c>
    </row>
    <row r="363" spans="1:51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500</v>
      </c>
    </row>
    <row r="364" spans="1:51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51886</v>
      </c>
      <c r="AY364" s="20">
        <v>93122</v>
      </c>
    </row>
    <row r="365" spans="1:51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0</v>
      </c>
    </row>
    <row r="367" spans="1:51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0</v>
      </c>
    </row>
    <row r="368" spans="1:51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163720.38</v>
      </c>
    </row>
    <row r="369" spans="1:51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0</v>
      </c>
      <c r="AY371" s="20">
        <v>0</v>
      </c>
    </row>
    <row r="372" spans="1:51" ht="15.7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1029811.99</v>
      </c>
      <c r="AY372" s="13">
        <f>AY373+AY385+AY391+AY403+AY416+AY423+AY433+AY436+AY447</f>
        <v>3517822.28</v>
      </c>
    </row>
    <row r="373" spans="1:51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694264</v>
      </c>
      <c r="AY385" s="15">
        <f>AY386+AY390</f>
        <v>2052132</v>
      </c>
    </row>
    <row r="386" spans="1:51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694264</v>
      </c>
      <c r="AY386" s="17">
        <f>SUM(AY387:AY389)</f>
        <v>2052132</v>
      </c>
    </row>
    <row r="387" spans="1:51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694264</v>
      </c>
      <c r="AY387" s="20">
        <v>2052132</v>
      </c>
    </row>
    <row r="388" spans="1:51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>
      <c r="A390" s="10">
        <v>52220</v>
      </c>
      <c r="B390" s="16" t="s">
        <v>754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>
      <c r="A391" s="10" t="s">
        <v>755</v>
      </c>
      <c r="B391" s="21" t="s">
        <v>756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>
      <c r="A392" s="10" t="s">
        <v>757</v>
      </c>
      <c r="B392" s="16" t="s">
        <v>758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>
      <c r="A393" s="18" t="s">
        <v>759</v>
      </c>
      <c r="B393" s="19" t="s">
        <v>760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>
      <c r="A394" s="18" t="s">
        <v>761</v>
      </c>
      <c r="B394" s="19" t="s">
        <v>762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>
      <c r="A395" s="18" t="s">
        <v>763</v>
      </c>
      <c r="B395" s="19" t="s">
        <v>764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>
      <c r="A396" s="18" t="s">
        <v>765</v>
      </c>
      <c r="B396" s="19" t="s">
        <v>766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>
      <c r="A397" s="18" t="s">
        <v>767</v>
      </c>
      <c r="B397" s="19" t="s">
        <v>768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>
      <c r="A398" s="18" t="s">
        <v>769</v>
      </c>
      <c r="B398" s="19" t="s">
        <v>770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>
      <c r="A399" s="18" t="s">
        <v>771</v>
      </c>
      <c r="B399" s="19" t="s">
        <v>772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>
      <c r="A400" s="18" t="s">
        <v>773</v>
      </c>
      <c r="B400" s="19" t="s">
        <v>774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>
      <c r="A401" s="10" t="s">
        <v>775</v>
      </c>
      <c r="B401" s="16" t="s">
        <v>776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>
      <c r="A402" s="18" t="s">
        <v>777</v>
      </c>
      <c r="B402" s="19" t="s">
        <v>778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>
      <c r="A403" s="10" t="s">
        <v>779</v>
      </c>
      <c r="B403" s="21" t="s">
        <v>780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98127.09</v>
      </c>
      <c r="AY403" s="15">
        <f>AY404+AY406+AY408+AY414</f>
        <v>757053.86</v>
      </c>
    </row>
    <row r="404" spans="1:51">
      <c r="A404" s="10" t="s">
        <v>781</v>
      </c>
      <c r="B404" s="16" t="s">
        <v>782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0</v>
      </c>
      <c r="AY404" s="17">
        <f>SUM(AY405)</f>
        <v>246500</v>
      </c>
    </row>
    <row r="405" spans="1:51">
      <c r="A405" s="18" t="s">
        <v>783</v>
      </c>
      <c r="B405" s="19" t="s">
        <v>784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0</v>
      </c>
      <c r="AY405" s="20">
        <v>246500</v>
      </c>
    </row>
    <row r="406" spans="1:51">
      <c r="A406" s="10" t="s">
        <v>785</v>
      </c>
      <c r="B406" s="16" t="s">
        <v>786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18000</v>
      </c>
      <c r="AY406" s="17">
        <f>SUM(AY407)</f>
        <v>293500</v>
      </c>
    </row>
    <row r="407" spans="1:51">
      <c r="A407" s="18" t="s">
        <v>787</v>
      </c>
      <c r="B407" s="19" t="s">
        <v>788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18000</v>
      </c>
      <c r="AY407" s="20">
        <v>293500</v>
      </c>
    </row>
    <row r="408" spans="1:51">
      <c r="A408" s="10" t="s">
        <v>789</v>
      </c>
      <c r="B408" s="16" t="s">
        <v>790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80127.09</v>
      </c>
      <c r="AY408" s="17">
        <f>SUM(AY409:AY413)</f>
        <v>217053.86</v>
      </c>
    </row>
    <row r="409" spans="1:51">
      <c r="A409" s="18" t="s">
        <v>791</v>
      </c>
      <c r="B409" s="19" t="s">
        <v>792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45555.09</v>
      </c>
      <c r="AY409" s="20">
        <v>139502.85999999999</v>
      </c>
    </row>
    <row r="410" spans="1:51">
      <c r="A410" s="18" t="s">
        <v>793</v>
      </c>
      <c r="B410" s="19" t="s">
        <v>794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>
      <c r="A411" s="18" t="s">
        <v>795</v>
      </c>
      <c r="B411" s="19" t="s">
        <v>796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34572</v>
      </c>
      <c r="AY411" s="20">
        <v>77551</v>
      </c>
    </row>
    <row r="412" spans="1:51">
      <c r="A412" s="18" t="s">
        <v>797</v>
      </c>
      <c r="B412" s="19" t="s">
        <v>798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>
      <c r="A413" s="18" t="s">
        <v>799</v>
      </c>
      <c r="B413" s="19" t="s">
        <v>800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>
      <c r="A414" s="10" t="s">
        <v>801</v>
      </c>
      <c r="B414" s="16" t="s">
        <v>802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>
      <c r="A415" s="18" t="s">
        <v>803</v>
      </c>
      <c r="B415" s="19" t="s">
        <v>804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>
      <c r="A416" s="10" t="s">
        <v>805</v>
      </c>
      <c r="B416" s="21" t="s">
        <v>806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237420.9</v>
      </c>
      <c r="AY416" s="15">
        <f>AY417+AY419+AY421</f>
        <v>708636.42</v>
      </c>
    </row>
    <row r="417" spans="1:51">
      <c r="A417" s="10" t="s">
        <v>807</v>
      </c>
      <c r="B417" s="16" t="s">
        <v>808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237420.9</v>
      </c>
      <c r="AY417" s="17">
        <f>SUM(AY418)</f>
        <v>708636.42</v>
      </c>
    </row>
    <row r="418" spans="1:51">
      <c r="A418" s="18" t="s">
        <v>809</v>
      </c>
      <c r="B418" s="19" t="s">
        <v>810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237420.9</v>
      </c>
      <c r="AY418" s="20">
        <v>708636.42</v>
      </c>
    </row>
    <row r="419" spans="1:51">
      <c r="A419" s="10" t="s">
        <v>811</v>
      </c>
      <c r="B419" s="16" t="s">
        <v>812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>
      <c r="A420" s="18" t="s">
        <v>813</v>
      </c>
      <c r="B420" s="19" t="s">
        <v>814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>
      <c r="A421" s="10" t="s">
        <v>815</v>
      </c>
      <c r="B421" s="16" t="s">
        <v>816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>
      <c r="A422" s="18" t="s">
        <v>817</v>
      </c>
      <c r="B422" s="19" t="s">
        <v>818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>
      <c r="A423" s="10" t="s">
        <v>819</v>
      </c>
      <c r="B423" s="21" t="s">
        <v>820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>
      <c r="A424" s="10" t="s">
        <v>821</v>
      </c>
      <c r="B424" s="16" t="s">
        <v>822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>
      <c r="A425" s="18" t="s">
        <v>823</v>
      </c>
      <c r="B425" s="19" t="s">
        <v>824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>
      <c r="A426" s="18" t="s">
        <v>825</v>
      </c>
      <c r="B426" s="19" t="s">
        <v>826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>
      <c r="A427" s="18" t="s">
        <v>827</v>
      </c>
      <c r="B427" s="19" t="s">
        <v>828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>
      <c r="A428" s="10" t="s">
        <v>829</v>
      </c>
      <c r="B428" s="16" t="s">
        <v>830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>
      <c r="A429" s="18" t="s">
        <v>823</v>
      </c>
      <c r="B429" s="19" t="s">
        <v>831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>
      <c r="A430" s="18" t="s">
        <v>825</v>
      </c>
      <c r="B430" s="19" t="s">
        <v>832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>
      <c r="A431" s="18" t="s">
        <v>827</v>
      </c>
      <c r="B431" s="19" t="s">
        <v>833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>
      <c r="A432" s="18" t="s">
        <v>834</v>
      </c>
      <c r="B432" s="19" t="s">
        <v>835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>
      <c r="A433" s="10" t="s">
        <v>836</v>
      </c>
      <c r="B433" s="21" t="s">
        <v>837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>
      <c r="A434" s="10" t="s">
        <v>838</v>
      </c>
      <c r="B434" s="16" t="s">
        <v>839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>
      <c r="A435" s="18" t="s">
        <v>840</v>
      </c>
      <c r="B435" s="19" t="s">
        <v>841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>
      <c r="A436" s="10" t="s">
        <v>842</v>
      </c>
      <c r="B436" s="21" t="s">
        <v>843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>
      <c r="A437" s="10" t="s">
        <v>844</v>
      </c>
      <c r="B437" s="16" t="s">
        <v>845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>
      <c r="A438" s="18" t="s">
        <v>846</v>
      </c>
      <c r="B438" s="19" t="s">
        <v>847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>
      <c r="A439" s="10" t="s">
        <v>848</v>
      </c>
      <c r="B439" s="16" t="s">
        <v>849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>
      <c r="A440" s="18" t="s">
        <v>850</v>
      </c>
      <c r="B440" s="19" t="s">
        <v>851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>
      <c r="A441" s="10" t="s">
        <v>852</v>
      </c>
      <c r="B441" s="16" t="s">
        <v>853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>
      <c r="A442" s="18" t="s">
        <v>854</v>
      </c>
      <c r="B442" s="19" t="s">
        <v>855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>
      <c r="A443" s="10" t="s">
        <v>856</v>
      </c>
      <c r="B443" s="16" t="s">
        <v>857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>
      <c r="A444" s="18" t="s">
        <v>858</v>
      </c>
      <c r="B444" s="19" t="s">
        <v>859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>
      <c r="A445" s="10" t="s">
        <v>860</v>
      </c>
      <c r="B445" s="16" t="s">
        <v>861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>
      <c r="A446" s="18" t="s">
        <v>862</v>
      </c>
      <c r="B446" s="19" t="s">
        <v>863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>
      <c r="A447" s="10" t="s">
        <v>864</v>
      </c>
      <c r="B447" s="21" t="s">
        <v>865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>
      <c r="A448" s="10" t="s">
        <v>866</v>
      </c>
      <c r="B448" s="16" t="s">
        <v>867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>
      <c r="A449" s="18" t="s">
        <v>868</v>
      </c>
      <c r="B449" s="19" t="s">
        <v>869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>
      <c r="A450" s="18" t="s">
        <v>870</v>
      </c>
      <c r="B450" s="19" t="s">
        <v>871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>
      <c r="A451" s="10" t="s">
        <v>872</v>
      </c>
      <c r="B451" s="16" t="s">
        <v>873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>
      <c r="A452" s="18" t="s">
        <v>874</v>
      </c>
      <c r="B452" s="19" t="s">
        <v>875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>
      <c r="A453" s="10" t="s">
        <v>876</v>
      </c>
      <c r="B453" s="24" t="s">
        <v>877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>
      <c r="A454" s="10" t="s">
        <v>878</v>
      </c>
      <c r="B454" s="21" t="s">
        <v>879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>
      <c r="A455" s="10" t="s">
        <v>880</v>
      </c>
      <c r="B455" s="16" t="s">
        <v>881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>
      <c r="A456" s="18" t="s">
        <v>882</v>
      </c>
      <c r="B456" s="19" t="s">
        <v>883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>
      <c r="A457" s="18" t="s">
        <v>884</v>
      </c>
      <c r="B457" s="19" t="s">
        <v>885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>
      <c r="A458" s="18" t="s">
        <v>886</v>
      </c>
      <c r="B458" s="19" t="s">
        <v>887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>
      <c r="A459" s="10" t="s">
        <v>888</v>
      </c>
      <c r="B459" s="16" t="s">
        <v>889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>
      <c r="A460" s="18" t="s">
        <v>890</v>
      </c>
      <c r="B460" s="19" t="s">
        <v>891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>
      <c r="A461" s="18" t="s">
        <v>892</v>
      </c>
      <c r="B461" s="19" t="s">
        <v>893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>
      <c r="A462" s="18" t="s">
        <v>894</v>
      </c>
      <c r="B462" s="19" t="s">
        <v>895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>
      <c r="A463" s="10" t="s">
        <v>896</v>
      </c>
      <c r="B463" s="21" t="s">
        <v>897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>
      <c r="A464" s="10" t="s">
        <v>898</v>
      </c>
      <c r="B464" s="16" t="s">
        <v>899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>
      <c r="A465" s="18" t="s">
        <v>900</v>
      </c>
      <c r="B465" s="19" t="s">
        <v>901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>
      <c r="A466" s="18" t="s">
        <v>902</v>
      </c>
      <c r="B466" s="19" t="s">
        <v>903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>
      <c r="A467" s="18" t="s">
        <v>904</v>
      </c>
      <c r="B467" s="19" t="s">
        <v>905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>
      <c r="A468" s="18" t="s">
        <v>906</v>
      </c>
      <c r="B468" s="19" t="s">
        <v>907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>
      <c r="A469" s="10" t="s">
        <v>908</v>
      </c>
      <c r="B469" s="16" t="s">
        <v>909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>
      <c r="A470" s="18" t="s">
        <v>910</v>
      </c>
      <c r="B470" s="19" t="s">
        <v>911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>
      <c r="A471" s="10" t="s">
        <v>912</v>
      </c>
      <c r="B471" s="21" t="s">
        <v>913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>
      <c r="A472" s="10" t="s">
        <v>914</v>
      </c>
      <c r="B472" s="16" t="s">
        <v>915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>
      <c r="A473" s="18" t="s">
        <v>916</v>
      </c>
      <c r="B473" s="19" t="s">
        <v>917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>
      <c r="A474" s="10" t="s">
        <v>918</v>
      </c>
      <c r="B474" s="16" t="s">
        <v>919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>
      <c r="A475" s="18" t="s">
        <v>920</v>
      </c>
      <c r="B475" s="19" t="s">
        <v>921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>
      <c r="A476" s="18" t="s">
        <v>922</v>
      </c>
      <c r="B476" s="19" t="s">
        <v>923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>
      <c r="A477" s="10" t="s">
        <v>924</v>
      </c>
      <c r="B477" s="24" t="s">
        <v>925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0</v>
      </c>
      <c r="AY477" s="13">
        <f>AY478+AY489+AY494+AY499+AY502</f>
        <v>0</v>
      </c>
    </row>
    <row r="478" spans="1:51">
      <c r="A478" s="10" t="s">
        <v>926</v>
      </c>
      <c r="B478" s="21" t="s">
        <v>927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0</v>
      </c>
      <c r="AY478" s="15">
        <f>AY479+AY483</f>
        <v>0</v>
      </c>
    </row>
    <row r="479" spans="1:51">
      <c r="A479" s="10" t="s">
        <v>928</v>
      </c>
      <c r="B479" s="16" t="s">
        <v>929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0</v>
      </c>
      <c r="AY479" s="17">
        <f>SUM(AY480:AY482)</f>
        <v>0</v>
      </c>
    </row>
    <row r="480" spans="1:51">
      <c r="A480" s="18" t="s">
        <v>930</v>
      </c>
      <c r="B480" s="19" t="s">
        <v>931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0</v>
      </c>
      <c r="AY480" s="20">
        <v>0</v>
      </c>
    </row>
    <row r="481" spans="1:51">
      <c r="A481" s="18" t="s">
        <v>932</v>
      </c>
      <c r="B481" s="19" t="s">
        <v>933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>
      <c r="A482" s="18" t="s">
        <v>934</v>
      </c>
      <c r="B482" s="19" t="s">
        <v>935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>
      <c r="A483" s="10" t="s">
        <v>936</v>
      </c>
      <c r="B483" s="16" t="s">
        <v>937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>
      <c r="A484" s="18" t="s">
        <v>938</v>
      </c>
      <c r="B484" s="19" t="s">
        <v>939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>
      <c r="A485" s="18" t="s">
        <v>940</v>
      </c>
      <c r="B485" s="19" t="s">
        <v>941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>
      <c r="A486" s="18" t="s">
        <v>942</v>
      </c>
      <c r="B486" s="19" t="s">
        <v>943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>
      <c r="A487" s="18" t="s">
        <v>944</v>
      </c>
      <c r="B487" s="19" t="s">
        <v>945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>
      <c r="A488" s="18" t="s">
        <v>946</v>
      </c>
      <c r="B488" s="19" t="s">
        <v>947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>
      <c r="A489" s="10" t="s">
        <v>948</v>
      </c>
      <c r="B489" s="21" t="s">
        <v>949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>
      <c r="A490" s="10" t="s">
        <v>950</v>
      </c>
      <c r="B490" s="16" t="s">
        <v>951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>
      <c r="A491" s="18" t="s">
        <v>952</v>
      </c>
      <c r="B491" s="19" t="s">
        <v>953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>
      <c r="A492" s="10" t="s">
        <v>954</v>
      </c>
      <c r="B492" s="16" t="s">
        <v>955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>
      <c r="A493" s="18" t="s">
        <v>956</v>
      </c>
      <c r="B493" s="19" t="s">
        <v>957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>
      <c r="A494" s="10" t="s">
        <v>958</v>
      </c>
      <c r="B494" s="21" t="s">
        <v>959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>
      <c r="A495" s="10" t="s">
        <v>960</v>
      </c>
      <c r="B495" s="16" t="s">
        <v>961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>
      <c r="A496" s="18" t="s">
        <v>962</v>
      </c>
      <c r="B496" s="19" t="s">
        <v>963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>
      <c r="A497" s="10" t="s">
        <v>964</v>
      </c>
      <c r="B497" s="16" t="s">
        <v>965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>
      <c r="A498" s="18" t="s">
        <v>966</v>
      </c>
      <c r="B498" s="19" t="s">
        <v>967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>
      <c r="A499" s="10" t="s">
        <v>968</v>
      </c>
      <c r="B499" s="21" t="s">
        <v>969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>
      <c r="A500" s="10" t="s">
        <v>970</v>
      </c>
      <c r="B500" s="16" t="s">
        <v>971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>
      <c r="A501" s="18" t="s">
        <v>972</v>
      </c>
      <c r="B501" s="19" t="s">
        <v>973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>
      <c r="A502" s="10" t="s">
        <v>974</v>
      </c>
      <c r="B502" s="21" t="s">
        <v>975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>
      <c r="A503" s="10" t="s">
        <v>976</v>
      </c>
      <c r="B503" s="16" t="s">
        <v>977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>
      <c r="A504" s="18" t="s">
        <v>978</v>
      </c>
      <c r="B504" s="19" t="s">
        <v>979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>
      <c r="A505" s="10" t="s">
        <v>980</v>
      </c>
      <c r="B505" s="16" t="s">
        <v>981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>
      <c r="A506" s="18" t="s">
        <v>982</v>
      </c>
      <c r="B506" s="19" t="s">
        <v>983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>
      <c r="A507" s="10" t="s">
        <v>984</v>
      </c>
      <c r="B507" s="24" t="s">
        <v>985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0</v>
      </c>
    </row>
    <row r="508" spans="1:51">
      <c r="A508" s="10" t="s">
        <v>986</v>
      </c>
      <c r="B508" s="21" t="s">
        <v>987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>
      <c r="A509" s="10" t="s">
        <v>988</v>
      </c>
      <c r="B509" s="16" t="s">
        <v>989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>
      <c r="A510" s="10" t="s">
        <v>990</v>
      </c>
      <c r="B510" s="16" t="s">
        <v>991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>
      <c r="A511" s="10" t="s">
        <v>992</v>
      </c>
      <c r="B511" s="16" t="s">
        <v>993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>
      <c r="A512" s="10" t="s">
        <v>994</v>
      </c>
      <c r="B512" s="16" t="s">
        <v>995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>
      <c r="A513" s="10" t="s">
        <v>996</v>
      </c>
      <c r="B513" s="16" t="s">
        <v>997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>
      <c r="A514" s="10" t="s">
        <v>998</v>
      </c>
      <c r="B514" s="16" t="s">
        <v>999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>
      <c r="A515" s="10" t="s">
        <v>1000</v>
      </c>
      <c r="B515" s="16" t="s">
        <v>1001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>
      <c r="A516" s="10" t="s">
        <v>1002</v>
      </c>
      <c r="B516" s="16" t="s">
        <v>1003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>
      <c r="A517" s="10" t="s">
        <v>1004</v>
      </c>
      <c r="B517" s="21" t="s">
        <v>1005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>
      <c r="A518" s="10" t="s">
        <v>1006</v>
      </c>
      <c r="B518" s="16" t="s">
        <v>1007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>
      <c r="A519" s="10" t="s">
        <v>1008</v>
      </c>
      <c r="B519" s="16" t="s">
        <v>1009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>
      <c r="A520" s="10" t="s">
        <v>1010</v>
      </c>
      <c r="B520" s="21" t="s">
        <v>1011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>
      <c r="A521" s="10" t="s">
        <v>1012</v>
      </c>
      <c r="B521" s="16" t="s">
        <v>1013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>
      <c r="A522" s="10" t="s">
        <v>1014</v>
      </c>
      <c r="B522" s="16" t="s">
        <v>1015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>
      <c r="A523" s="10" t="s">
        <v>1016</v>
      </c>
      <c r="B523" s="16" t="s">
        <v>1017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>
      <c r="A524" s="10" t="s">
        <v>1018</v>
      </c>
      <c r="B524" s="16" t="s">
        <v>1019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>
      <c r="A525" s="10" t="s">
        <v>1020</v>
      </c>
      <c r="B525" s="16" t="s">
        <v>1021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>
      <c r="A526" s="10" t="s">
        <v>1022</v>
      </c>
      <c r="B526" s="21" t="s">
        <v>1023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>
      <c r="A527" s="10" t="s">
        <v>1024</v>
      </c>
      <c r="B527" s="16" t="s">
        <v>1025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>
      <c r="A528" s="10" t="s">
        <v>1026</v>
      </c>
      <c r="B528" s="21" t="s">
        <v>1027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>
      <c r="A529" s="10" t="s">
        <v>1028</v>
      </c>
      <c r="B529" s="16" t="s">
        <v>1029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>
      <c r="A530" s="10" t="s">
        <v>1030</v>
      </c>
      <c r="B530" s="21" t="s">
        <v>1031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>
      <c r="A531" s="10" t="s">
        <v>1032</v>
      </c>
      <c r="B531" s="16" t="s">
        <v>1033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>
      <c r="A532" s="10" t="s">
        <v>1034</v>
      </c>
      <c r="B532" s="16" t="s">
        <v>1035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>
      <c r="A533" s="10" t="s">
        <v>1036</v>
      </c>
      <c r="B533" s="16" t="s">
        <v>1037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>
      <c r="A534" s="10" t="s">
        <v>1038</v>
      </c>
      <c r="B534" s="16" t="s">
        <v>1039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>
      <c r="A535" s="10" t="s">
        <v>1040</v>
      </c>
      <c r="B535" s="16" t="s">
        <v>1041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>
      <c r="A536" s="10" t="s">
        <v>1042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>
      <c r="A537" s="10" t="s">
        <v>1043</v>
      </c>
      <c r="B537" s="16" t="s">
        <v>1044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>
      <c r="A538" s="10" t="s">
        <v>1045</v>
      </c>
      <c r="B538" s="16" t="s">
        <v>1046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>
      <c r="A539" s="10" t="s">
        <v>1047</v>
      </c>
      <c r="B539" s="16" t="s">
        <v>1048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>
      <c r="A540" s="10" t="s">
        <v>1049</v>
      </c>
      <c r="B540" s="24" t="s">
        <v>1050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8327279.2199999997</v>
      </c>
    </row>
    <row r="541" spans="1:51">
      <c r="A541" s="10" t="s">
        <v>1051</v>
      </c>
      <c r="B541" s="21" t="s">
        <v>1052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8327279.2199999997</v>
      </c>
    </row>
    <row r="542" spans="1:51">
      <c r="A542" s="10" t="s">
        <v>1053</v>
      </c>
      <c r="B542" s="16" t="s">
        <v>1054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8327279.2199999997</v>
      </c>
    </row>
    <row r="543" spans="1:51" ht="16.5" customHeight="1">
      <c r="A543" s="29"/>
      <c r="B543" s="41" t="s">
        <v>1055</v>
      </c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F543" s="41"/>
      <c r="AG543" s="41"/>
      <c r="AH543" s="41"/>
      <c r="AI543" s="41"/>
      <c r="AJ543" s="41"/>
      <c r="AK543" s="41"/>
      <c r="AL543" s="41"/>
      <c r="AM543" s="41"/>
      <c r="AN543" s="41"/>
      <c r="AO543" s="41"/>
      <c r="AP543" s="41"/>
      <c r="AQ543" s="41"/>
      <c r="AR543" s="41"/>
      <c r="AS543" s="41"/>
      <c r="AT543" s="41"/>
      <c r="AU543" s="41"/>
      <c r="AV543" s="41"/>
      <c r="AW543" s="41"/>
      <c r="AX543" s="30">
        <f>AX186+AX372+AX453+AX477+AX507+AX540</f>
        <v>9790300.9900000002</v>
      </c>
      <c r="AY543" s="30">
        <f>AY186+AY372+AY453+AY477+AY507+AY540</f>
        <v>40315072.899999999</v>
      </c>
    </row>
    <row r="544" spans="1:51" ht="16.5" customHeight="1" thickBot="1">
      <c r="B544" s="48" t="s">
        <v>1056</v>
      </c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  <c r="AK544" s="48"/>
      <c r="AL544" s="48"/>
      <c r="AM544" s="48"/>
      <c r="AN544" s="48"/>
      <c r="AO544" s="48"/>
      <c r="AP544" s="48"/>
      <c r="AQ544" s="48"/>
      <c r="AR544" s="48"/>
      <c r="AS544" s="48"/>
      <c r="AT544" s="48"/>
      <c r="AU544" s="48"/>
      <c r="AV544" s="48"/>
      <c r="AW544" s="48"/>
      <c r="AX544" s="31">
        <f>AX184-AX543</f>
        <v>3943670.7300000004</v>
      </c>
      <c r="AY544" s="31">
        <f>AY184-AY543</f>
        <v>-3504777.6199999973</v>
      </c>
    </row>
    <row r="545" spans="2:51" ht="15.75" thickTop="1"/>
    <row r="546" spans="2:51" ht="18.75">
      <c r="B546" s="34" t="s">
        <v>1057</v>
      </c>
    </row>
    <row r="547" spans="2:51">
      <c r="B547" s="1"/>
    </row>
    <row r="548" spans="2:51">
      <c r="B548" s="1"/>
      <c r="AG548" s="49" t="s">
        <v>1069</v>
      </c>
      <c r="AH548" s="49"/>
      <c r="AI548" s="49"/>
      <c r="AJ548" s="49"/>
      <c r="AK548" s="49"/>
      <c r="AL548" s="49"/>
      <c r="AM548" s="49"/>
      <c r="AN548" s="49"/>
      <c r="AO548" s="49"/>
      <c r="AP548" s="49"/>
      <c r="AQ548" s="49"/>
      <c r="AR548" s="49"/>
      <c r="AS548" s="49"/>
      <c r="AT548" s="49"/>
      <c r="AU548" s="49"/>
    </row>
    <row r="549" spans="2:51" ht="8.25" customHeight="1">
      <c r="AG549" s="49"/>
      <c r="AH549" s="49"/>
      <c r="AI549" s="49"/>
      <c r="AJ549" s="49"/>
      <c r="AK549" s="49"/>
      <c r="AL549" s="49"/>
      <c r="AM549" s="49"/>
      <c r="AN549" s="49"/>
      <c r="AO549" s="49"/>
      <c r="AP549" s="49"/>
      <c r="AQ549" s="49"/>
      <c r="AR549" s="49"/>
      <c r="AS549" s="49"/>
      <c r="AT549" s="49"/>
      <c r="AU549" s="49"/>
    </row>
    <row r="550" spans="2:51">
      <c r="AG550" s="49"/>
      <c r="AH550" s="49"/>
      <c r="AI550" s="49"/>
      <c r="AJ550" s="49"/>
      <c r="AK550" s="49"/>
      <c r="AL550" s="49"/>
      <c r="AM550" s="49"/>
      <c r="AN550" s="49"/>
      <c r="AO550" s="49"/>
      <c r="AP550" s="49"/>
      <c r="AQ550" s="49"/>
      <c r="AR550" s="49"/>
      <c r="AS550" s="49"/>
      <c r="AT550" s="49"/>
      <c r="AU550" s="49"/>
    </row>
    <row r="551" spans="2:51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49"/>
      <c r="AH551" s="49"/>
      <c r="AI551" s="49"/>
      <c r="AJ551" s="49"/>
      <c r="AK551" s="49"/>
      <c r="AL551" s="49"/>
      <c r="AM551" s="49"/>
      <c r="AN551" s="49"/>
      <c r="AO551" s="49"/>
      <c r="AP551" s="49"/>
      <c r="AQ551" s="49"/>
      <c r="AR551" s="49"/>
      <c r="AS551" s="49"/>
      <c r="AT551" s="49"/>
      <c r="AU551" s="49"/>
      <c r="AV551" s="50" t="s">
        <v>1059</v>
      </c>
      <c r="AW551" s="50"/>
      <c r="AX551" s="50"/>
      <c r="AY551" s="50"/>
    </row>
    <row r="552" spans="2:51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51" t="s">
        <v>1060</v>
      </c>
      <c r="Q552" s="51"/>
      <c r="R552" s="51"/>
      <c r="S552" s="51"/>
      <c r="T552" s="51"/>
      <c r="U552" s="51"/>
      <c r="V552" s="51"/>
      <c r="W552" s="51"/>
      <c r="X552" s="51"/>
      <c r="Y552" s="51"/>
      <c r="Z552" s="51"/>
      <c r="AA552" s="51"/>
      <c r="AB552" s="51"/>
      <c r="AC552" s="51"/>
      <c r="AD552" s="51"/>
      <c r="AE552" s="51"/>
      <c r="AF552" s="51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51" t="s">
        <v>1061</v>
      </c>
      <c r="AW552" s="51"/>
      <c r="AX552" s="51"/>
      <c r="AY552" s="51"/>
    </row>
    <row r="553" spans="2:51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  <c r="AC553" s="52"/>
      <c r="AD553" s="52"/>
      <c r="AE553" s="52"/>
      <c r="AF553" s="52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2"/>
      <c r="AW553" s="52"/>
      <c r="AX553" s="52"/>
      <c r="AY553" s="52"/>
    </row>
    <row r="554" spans="2:51" ht="15.75" customHeight="1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6" t="s">
        <v>1062</v>
      </c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7" t="s">
        <v>1063</v>
      </c>
      <c r="AW554" s="47"/>
      <c r="AX554" s="47"/>
      <c r="AY554" s="47"/>
    </row>
    <row r="555" spans="2:51" ht="15" customHeight="1">
      <c r="D555" s="39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S555" s="39"/>
      <c r="AV555" s="47"/>
      <c r="AW555" s="47"/>
      <c r="AX555" s="47"/>
      <c r="AY555" s="47"/>
    </row>
    <row r="556" spans="2:51"/>
    <row r="561"/>
    <row r="562"/>
    <row r="563"/>
    <row r="564"/>
  </sheetData>
  <mergeCells count="14">
    <mergeCell ref="B543:AW543"/>
    <mergeCell ref="B1:AY1"/>
    <mergeCell ref="B2:AY2"/>
    <mergeCell ref="B3:AY3"/>
    <mergeCell ref="B5:AW5"/>
    <mergeCell ref="B184:AW184"/>
    <mergeCell ref="P554:AF555"/>
    <mergeCell ref="AV554:AY555"/>
    <mergeCell ref="B544:AW544"/>
    <mergeCell ref="AG548:AU551"/>
    <mergeCell ref="P551:AF551"/>
    <mergeCell ref="AV551:AY551"/>
    <mergeCell ref="P552:AF553"/>
    <mergeCell ref="AV552:AY55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workbookViewId="0">
      <selection sqref="A1:XFD1048576"/>
    </sheetView>
  </sheetViews>
  <sheetFormatPr baseColWidth="10" defaultColWidth="0" defaultRowHeight="15" customHeight="1" zeroHeight="1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>
      <c r="B1" s="42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>
      <c r="B2" s="43" t="s">
        <v>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>
      <c r="B3" s="44" t="s">
        <v>1070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>
      <c r="A5" s="3" t="s">
        <v>3</v>
      </c>
      <c r="B5" s="45" t="s">
        <v>4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">
        <v>2021</v>
      </c>
      <c r="AY5" s="4">
        <v>2020</v>
      </c>
    </row>
    <row r="6" spans="1:51" ht="18.75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3604327.5</v>
      </c>
      <c r="AY7" s="13">
        <f>AY8+AY29+AY35+AY40+AY72+AY81+AY102+AY114</f>
        <v>4561929.1900000004</v>
      </c>
    </row>
    <row r="8" spans="1:51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1288638.17</v>
      </c>
      <c r="AY8" s="15">
        <f>AY9+AY11+AY15+AY16+AY17+AY18+AY19+AY25+AY27</f>
        <v>1559077.24</v>
      </c>
    </row>
    <row r="9" spans="1:51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0</v>
      </c>
    </row>
    <row r="10" spans="1:51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0</v>
      </c>
    </row>
    <row r="11" spans="1:51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1267742.19</v>
      </c>
      <c r="AY11" s="17">
        <f>SUM(AY12:AY14)</f>
        <v>1551347.78</v>
      </c>
    </row>
    <row r="12" spans="1:51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1059651.98</v>
      </c>
      <c r="AY12" s="20">
        <v>1009046.61</v>
      </c>
    </row>
    <row r="13" spans="1:51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208090.21</v>
      </c>
      <c r="AY13" s="20">
        <v>542301.17000000004</v>
      </c>
    </row>
    <row r="14" spans="1:51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0</v>
      </c>
      <c r="AY14" s="20">
        <v>0</v>
      </c>
    </row>
    <row r="15" spans="1:51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20895.98</v>
      </c>
      <c r="AY19" s="17">
        <f>SUM(AY20:AY24)</f>
        <v>7729.46</v>
      </c>
    </row>
    <row r="20" spans="1:51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19895.98</v>
      </c>
      <c r="AY20" s="20">
        <v>4429.46</v>
      </c>
    </row>
    <row r="21" spans="1:51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1000</v>
      </c>
      <c r="AY22" s="20">
        <v>3300</v>
      </c>
    </row>
    <row r="23" spans="1:51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0</v>
      </c>
      <c r="AY23" s="20">
        <v>0</v>
      </c>
    </row>
    <row r="24" spans="1:51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0</v>
      </c>
    </row>
    <row r="25" spans="1:51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2207560.37</v>
      </c>
      <c r="AY40" s="15">
        <f>AY41+AY46+AY47+AY62+AY68+AY70</f>
        <v>2595014.2900000005</v>
      </c>
    </row>
    <row r="41" spans="1:51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52249.41</v>
      </c>
      <c r="AY41" s="17">
        <f>SUM(AY42:AY45)</f>
        <v>138209.24</v>
      </c>
    </row>
    <row r="42" spans="1:51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3520.84</v>
      </c>
      <c r="AY42" s="20">
        <v>50785</v>
      </c>
    </row>
    <row r="43" spans="1:51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1560.96</v>
      </c>
      <c r="AY43" s="20">
        <v>5394.74</v>
      </c>
    </row>
    <row r="44" spans="1:51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36517.01</v>
      </c>
      <c r="AY44" s="20">
        <v>27415.02</v>
      </c>
    </row>
    <row r="45" spans="1:51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10650.6</v>
      </c>
      <c r="AY45" s="20">
        <v>54614.48</v>
      </c>
    </row>
    <row r="46" spans="1:51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2140132.58</v>
      </c>
      <c r="AY47" s="17">
        <f>SUM(AY48:AY61)</f>
        <v>2412838.08</v>
      </c>
    </row>
    <row r="48" spans="1:51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88859.79</v>
      </c>
      <c r="AY48" s="20">
        <v>125241.71</v>
      </c>
    </row>
    <row r="49" spans="1:51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11697.96</v>
      </c>
      <c r="AY49" s="20">
        <v>14656.29</v>
      </c>
    </row>
    <row r="50" spans="1:51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54693.35</v>
      </c>
      <c r="AY50" s="20">
        <v>12058.28</v>
      </c>
    </row>
    <row r="51" spans="1:51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1311.51</v>
      </c>
      <c r="AY52" s="20">
        <v>2441.91</v>
      </c>
    </row>
    <row r="53" spans="1:51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6083.48</v>
      </c>
      <c r="AY53" s="20">
        <v>12033.36</v>
      </c>
    </row>
    <row r="54" spans="1:51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1456.03</v>
      </c>
      <c r="AY55" s="20">
        <v>2080.08</v>
      </c>
    </row>
    <row r="56" spans="1:51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370</v>
      </c>
      <c r="AY56" s="20">
        <v>0</v>
      </c>
    </row>
    <row r="57" spans="1:51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1828407.62</v>
      </c>
      <c r="AY57" s="20">
        <v>1962393.36</v>
      </c>
    </row>
    <row r="58" spans="1:51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12558.03</v>
      </c>
      <c r="AY58" s="20">
        <v>33022.44</v>
      </c>
    </row>
    <row r="59" spans="1:51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3898.19</v>
      </c>
      <c r="AY59" s="20">
        <v>7621.84</v>
      </c>
    </row>
    <row r="60" spans="1:51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52370.400000000001</v>
      </c>
      <c r="AY60" s="20">
        <v>99700.31</v>
      </c>
    </row>
    <row r="61" spans="1:51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78426.22</v>
      </c>
      <c r="AY61" s="20">
        <v>141588.5</v>
      </c>
    </row>
    <row r="62" spans="1:51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12942.12</v>
      </c>
      <c r="AY62" s="17">
        <f>SUM(AY63:AY67)</f>
        <v>42966.97</v>
      </c>
    </row>
    <row r="63" spans="1:51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12942.12</v>
      </c>
      <c r="AY63" s="20">
        <v>39367.43</v>
      </c>
    </row>
    <row r="64" spans="1:51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0</v>
      </c>
      <c r="AY65" s="20">
        <v>3599.54</v>
      </c>
    </row>
    <row r="66" spans="1:51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0</v>
      </c>
      <c r="AY67" s="20">
        <v>0</v>
      </c>
    </row>
    <row r="68" spans="1:51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2236.2600000000002</v>
      </c>
      <c r="AY70" s="17">
        <f>SUM(AY71)</f>
        <v>1000</v>
      </c>
    </row>
    <row r="71" spans="1:51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2236.2600000000002</v>
      </c>
      <c r="AY71" s="20">
        <v>1000</v>
      </c>
    </row>
    <row r="72" spans="1:51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107228.96</v>
      </c>
      <c r="AY72" s="15">
        <f>AY73+AY76+AY77+AY78+AY80</f>
        <v>182721.04</v>
      </c>
    </row>
    <row r="73" spans="1:51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107228.96</v>
      </c>
      <c r="AY73" s="17">
        <f>SUM(AY74:AY75)</f>
        <v>182721.04</v>
      </c>
    </row>
    <row r="74" spans="1:51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0</v>
      </c>
      <c r="AY74" s="20">
        <v>0</v>
      </c>
    </row>
    <row r="75" spans="1:51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107228.96</v>
      </c>
      <c r="AY75" s="20">
        <v>182721.04</v>
      </c>
    </row>
    <row r="76" spans="1:51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900</v>
      </c>
      <c r="AY81" s="15">
        <f>AY82+AY83+AY85+AY87+AY89+AY91+AY93+AY94+AY100</f>
        <v>225116.62</v>
      </c>
    </row>
    <row r="82" spans="1:51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900</v>
      </c>
      <c r="AY83" s="17">
        <f>SUM(AY84)</f>
        <v>179463.6</v>
      </c>
    </row>
    <row r="84" spans="1:51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900</v>
      </c>
      <c r="AY84" s="20">
        <v>179463.6</v>
      </c>
    </row>
    <row r="85" spans="1:51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45557</v>
      </c>
    </row>
    <row r="88" spans="1:51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45557</v>
      </c>
    </row>
    <row r="89" spans="1:51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96.02</v>
      </c>
    </row>
    <row r="95" spans="1:51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96.02</v>
      </c>
    </row>
    <row r="96" spans="1:51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0</v>
      </c>
    </row>
    <row r="101" spans="1:51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0</v>
      </c>
    </row>
    <row r="102" spans="1:51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>
      <c r="A114" s="10" t="s">
        <v>205</v>
      </c>
      <c r="B114" s="21" t="s">
        <v>206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>
      <c r="A115" s="10" t="s">
        <v>207</v>
      </c>
      <c r="B115" s="16" t="s">
        <v>208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>
      <c r="A116" s="10" t="s">
        <v>209</v>
      </c>
      <c r="B116" s="16" t="s">
        <v>210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>
      <c r="A117" s="10" t="s">
        <v>211</v>
      </c>
      <c r="B117" s="24" t="s">
        <v>212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13318208.67</v>
      </c>
      <c r="AY117" s="13">
        <f>AY118+AY149</f>
        <v>32248366.090000004</v>
      </c>
    </row>
    <row r="118" spans="1:51">
      <c r="A118" s="10" t="s">
        <v>213</v>
      </c>
      <c r="B118" s="21" t="s">
        <v>214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13318208.67</v>
      </c>
      <c r="AY118" s="15">
        <f>AY119+AY132+AY135+AY140+AY146</f>
        <v>32248366.090000004</v>
      </c>
    </row>
    <row r="119" spans="1:51">
      <c r="A119" s="10" t="s">
        <v>215</v>
      </c>
      <c r="B119" s="16" t="s">
        <v>216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10318847.68</v>
      </c>
      <c r="AY119" s="17">
        <f>SUM(AY120:AY131)</f>
        <v>23730606.590000004</v>
      </c>
    </row>
    <row r="120" spans="1:51">
      <c r="A120" s="18" t="s">
        <v>217</v>
      </c>
      <c r="B120" s="19" t="s">
        <v>218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7357080.7699999996</v>
      </c>
      <c r="AY120" s="20">
        <v>15722795.93</v>
      </c>
    </row>
    <row r="121" spans="1:51">
      <c r="A121" s="18" t="s">
        <v>219</v>
      </c>
      <c r="B121" s="19" t="s">
        <v>220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1936822.25</v>
      </c>
      <c r="AY121" s="20">
        <v>4480387.83</v>
      </c>
    </row>
    <row r="122" spans="1:51">
      <c r="A122" s="18" t="s">
        <v>221</v>
      </c>
      <c r="B122" s="19" t="s">
        <v>222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171676.45</v>
      </c>
      <c r="AY122" s="20">
        <v>345174.1</v>
      </c>
    </row>
    <row r="123" spans="1:51">
      <c r="A123" s="18" t="s">
        <v>223</v>
      </c>
      <c r="B123" s="19" t="s">
        <v>224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1265664.1599999999</v>
      </c>
    </row>
    <row r="124" spans="1:51">
      <c r="A124" s="18" t="s">
        <v>225</v>
      </c>
      <c r="B124" s="19" t="s">
        <v>226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>
      <c r="A125" s="18" t="s">
        <v>227</v>
      </c>
      <c r="B125" s="19" t="s">
        <v>228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204077.05</v>
      </c>
      <c r="AY125" s="20">
        <v>435622.75</v>
      </c>
    </row>
    <row r="126" spans="1:51">
      <c r="A126" s="18" t="s">
        <v>229</v>
      </c>
      <c r="B126" s="19" t="s">
        <v>230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>
      <c r="A127" s="18" t="s">
        <v>231</v>
      </c>
      <c r="B127" s="19" t="s">
        <v>232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>
      <c r="A128" s="18" t="s">
        <v>233</v>
      </c>
      <c r="B128" s="19" t="s">
        <v>234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316535.89</v>
      </c>
      <c r="AY128" s="20">
        <v>831401.71</v>
      </c>
    </row>
    <row r="129" spans="1:51">
      <c r="A129" s="18" t="s">
        <v>235</v>
      </c>
      <c r="B129" s="19" t="s">
        <v>236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324597.67</v>
      </c>
      <c r="AY129" s="20">
        <v>635458.51</v>
      </c>
    </row>
    <row r="130" spans="1:51">
      <c r="A130" s="18" t="s">
        <v>237</v>
      </c>
      <c r="B130" s="19" t="s">
        <v>238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>
      <c r="A131" s="18" t="s">
        <v>239</v>
      </c>
      <c r="B131" s="19" t="s">
        <v>240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8057.6</v>
      </c>
      <c r="AY131" s="20">
        <v>14101.6</v>
      </c>
    </row>
    <row r="132" spans="1:51">
      <c r="A132" s="10" t="s">
        <v>241</v>
      </c>
      <c r="B132" s="16" t="s">
        <v>242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2787611.3200000003</v>
      </c>
      <c r="AY132" s="17">
        <f>SUM(AY133:AY134)</f>
        <v>6135933.3499999996</v>
      </c>
    </row>
    <row r="133" spans="1:51">
      <c r="A133" s="18" t="s">
        <v>243</v>
      </c>
      <c r="B133" s="19" t="s">
        <v>244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1569731.1</v>
      </c>
      <c r="AY133" s="20">
        <v>3184885.89</v>
      </c>
    </row>
    <row r="134" spans="1:51">
      <c r="A134" s="18" t="s">
        <v>245</v>
      </c>
      <c r="B134" s="19" t="s">
        <v>246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1217880.22</v>
      </c>
      <c r="AY134" s="20">
        <v>2951047.46</v>
      </c>
    </row>
    <row r="135" spans="1:51">
      <c r="A135" s="10" t="s">
        <v>247</v>
      </c>
      <c r="B135" s="16" t="s">
        <v>248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0</v>
      </c>
      <c r="AY135" s="17">
        <f>SUM(AY136:AY139)</f>
        <v>2000000</v>
      </c>
    </row>
    <row r="136" spans="1:51">
      <c r="A136" s="18" t="s">
        <v>249</v>
      </c>
      <c r="B136" s="19" t="s">
        <v>250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>
      <c r="A137" s="18" t="s">
        <v>251</v>
      </c>
      <c r="B137" s="19" t="s">
        <v>252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>
      <c r="A138" s="18" t="s">
        <v>253</v>
      </c>
      <c r="B138" s="19" t="s">
        <v>254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>
      <c r="A139" s="18" t="s">
        <v>255</v>
      </c>
      <c r="B139" s="19" t="s">
        <v>256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0</v>
      </c>
      <c r="AY139" s="20">
        <v>2000000</v>
      </c>
    </row>
    <row r="140" spans="1:51">
      <c r="A140" s="10" t="s">
        <v>257</v>
      </c>
      <c r="B140" s="16" t="s">
        <v>258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211749.66999999998</v>
      </c>
      <c r="AY140" s="17">
        <f>SUM(AY141:AY145)</f>
        <v>381826.15</v>
      </c>
    </row>
    <row r="141" spans="1:51">
      <c r="A141" s="18" t="s">
        <v>259</v>
      </c>
      <c r="B141" s="19" t="s">
        <v>260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242.78</v>
      </c>
      <c r="AY141" s="20">
        <v>516.52</v>
      </c>
    </row>
    <row r="142" spans="1:51">
      <c r="A142" s="18" t="s">
        <v>261</v>
      </c>
      <c r="B142" s="19" t="s">
        <v>262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67338.240000000005</v>
      </c>
      <c r="AY142" s="20">
        <v>344873.77</v>
      </c>
    </row>
    <row r="143" spans="1:51">
      <c r="A143" s="18" t="s">
        <v>263</v>
      </c>
      <c r="B143" s="19" t="s">
        <v>264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144168.65</v>
      </c>
      <c r="AY143" s="20">
        <v>36435.86</v>
      </c>
    </row>
    <row r="144" spans="1:51">
      <c r="A144" s="18" t="s">
        <v>265</v>
      </c>
      <c r="B144" s="19" t="s">
        <v>266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>
      <c r="A145" s="18" t="s">
        <v>267</v>
      </c>
      <c r="B145" s="19" t="s">
        <v>268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>
      <c r="A146" s="10" t="s">
        <v>269</v>
      </c>
      <c r="B146" s="16" t="s">
        <v>270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>
      <c r="A147" s="10" t="s">
        <v>271</v>
      </c>
      <c r="B147" s="19" t="s">
        <v>272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>
      <c r="A148" s="10" t="s">
        <v>273</v>
      </c>
      <c r="B148" s="19" t="s">
        <v>274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>
      <c r="A149" s="10" t="s">
        <v>275</v>
      </c>
      <c r="B149" s="21" t="s">
        <v>276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>
      <c r="A150" s="10" t="s">
        <v>277</v>
      </c>
      <c r="B150" s="16" t="s">
        <v>278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>
      <c r="A151" s="18" t="s">
        <v>279</v>
      </c>
      <c r="B151" s="19" t="s">
        <v>280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>
      <c r="A152" s="10" t="s">
        <v>281</v>
      </c>
      <c r="B152" s="16" t="s">
        <v>282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>
      <c r="A153" s="10" t="s">
        <v>283</v>
      </c>
      <c r="B153" s="16" t="s">
        <v>284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>
      <c r="A154" s="18" t="s">
        <v>285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>
      <c r="A184" s="18"/>
      <c r="B184" s="41" t="s">
        <v>345</v>
      </c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27">
        <f>AX7+AX117+AX161</f>
        <v>16922536.170000002</v>
      </c>
      <c r="AY184" s="27">
        <f>AY7+AY117+AY161</f>
        <v>36810295.280000001</v>
      </c>
    </row>
    <row r="185" spans="1:52" ht="18.7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11036211.950000001</v>
      </c>
      <c r="AY186" s="13">
        <f>AY187+AY222+AY287</f>
        <v>28469971.399999999</v>
      </c>
    </row>
    <row r="187" spans="1:52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5369933.2300000004</v>
      </c>
      <c r="AY187" s="15">
        <f>AY188+AY193+AY198+AY207+AY212+AY219</f>
        <v>13860848.109999999</v>
      </c>
    </row>
    <row r="188" spans="1:52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3585810.64</v>
      </c>
      <c r="AY188" s="17">
        <f>SUM(AY189:AY192)</f>
        <v>8233415.0800000001</v>
      </c>
    </row>
    <row r="189" spans="1:52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720579</v>
      </c>
      <c r="AY189" s="20">
        <v>1647046.8</v>
      </c>
    </row>
    <row r="190" spans="1:52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2865231.64</v>
      </c>
      <c r="AY191" s="20">
        <v>6586368.2800000003</v>
      </c>
    </row>
    <row r="192" spans="1:52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1548098.19</v>
      </c>
      <c r="AY193" s="17">
        <f>SUM(AY194:AY197)</f>
        <v>3498486.61</v>
      </c>
    </row>
    <row r="194" spans="1:51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0</v>
      </c>
    </row>
    <row r="195" spans="1:51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1548098.19</v>
      </c>
      <c r="AY195" s="20">
        <v>3498486.61</v>
      </c>
    </row>
    <row r="196" spans="1:51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211960.86</v>
      </c>
      <c r="AY198" s="17">
        <f>SUM(AY199:AY206)</f>
        <v>1962368.6</v>
      </c>
    </row>
    <row r="199" spans="1:51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12306.02</v>
      </c>
      <c r="AY200" s="20">
        <v>1510510.08</v>
      </c>
    </row>
    <row r="201" spans="1:51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60654.84</v>
      </c>
      <c r="AY201" s="20">
        <v>292885.59000000003</v>
      </c>
    </row>
    <row r="202" spans="1:51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139000</v>
      </c>
      <c r="AY202" s="20">
        <v>158972.93</v>
      </c>
    </row>
    <row r="203" spans="1:51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24063.54</v>
      </c>
      <c r="AY212" s="17">
        <f>SUM(AY213:AY218)</f>
        <v>166577.81999999998</v>
      </c>
    </row>
    <row r="213" spans="1:51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25302.52</v>
      </c>
    </row>
    <row r="214" spans="1:51">
      <c r="A214" s="18" t="s">
        <v>404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0</v>
      </c>
      <c r="AY214" s="20">
        <v>0</v>
      </c>
    </row>
    <row r="215" spans="1:51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4000</v>
      </c>
    </row>
    <row r="217" spans="1:51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137275.29999999999</v>
      </c>
    </row>
    <row r="218" spans="1:51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24063.54</v>
      </c>
      <c r="AY218" s="20">
        <v>0</v>
      </c>
    </row>
    <row r="219" spans="1:51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0</v>
      </c>
    </row>
    <row r="220" spans="1:51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2506321.71</v>
      </c>
      <c r="AY222" s="15">
        <f>AY223+AY232+AY236+AY246+AY256+AY264+AY267+AY273+AY277</f>
        <v>6578718.8999999994</v>
      </c>
    </row>
    <row r="223" spans="1:51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107882.74</v>
      </c>
      <c r="AY223" s="17">
        <f>SUM(AY224:AY231)</f>
        <v>193339.14</v>
      </c>
    </row>
    <row r="224" spans="1:51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67845.11</v>
      </c>
      <c r="AY224" s="20">
        <v>126858.98</v>
      </c>
    </row>
    <row r="225" spans="1:51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0</v>
      </c>
      <c r="AY225" s="20">
        <v>0</v>
      </c>
    </row>
    <row r="226" spans="1:51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4844.97</v>
      </c>
      <c r="AY227" s="20">
        <v>10796.98</v>
      </c>
    </row>
    <row r="228" spans="1:51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0</v>
      </c>
      <c r="AY228" s="20">
        <v>0</v>
      </c>
    </row>
    <row r="229" spans="1:51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34052.660000000003</v>
      </c>
      <c r="AY229" s="20">
        <v>52763.23</v>
      </c>
    </row>
    <row r="230" spans="1:51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939.95</v>
      </c>
    </row>
    <row r="231" spans="1:51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1140</v>
      </c>
      <c r="AY231" s="20">
        <v>1980</v>
      </c>
    </row>
    <row r="232" spans="1:51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44904.18</v>
      </c>
      <c r="AY232" s="17">
        <f>SUM(AY233:AY235)</f>
        <v>113118.52</v>
      </c>
    </row>
    <row r="233" spans="1:51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44904.18</v>
      </c>
      <c r="AY233" s="20">
        <v>113118.52</v>
      </c>
    </row>
    <row r="234" spans="1:51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0</v>
      </c>
    </row>
    <row r="235" spans="1:51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0</v>
      </c>
    </row>
    <row r="236" spans="1:51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423342.50999999995</v>
      </c>
      <c r="AY246" s="17">
        <f>SUM(AY247:AY255)</f>
        <v>1135095.5799999998</v>
      </c>
    </row>
    <row r="247" spans="1:51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97445.86</v>
      </c>
      <c r="AY247" s="20">
        <v>342213.49</v>
      </c>
    </row>
    <row r="248" spans="1:51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48797.79</v>
      </c>
      <c r="AY248" s="20">
        <v>77895.12</v>
      </c>
    </row>
    <row r="249" spans="1:51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356.02</v>
      </c>
      <c r="AY249" s="20">
        <v>3257</v>
      </c>
    </row>
    <row r="250" spans="1:51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1743.5</v>
      </c>
    </row>
    <row r="251" spans="1:51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2700</v>
      </c>
      <c r="AY251" s="20">
        <v>0</v>
      </c>
    </row>
    <row r="252" spans="1:51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92939.42</v>
      </c>
      <c r="AY252" s="20">
        <v>268529.8</v>
      </c>
    </row>
    <row r="253" spans="1:51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6744.81</v>
      </c>
      <c r="AY253" s="20">
        <v>43876.59</v>
      </c>
    </row>
    <row r="254" spans="1:51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151085.25</v>
      </c>
      <c r="AY254" s="20">
        <v>341200.54</v>
      </c>
    </row>
    <row r="255" spans="1:51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23273.360000000001</v>
      </c>
      <c r="AY255" s="20">
        <v>56379.54</v>
      </c>
    </row>
    <row r="256" spans="1:51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239125.21</v>
      </c>
      <c r="AY256" s="17">
        <f>SUM(AY257:AY263)</f>
        <v>724312.75</v>
      </c>
    </row>
    <row r="257" spans="1:51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0</v>
      </c>
      <c r="AY257" s="20">
        <v>0</v>
      </c>
    </row>
    <row r="258" spans="1:51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0</v>
      </c>
      <c r="AY258" s="20">
        <v>8473</v>
      </c>
    </row>
    <row r="259" spans="1:51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11344.88</v>
      </c>
      <c r="AY259" s="20">
        <v>28425.58</v>
      </c>
    </row>
    <row r="260" spans="1:51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10269.99</v>
      </c>
      <c r="AY260" s="20">
        <v>22810.67</v>
      </c>
    </row>
    <row r="261" spans="1:51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0</v>
      </c>
    </row>
    <row r="263" spans="1:51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217510.34</v>
      </c>
      <c r="AY263" s="20">
        <v>664603.5</v>
      </c>
    </row>
    <row r="264" spans="1:51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1332182.54</v>
      </c>
      <c r="AY264" s="17">
        <f>SUM(AY265:AY266)</f>
        <v>3331783.37</v>
      </c>
    </row>
    <row r="265" spans="1:51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1332182.54</v>
      </c>
      <c r="AY265" s="20">
        <v>3331783.37</v>
      </c>
    </row>
    <row r="266" spans="1:51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35078.39</v>
      </c>
      <c r="AY267" s="17">
        <f>SUM(AY268:AY272)</f>
        <v>132271.41999999998</v>
      </c>
    </row>
    <row r="268" spans="1:51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9762.76</v>
      </c>
      <c r="AY268" s="20">
        <v>85511.78</v>
      </c>
    </row>
    <row r="269" spans="1:51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1058.83</v>
      </c>
      <c r="AY269" s="20">
        <v>24550.16</v>
      </c>
    </row>
    <row r="270" spans="1:51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24256.799999999999</v>
      </c>
      <c r="AY270" s="20">
        <v>13369.48</v>
      </c>
    </row>
    <row r="271" spans="1:51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8840</v>
      </c>
    </row>
    <row r="273" spans="1:51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810.67</v>
      </c>
      <c r="AY273" s="17">
        <f>SUM(AY274:AY276)</f>
        <v>1021.99</v>
      </c>
    </row>
    <row r="274" spans="1:51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810.67</v>
      </c>
      <c r="AY275" s="20">
        <v>1021.99</v>
      </c>
    </row>
    <row r="276" spans="1:51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322995.46999999997</v>
      </c>
      <c r="AY277" s="17">
        <f>SUM(AY278:AY286)</f>
        <v>947776.13</v>
      </c>
    </row>
    <row r="278" spans="1:51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8109.07</v>
      </c>
      <c r="AY278" s="20">
        <v>35480.69</v>
      </c>
    </row>
    <row r="279" spans="1:51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4611.43</v>
      </c>
      <c r="AY279" s="20">
        <v>2915.47</v>
      </c>
    </row>
    <row r="280" spans="1:51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1129.97</v>
      </c>
    </row>
    <row r="281" spans="1:51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559.63</v>
      </c>
      <c r="AY281" s="20">
        <v>8669.2999999999993</v>
      </c>
    </row>
    <row r="282" spans="1:51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196824.78</v>
      </c>
      <c r="AY283" s="20">
        <v>664254.98</v>
      </c>
    </row>
    <row r="284" spans="1:51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112890.56</v>
      </c>
      <c r="AY285" s="20">
        <v>235325.72</v>
      </c>
    </row>
    <row r="286" spans="1:51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3159957.0100000002</v>
      </c>
      <c r="AY287" s="15">
        <f>AY288+AY298+AY308+AY318+AY328+AY338+AY346+AY356+AY362</f>
        <v>8030404.3900000006</v>
      </c>
    </row>
    <row r="288" spans="1:51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2430671.92</v>
      </c>
      <c r="AY288" s="17">
        <v>6094552.7000000002</v>
      </c>
    </row>
    <row r="289" spans="1:51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2331343</v>
      </c>
      <c r="AY289" s="20">
        <v>5889242.04</v>
      </c>
    </row>
    <row r="290" spans="1:51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5636.22</v>
      </c>
      <c r="AY290" s="20">
        <v>8568.0300000000007</v>
      </c>
    </row>
    <row r="291" spans="1:51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30490.29</v>
      </c>
      <c r="AY292" s="20">
        <v>73384</v>
      </c>
    </row>
    <row r="293" spans="1:51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27340</v>
      </c>
      <c r="AY293" s="20">
        <v>68017.05</v>
      </c>
    </row>
    <row r="294" spans="1:51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35122.949999999997</v>
      </c>
      <c r="AY295" s="20">
        <v>54557.4</v>
      </c>
    </row>
    <row r="296" spans="1:51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739.46</v>
      </c>
      <c r="AY296" s="20">
        <v>784.18</v>
      </c>
    </row>
    <row r="297" spans="1:51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83288.41</v>
      </c>
      <c r="AY298" s="17">
        <f>SUM(AY299:AY307)</f>
        <v>105287.03</v>
      </c>
    </row>
    <row r="299" spans="1:51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39000</v>
      </c>
      <c r="AY300" s="20">
        <v>78000</v>
      </c>
    </row>
    <row r="301" spans="1:51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8476.42</v>
      </c>
      <c r="AY301" s="20">
        <v>908.79</v>
      </c>
    </row>
    <row r="302" spans="1:51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0</v>
      </c>
      <c r="AY303" s="20">
        <v>0</v>
      </c>
    </row>
    <row r="304" spans="1:51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10092</v>
      </c>
      <c r="AY304" s="20">
        <v>8120</v>
      </c>
    </row>
    <row r="305" spans="1:51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3099.99</v>
      </c>
      <c r="AY305" s="20">
        <v>8150</v>
      </c>
    </row>
    <row r="306" spans="1:51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22620</v>
      </c>
      <c r="AY307" s="20">
        <v>10108.24</v>
      </c>
    </row>
    <row r="308" spans="1:51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14687.92</v>
      </c>
      <c r="AY308" s="17">
        <f>SUM(AY309:AY317)</f>
        <v>103728.4</v>
      </c>
    </row>
    <row r="309" spans="1:51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1160</v>
      </c>
      <c r="AY309" s="20">
        <v>0</v>
      </c>
    </row>
    <row r="310" spans="1:51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61480</v>
      </c>
    </row>
    <row r="311" spans="1:51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0</v>
      </c>
      <c r="AY311" s="20">
        <v>0</v>
      </c>
    </row>
    <row r="312" spans="1:51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0</v>
      </c>
      <c r="AY312" s="20">
        <v>6880</v>
      </c>
    </row>
    <row r="313" spans="1:51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13527.92</v>
      </c>
      <c r="AY314" s="20">
        <v>35368.400000000001</v>
      </c>
    </row>
    <row r="315" spans="1:51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136466.14000000001</v>
      </c>
      <c r="AY318" s="17">
        <f>SUM(AY319:AY327)</f>
        <v>188697.06999999998</v>
      </c>
    </row>
    <row r="319" spans="1:51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22468.080000000002</v>
      </c>
      <c r="AY319" s="20">
        <v>10272.959999999999</v>
      </c>
    </row>
    <row r="320" spans="1:51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13101.33</v>
      </c>
      <c r="AY322" s="20">
        <v>14598.44</v>
      </c>
    </row>
    <row r="323" spans="1:51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100896.73</v>
      </c>
      <c r="AY323" s="20">
        <v>156909.26999999999</v>
      </c>
    </row>
    <row r="324" spans="1:51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0</v>
      </c>
      <c r="AY325" s="20">
        <v>6000</v>
      </c>
    </row>
    <row r="326" spans="1:51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916.4</v>
      </c>
    </row>
    <row r="328" spans="1:51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297788.31</v>
      </c>
      <c r="AY328" s="17">
        <f>SUM(AY329:AY337)</f>
        <v>471966.67000000004</v>
      </c>
    </row>
    <row r="329" spans="1:51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104159.88</v>
      </c>
      <c r="AY329" s="20">
        <v>130885.25</v>
      </c>
    </row>
    <row r="330" spans="1:51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0</v>
      </c>
      <c r="AY330" s="20">
        <v>6785</v>
      </c>
    </row>
    <row r="331" spans="1:51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2204</v>
      </c>
      <c r="AY331" s="20">
        <v>35036.79</v>
      </c>
    </row>
    <row r="332" spans="1:51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174926.86</v>
      </c>
      <c r="AY333" s="20">
        <v>234968.63</v>
      </c>
    </row>
    <row r="334" spans="1:51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16497.57</v>
      </c>
      <c r="AY335" s="20">
        <v>63291</v>
      </c>
    </row>
    <row r="336" spans="1:51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0</v>
      </c>
      <c r="AY336" s="20">
        <v>1000</v>
      </c>
    </row>
    <row r="337" spans="1:51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0</v>
      </c>
      <c r="AY337" s="20">
        <v>0</v>
      </c>
    </row>
    <row r="338" spans="1:51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0</v>
      </c>
      <c r="AY338" s="17">
        <f>SUM(AY339:AY345)</f>
        <v>64356.800000000003</v>
      </c>
    </row>
    <row r="339" spans="1:51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0</v>
      </c>
      <c r="AY339" s="20">
        <v>64356.800000000003</v>
      </c>
    </row>
    <row r="340" spans="1:51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41407.32</v>
      </c>
      <c r="AY346" s="17">
        <f>SUM(AY347:AY355)</f>
        <v>188108.21</v>
      </c>
    </row>
    <row r="347" spans="1:51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0</v>
      </c>
    </row>
    <row r="348" spans="1:51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250</v>
      </c>
    </row>
    <row r="349" spans="1:51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41407.32</v>
      </c>
      <c r="AY351" s="20">
        <v>187858.21</v>
      </c>
    </row>
    <row r="352" spans="1:51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103760.99</v>
      </c>
      <c r="AY356" s="17">
        <f>SUM(AY357:AY361)</f>
        <v>556365.13</v>
      </c>
    </row>
    <row r="357" spans="1:51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103760.99</v>
      </c>
      <c r="AY358" s="20">
        <v>550646.53</v>
      </c>
    </row>
    <row r="359" spans="1:51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5718.6</v>
      </c>
    </row>
    <row r="362" spans="1:51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51886</v>
      </c>
      <c r="AY362" s="17">
        <f>SUM(AY363:AY371)</f>
        <v>257342.38</v>
      </c>
    </row>
    <row r="363" spans="1:51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500</v>
      </c>
    </row>
    <row r="364" spans="1:51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51886</v>
      </c>
      <c r="AY364" s="20">
        <v>93122</v>
      </c>
    </row>
    <row r="365" spans="1:51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0</v>
      </c>
    </row>
    <row r="367" spans="1:51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0</v>
      </c>
    </row>
    <row r="368" spans="1:51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163720.38</v>
      </c>
    </row>
    <row r="369" spans="1:51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0</v>
      </c>
      <c r="AY371" s="20">
        <v>0</v>
      </c>
    </row>
    <row r="372" spans="1:51" ht="15.7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1307531.3900000001</v>
      </c>
      <c r="AY372" s="13">
        <f>AY373+AY385+AY391+AY403+AY416+AY423+AY433+AY436+AY447</f>
        <v>3517822.28</v>
      </c>
    </row>
    <row r="373" spans="1:51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897830</v>
      </c>
      <c r="AY385" s="15">
        <f>AY386+AY390</f>
        <v>2052132</v>
      </c>
    </row>
    <row r="386" spans="1:51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897830</v>
      </c>
      <c r="AY386" s="17">
        <f>SUM(AY387:AY389)</f>
        <v>2052132</v>
      </c>
    </row>
    <row r="387" spans="1:51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897830</v>
      </c>
      <c r="AY387" s="20">
        <v>2052132</v>
      </c>
    </row>
    <row r="388" spans="1:51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>
      <c r="A390" s="10">
        <v>52220</v>
      </c>
      <c r="B390" s="16" t="s">
        <v>754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>
      <c r="A391" s="10" t="s">
        <v>755</v>
      </c>
      <c r="B391" s="21" t="s">
        <v>756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>
      <c r="A392" s="10" t="s">
        <v>757</v>
      </c>
      <c r="B392" s="16" t="s">
        <v>758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>
      <c r="A393" s="18" t="s">
        <v>759</v>
      </c>
      <c r="B393" s="19" t="s">
        <v>760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>
      <c r="A394" s="18" t="s">
        <v>761</v>
      </c>
      <c r="B394" s="19" t="s">
        <v>762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>
      <c r="A395" s="18" t="s">
        <v>763</v>
      </c>
      <c r="B395" s="19" t="s">
        <v>764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>
      <c r="A396" s="18" t="s">
        <v>765</v>
      </c>
      <c r="B396" s="19" t="s">
        <v>766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>
      <c r="A397" s="18" t="s">
        <v>767</v>
      </c>
      <c r="B397" s="19" t="s">
        <v>768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>
      <c r="A398" s="18" t="s">
        <v>769</v>
      </c>
      <c r="B398" s="19" t="s">
        <v>770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>
      <c r="A399" s="18" t="s">
        <v>771</v>
      </c>
      <c r="B399" s="19" t="s">
        <v>772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>
      <c r="A400" s="18" t="s">
        <v>773</v>
      </c>
      <c r="B400" s="19" t="s">
        <v>774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>
      <c r="A401" s="10" t="s">
        <v>775</v>
      </c>
      <c r="B401" s="16" t="s">
        <v>776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>
      <c r="A402" s="18" t="s">
        <v>777</v>
      </c>
      <c r="B402" s="19" t="s">
        <v>778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>
      <c r="A403" s="10" t="s">
        <v>779</v>
      </c>
      <c r="B403" s="21" t="s">
        <v>780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117738.98999999999</v>
      </c>
      <c r="AY403" s="15">
        <f>AY404+AY406+AY408+AY414</f>
        <v>757053.86</v>
      </c>
    </row>
    <row r="404" spans="1:51">
      <c r="A404" s="10" t="s">
        <v>781</v>
      </c>
      <c r="B404" s="16" t="s">
        <v>782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0</v>
      </c>
      <c r="AY404" s="17">
        <f>SUM(AY405)</f>
        <v>246500</v>
      </c>
    </row>
    <row r="405" spans="1:51">
      <c r="A405" s="18" t="s">
        <v>783</v>
      </c>
      <c r="B405" s="19" t="s">
        <v>784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0</v>
      </c>
      <c r="AY405" s="20">
        <v>246500</v>
      </c>
    </row>
    <row r="406" spans="1:51">
      <c r="A406" s="10" t="s">
        <v>785</v>
      </c>
      <c r="B406" s="16" t="s">
        <v>786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23000</v>
      </c>
      <c r="AY406" s="17">
        <f>SUM(AY407)</f>
        <v>293500</v>
      </c>
    </row>
    <row r="407" spans="1:51">
      <c r="A407" s="18" t="s">
        <v>787</v>
      </c>
      <c r="B407" s="19" t="s">
        <v>788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23000</v>
      </c>
      <c r="AY407" s="20">
        <v>293500</v>
      </c>
    </row>
    <row r="408" spans="1:51">
      <c r="A408" s="10" t="s">
        <v>789</v>
      </c>
      <c r="B408" s="16" t="s">
        <v>790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94738.989999999991</v>
      </c>
      <c r="AY408" s="17">
        <f>SUM(AY409:AY413)</f>
        <v>217053.86</v>
      </c>
    </row>
    <row r="409" spans="1:51">
      <c r="A409" s="18" t="s">
        <v>791</v>
      </c>
      <c r="B409" s="19" t="s">
        <v>792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58013.99</v>
      </c>
      <c r="AY409" s="20">
        <v>139502.85999999999</v>
      </c>
    </row>
    <row r="410" spans="1:51">
      <c r="A410" s="18" t="s">
        <v>793</v>
      </c>
      <c r="B410" s="19" t="s">
        <v>794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>
      <c r="A411" s="18" t="s">
        <v>795</v>
      </c>
      <c r="B411" s="19" t="s">
        <v>796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36725</v>
      </c>
      <c r="AY411" s="20">
        <v>77551</v>
      </c>
    </row>
    <row r="412" spans="1:51">
      <c r="A412" s="18" t="s">
        <v>797</v>
      </c>
      <c r="B412" s="19" t="s">
        <v>798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>
      <c r="A413" s="18" t="s">
        <v>799</v>
      </c>
      <c r="B413" s="19" t="s">
        <v>800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>
      <c r="A414" s="10" t="s">
        <v>801</v>
      </c>
      <c r="B414" s="16" t="s">
        <v>802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>
      <c r="A415" s="18" t="s">
        <v>803</v>
      </c>
      <c r="B415" s="19" t="s">
        <v>804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>
      <c r="A416" s="10" t="s">
        <v>805</v>
      </c>
      <c r="B416" s="21" t="s">
        <v>806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291962.40000000002</v>
      </c>
      <c r="AY416" s="15">
        <f>AY417+AY419+AY421</f>
        <v>708636.42</v>
      </c>
    </row>
    <row r="417" spans="1:51">
      <c r="A417" s="10" t="s">
        <v>807</v>
      </c>
      <c r="B417" s="16" t="s">
        <v>808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291962.40000000002</v>
      </c>
      <c r="AY417" s="17">
        <f>SUM(AY418)</f>
        <v>708636.42</v>
      </c>
    </row>
    <row r="418" spans="1:51">
      <c r="A418" s="18" t="s">
        <v>809</v>
      </c>
      <c r="B418" s="19" t="s">
        <v>810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291962.40000000002</v>
      </c>
      <c r="AY418" s="20">
        <v>708636.42</v>
      </c>
    </row>
    <row r="419" spans="1:51">
      <c r="A419" s="10" t="s">
        <v>811</v>
      </c>
      <c r="B419" s="16" t="s">
        <v>812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>
      <c r="A420" s="18" t="s">
        <v>813</v>
      </c>
      <c r="B420" s="19" t="s">
        <v>814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>
      <c r="A421" s="10" t="s">
        <v>815</v>
      </c>
      <c r="B421" s="16" t="s">
        <v>816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>
      <c r="A422" s="18" t="s">
        <v>817</v>
      </c>
      <c r="B422" s="19" t="s">
        <v>818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>
      <c r="A423" s="10" t="s">
        <v>819</v>
      </c>
      <c r="B423" s="21" t="s">
        <v>820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>
      <c r="A424" s="10" t="s">
        <v>821</v>
      </c>
      <c r="B424" s="16" t="s">
        <v>822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>
      <c r="A425" s="18" t="s">
        <v>823</v>
      </c>
      <c r="B425" s="19" t="s">
        <v>824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>
      <c r="A426" s="18" t="s">
        <v>825</v>
      </c>
      <c r="B426" s="19" t="s">
        <v>826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>
      <c r="A427" s="18" t="s">
        <v>827</v>
      </c>
      <c r="B427" s="19" t="s">
        <v>828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>
      <c r="A428" s="10" t="s">
        <v>829</v>
      </c>
      <c r="B428" s="16" t="s">
        <v>830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>
      <c r="A429" s="18" t="s">
        <v>823</v>
      </c>
      <c r="B429" s="19" t="s">
        <v>831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>
      <c r="A430" s="18" t="s">
        <v>825</v>
      </c>
      <c r="B430" s="19" t="s">
        <v>832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>
      <c r="A431" s="18" t="s">
        <v>827</v>
      </c>
      <c r="B431" s="19" t="s">
        <v>833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>
      <c r="A432" s="18" t="s">
        <v>834</v>
      </c>
      <c r="B432" s="19" t="s">
        <v>835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>
      <c r="A433" s="10" t="s">
        <v>836</v>
      </c>
      <c r="B433" s="21" t="s">
        <v>837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>
      <c r="A434" s="10" t="s">
        <v>838</v>
      </c>
      <c r="B434" s="16" t="s">
        <v>839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>
      <c r="A435" s="18" t="s">
        <v>840</v>
      </c>
      <c r="B435" s="19" t="s">
        <v>841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>
      <c r="A436" s="10" t="s">
        <v>842</v>
      </c>
      <c r="B436" s="21" t="s">
        <v>843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>
      <c r="A437" s="10" t="s">
        <v>844</v>
      </c>
      <c r="B437" s="16" t="s">
        <v>845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>
      <c r="A438" s="18" t="s">
        <v>846</v>
      </c>
      <c r="B438" s="19" t="s">
        <v>847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>
      <c r="A439" s="10" t="s">
        <v>848</v>
      </c>
      <c r="B439" s="16" t="s">
        <v>849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>
      <c r="A440" s="18" t="s">
        <v>850</v>
      </c>
      <c r="B440" s="19" t="s">
        <v>851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>
      <c r="A441" s="10" t="s">
        <v>852</v>
      </c>
      <c r="B441" s="16" t="s">
        <v>853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>
      <c r="A442" s="18" t="s">
        <v>854</v>
      </c>
      <c r="B442" s="19" t="s">
        <v>855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>
      <c r="A443" s="10" t="s">
        <v>856</v>
      </c>
      <c r="B443" s="16" t="s">
        <v>857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>
      <c r="A444" s="18" t="s">
        <v>858</v>
      </c>
      <c r="B444" s="19" t="s">
        <v>859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>
      <c r="A445" s="10" t="s">
        <v>860</v>
      </c>
      <c r="B445" s="16" t="s">
        <v>861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>
      <c r="A446" s="18" t="s">
        <v>862</v>
      </c>
      <c r="B446" s="19" t="s">
        <v>863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>
      <c r="A447" s="10" t="s">
        <v>864</v>
      </c>
      <c r="B447" s="21" t="s">
        <v>865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>
      <c r="A448" s="10" t="s">
        <v>866</v>
      </c>
      <c r="B448" s="16" t="s">
        <v>867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>
      <c r="A449" s="18" t="s">
        <v>868</v>
      </c>
      <c r="B449" s="19" t="s">
        <v>869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>
      <c r="A450" s="18" t="s">
        <v>870</v>
      </c>
      <c r="B450" s="19" t="s">
        <v>871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>
      <c r="A451" s="10" t="s">
        <v>872</v>
      </c>
      <c r="B451" s="16" t="s">
        <v>873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>
      <c r="A452" s="18" t="s">
        <v>874</v>
      </c>
      <c r="B452" s="19" t="s">
        <v>875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>
      <c r="A453" s="10" t="s">
        <v>876</v>
      </c>
      <c r="B453" s="24" t="s">
        <v>877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>
      <c r="A454" s="10" t="s">
        <v>878</v>
      </c>
      <c r="B454" s="21" t="s">
        <v>879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>
      <c r="A455" s="10" t="s">
        <v>880</v>
      </c>
      <c r="B455" s="16" t="s">
        <v>881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>
      <c r="A456" s="18" t="s">
        <v>882</v>
      </c>
      <c r="B456" s="19" t="s">
        <v>883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>
      <c r="A457" s="18" t="s">
        <v>884</v>
      </c>
      <c r="B457" s="19" t="s">
        <v>885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>
      <c r="A458" s="18" t="s">
        <v>886</v>
      </c>
      <c r="B458" s="19" t="s">
        <v>887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>
      <c r="A459" s="10" t="s">
        <v>888</v>
      </c>
      <c r="B459" s="16" t="s">
        <v>889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>
      <c r="A460" s="18" t="s">
        <v>890</v>
      </c>
      <c r="B460" s="19" t="s">
        <v>891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>
      <c r="A461" s="18" t="s">
        <v>892</v>
      </c>
      <c r="B461" s="19" t="s">
        <v>893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>
      <c r="A462" s="18" t="s">
        <v>894</v>
      </c>
      <c r="B462" s="19" t="s">
        <v>895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>
      <c r="A463" s="10" t="s">
        <v>896</v>
      </c>
      <c r="B463" s="21" t="s">
        <v>897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>
      <c r="A464" s="10" t="s">
        <v>898</v>
      </c>
      <c r="B464" s="16" t="s">
        <v>899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>
      <c r="A465" s="18" t="s">
        <v>900</v>
      </c>
      <c r="B465" s="19" t="s">
        <v>901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>
      <c r="A466" s="18" t="s">
        <v>902</v>
      </c>
      <c r="B466" s="19" t="s">
        <v>903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>
      <c r="A467" s="18" t="s">
        <v>904</v>
      </c>
      <c r="B467" s="19" t="s">
        <v>905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>
      <c r="A468" s="18" t="s">
        <v>906</v>
      </c>
      <c r="B468" s="19" t="s">
        <v>907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>
      <c r="A469" s="10" t="s">
        <v>908</v>
      </c>
      <c r="B469" s="16" t="s">
        <v>909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>
      <c r="A470" s="18" t="s">
        <v>910</v>
      </c>
      <c r="B470" s="19" t="s">
        <v>911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>
      <c r="A471" s="10" t="s">
        <v>912</v>
      </c>
      <c r="B471" s="21" t="s">
        <v>913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>
      <c r="A472" s="10" t="s">
        <v>914</v>
      </c>
      <c r="B472" s="16" t="s">
        <v>915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>
      <c r="A473" s="18" t="s">
        <v>916</v>
      </c>
      <c r="B473" s="19" t="s">
        <v>917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>
      <c r="A474" s="10" t="s">
        <v>918</v>
      </c>
      <c r="B474" s="16" t="s">
        <v>919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>
      <c r="A475" s="18" t="s">
        <v>920</v>
      </c>
      <c r="B475" s="19" t="s">
        <v>921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>
      <c r="A476" s="18" t="s">
        <v>922</v>
      </c>
      <c r="B476" s="19" t="s">
        <v>923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>
      <c r="A477" s="10" t="s">
        <v>924</v>
      </c>
      <c r="B477" s="24" t="s">
        <v>925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0</v>
      </c>
      <c r="AY477" s="13">
        <f>AY478+AY489+AY494+AY499+AY502</f>
        <v>0</v>
      </c>
    </row>
    <row r="478" spans="1:51">
      <c r="A478" s="10" t="s">
        <v>926</v>
      </c>
      <c r="B478" s="21" t="s">
        <v>927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0</v>
      </c>
      <c r="AY478" s="15">
        <f>AY479+AY483</f>
        <v>0</v>
      </c>
    </row>
    <row r="479" spans="1:51">
      <c r="A479" s="10" t="s">
        <v>928</v>
      </c>
      <c r="B479" s="16" t="s">
        <v>929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0</v>
      </c>
      <c r="AY479" s="17">
        <f>SUM(AY480:AY482)</f>
        <v>0</v>
      </c>
    </row>
    <row r="480" spans="1:51">
      <c r="A480" s="18" t="s">
        <v>930</v>
      </c>
      <c r="B480" s="19" t="s">
        <v>931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0</v>
      </c>
      <c r="AY480" s="20">
        <v>0</v>
      </c>
    </row>
    <row r="481" spans="1:51">
      <c r="A481" s="18" t="s">
        <v>932</v>
      </c>
      <c r="B481" s="19" t="s">
        <v>933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>
      <c r="A482" s="18" t="s">
        <v>934</v>
      </c>
      <c r="B482" s="19" t="s">
        <v>935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>
      <c r="A483" s="10" t="s">
        <v>936</v>
      </c>
      <c r="B483" s="16" t="s">
        <v>937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>
      <c r="A484" s="18" t="s">
        <v>938</v>
      </c>
      <c r="B484" s="19" t="s">
        <v>939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>
      <c r="A485" s="18" t="s">
        <v>940</v>
      </c>
      <c r="B485" s="19" t="s">
        <v>941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>
      <c r="A486" s="18" t="s">
        <v>942</v>
      </c>
      <c r="B486" s="19" t="s">
        <v>943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>
      <c r="A487" s="18" t="s">
        <v>944</v>
      </c>
      <c r="B487" s="19" t="s">
        <v>945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>
      <c r="A488" s="18" t="s">
        <v>946</v>
      </c>
      <c r="B488" s="19" t="s">
        <v>947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>
      <c r="A489" s="10" t="s">
        <v>948</v>
      </c>
      <c r="B489" s="21" t="s">
        <v>949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>
      <c r="A490" s="10" t="s">
        <v>950</v>
      </c>
      <c r="B490" s="16" t="s">
        <v>951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>
      <c r="A491" s="18" t="s">
        <v>952</v>
      </c>
      <c r="B491" s="19" t="s">
        <v>953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>
      <c r="A492" s="10" t="s">
        <v>954</v>
      </c>
      <c r="B492" s="16" t="s">
        <v>955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>
      <c r="A493" s="18" t="s">
        <v>956</v>
      </c>
      <c r="B493" s="19" t="s">
        <v>957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>
      <c r="A494" s="10" t="s">
        <v>958</v>
      </c>
      <c r="B494" s="21" t="s">
        <v>959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>
      <c r="A495" s="10" t="s">
        <v>960</v>
      </c>
      <c r="B495" s="16" t="s">
        <v>961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>
      <c r="A496" s="18" t="s">
        <v>962</v>
      </c>
      <c r="B496" s="19" t="s">
        <v>963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>
      <c r="A497" s="10" t="s">
        <v>964</v>
      </c>
      <c r="B497" s="16" t="s">
        <v>965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>
      <c r="A498" s="18" t="s">
        <v>966</v>
      </c>
      <c r="B498" s="19" t="s">
        <v>967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>
      <c r="A499" s="10" t="s">
        <v>968</v>
      </c>
      <c r="B499" s="21" t="s">
        <v>969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>
      <c r="A500" s="10" t="s">
        <v>970</v>
      </c>
      <c r="B500" s="16" t="s">
        <v>971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>
      <c r="A501" s="18" t="s">
        <v>972</v>
      </c>
      <c r="B501" s="19" t="s">
        <v>973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>
      <c r="A502" s="10" t="s">
        <v>974</v>
      </c>
      <c r="B502" s="21" t="s">
        <v>975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>
      <c r="A503" s="10" t="s">
        <v>976</v>
      </c>
      <c r="B503" s="16" t="s">
        <v>977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>
      <c r="A504" s="18" t="s">
        <v>978</v>
      </c>
      <c r="B504" s="19" t="s">
        <v>979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>
      <c r="A505" s="10" t="s">
        <v>980</v>
      </c>
      <c r="B505" s="16" t="s">
        <v>981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>
      <c r="A506" s="18" t="s">
        <v>982</v>
      </c>
      <c r="B506" s="19" t="s">
        <v>983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>
      <c r="A507" s="10" t="s">
        <v>984</v>
      </c>
      <c r="B507" s="24" t="s">
        <v>985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0</v>
      </c>
    </row>
    <row r="508" spans="1:51">
      <c r="A508" s="10" t="s">
        <v>986</v>
      </c>
      <c r="B508" s="21" t="s">
        <v>987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>
      <c r="A509" s="10" t="s">
        <v>988</v>
      </c>
      <c r="B509" s="16" t="s">
        <v>989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>
      <c r="A510" s="10" t="s">
        <v>990</v>
      </c>
      <c r="B510" s="16" t="s">
        <v>991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>
      <c r="A511" s="10" t="s">
        <v>992</v>
      </c>
      <c r="B511" s="16" t="s">
        <v>993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>
      <c r="A512" s="10" t="s">
        <v>994</v>
      </c>
      <c r="B512" s="16" t="s">
        <v>995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>
      <c r="A513" s="10" t="s">
        <v>996</v>
      </c>
      <c r="B513" s="16" t="s">
        <v>997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>
      <c r="A514" s="10" t="s">
        <v>998</v>
      </c>
      <c r="B514" s="16" t="s">
        <v>999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>
      <c r="A515" s="10" t="s">
        <v>1000</v>
      </c>
      <c r="B515" s="16" t="s">
        <v>1001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>
      <c r="A516" s="10" t="s">
        <v>1002</v>
      </c>
      <c r="B516" s="16" t="s">
        <v>1003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>
      <c r="A517" s="10" t="s">
        <v>1004</v>
      </c>
      <c r="B517" s="21" t="s">
        <v>1005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>
      <c r="A518" s="10" t="s">
        <v>1006</v>
      </c>
      <c r="B518" s="16" t="s">
        <v>1007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>
      <c r="A519" s="10" t="s">
        <v>1008</v>
      </c>
      <c r="B519" s="16" t="s">
        <v>1009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>
      <c r="A520" s="10" t="s">
        <v>1010</v>
      </c>
      <c r="B520" s="21" t="s">
        <v>1011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>
      <c r="A521" s="10" t="s">
        <v>1012</v>
      </c>
      <c r="B521" s="16" t="s">
        <v>1013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>
      <c r="A522" s="10" t="s">
        <v>1014</v>
      </c>
      <c r="B522" s="16" t="s">
        <v>1015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>
      <c r="A523" s="10" t="s">
        <v>1016</v>
      </c>
      <c r="B523" s="16" t="s">
        <v>1017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>
      <c r="A524" s="10" t="s">
        <v>1018</v>
      </c>
      <c r="B524" s="16" t="s">
        <v>1019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>
      <c r="A525" s="10" t="s">
        <v>1020</v>
      </c>
      <c r="B525" s="16" t="s">
        <v>1021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>
      <c r="A526" s="10" t="s">
        <v>1022</v>
      </c>
      <c r="B526" s="21" t="s">
        <v>1023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>
      <c r="A527" s="10" t="s">
        <v>1024</v>
      </c>
      <c r="B527" s="16" t="s">
        <v>1025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>
      <c r="A528" s="10" t="s">
        <v>1026</v>
      </c>
      <c r="B528" s="21" t="s">
        <v>1027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>
      <c r="A529" s="10" t="s">
        <v>1028</v>
      </c>
      <c r="B529" s="16" t="s">
        <v>1029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>
      <c r="A530" s="10" t="s">
        <v>1030</v>
      </c>
      <c r="B530" s="21" t="s">
        <v>1031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>
      <c r="A531" s="10" t="s">
        <v>1032</v>
      </c>
      <c r="B531" s="16" t="s">
        <v>1033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>
      <c r="A532" s="10" t="s">
        <v>1034</v>
      </c>
      <c r="B532" s="16" t="s">
        <v>1035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>
      <c r="A533" s="10" t="s">
        <v>1036</v>
      </c>
      <c r="B533" s="16" t="s">
        <v>1037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>
      <c r="A534" s="10" t="s">
        <v>1038</v>
      </c>
      <c r="B534" s="16" t="s">
        <v>1039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>
      <c r="A535" s="10" t="s">
        <v>1040</v>
      </c>
      <c r="B535" s="16" t="s">
        <v>1041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>
      <c r="A536" s="10" t="s">
        <v>1042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>
      <c r="A537" s="10" t="s">
        <v>1043</v>
      </c>
      <c r="B537" s="16" t="s">
        <v>1044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>
      <c r="A538" s="10" t="s">
        <v>1045</v>
      </c>
      <c r="B538" s="16" t="s">
        <v>1046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>
      <c r="A539" s="10" t="s">
        <v>1047</v>
      </c>
      <c r="B539" s="16" t="s">
        <v>1048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>
      <c r="A540" s="10" t="s">
        <v>1049</v>
      </c>
      <c r="B540" s="24" t="s">
        <v>1050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8327279.2199999997</v>
      </c>
    </row>
    <row r="541" spans="1:51">
      <c r="A541" s="10" t="s">
        <v>1051</v>
      </c>
      <c r="B541" s="21" t="s">
        <v>1052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8327279.2199999997</v>
      </c>
    </row>
    <row r="542" spans="1:51">
      <c r="A542" s="10" t="s">
        <v>1053</v>
      </c>
      <c r="B542" s="16" t="s">
        <v>1054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8327279.2199999997</v>
      </c>
    </row>
    <row r="543" spans="1:51" ht="16.5" customHeight="1">
      <c r="A543" s="29"/>
      <c r="B543" s="41" t="s">
        <v>1055</v>
      </c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F543" s="41"/>
      <c r="AG543" s="41"/>
      <c r="AH543" s="41"/>
      <c r="AI543" s="41"/>
      <c r="AJ543" s="41"/>
      <c r="AK543" s="41"/>
      <c r="AL543" s="41"/>
      <c r="AM543" s="41"/>
      <c r="AN543" s="41"/>
      <c r="AO543" s="41"/>
      <c r="AP543" s="41"/>
      <c r="AQ543" s="41"/>
      <c r="AR543" s="41"/>
      <c r="AS543" s="41"/>
      <c r="AT543" s="41"/>
      <c r="AU543" s="41"/>
      <c r="AV543" s="41"/>
      <c r="AW543" s="41"/>
      <c r="AX543" s="30">
        <f>AX186+AX372+AX453+AX477+AX507+AX540</f>
        <v>12343743.340000002</v>
      </c>
      <c r="AY543" s="30">
        <f>AY186+AY372+AY453+AY477+AY507+AY540</f>
        <v>40315072.899999999</v>
      </c>
    </row>
    <row r="544" spans="1:51" ht="16.5" customHeight="1" thickBot="1">
      <c r="B544" s="48" t="s">
        <v>1056</v>
      </c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  <c r="AK544" s="48"/>
      <c r="AL544" s="48"/>
      <c r="AM544" s="48"/>
      <c r="AN544" s="48"/>
      <c r="AO544" s="48"/>
      <c r="AP544" s="48"/>
      <c r="AQ544" s="48"/>
      <c r="AR544" s="48"/>
      <c r="AS544" s="48"/>
      <c r="AT544" s="48"/>
      <c r="AU544" s="48"/>
      <c r="AV544" s="48"/>
      <c r="AW544" s="48"/>
      <c r="AX544" s="31">
        <f>AX184-AX543</f>
        <v>4578792.83</v>
      </c>
      <c r="AY544" s="31">
        <f>AY184-AY543</f>
        <v>-3504777.6199999973</v>
      </c>
    </row>
    <row r="545" spans="2:51" ht="15.75" thickTop="1"/>
    <row r="546" spans="2:51" ht="18.75">
      <c r="B546" s="34" t="s">
        <v>1057</v>
      </c>
    </row>
    <row r="547" spans="2:51">
      <c r="B547" s="1"/>
    </row>
    <row r="548" spans="2:51">
      <c r="B548" s="1"/>
      <c r="AG548" s="49" t="s">
        <v>1071</v>
      </c>
      <c r="AH548" s="49"/>
      <c r="AI548" s="49"/>
      <c r="AJ548" s="49"/>
      <c r="AK548" s="49"/>
      <c r="AL548" s="49"/>
      <c r="AM548" s="49"/>
      <c r="AN548" s="49"/>
      <c r="AO548" s="49"/>
      <c r="AP548" s="49"/>
      <c r="AQ548" s="49"/>
      <c r="AR548" s="49"/>
      <c r="AS548" s="49"/>
      <c r="AT548" s="49"/>
      <c r="AU548" s="49"/>
    </row>
    <row r="549" spans="2:51" ht="8.25" customHeight="1">
      <c r="AG549" s="49"/>
      <c r="AH549" s="49"/>
      <c r="AI549" s="49"/>
      <c r="AJ549" s="49"/>
      <c r="AK549" s="49"/>
      <c r="AL549" s="49"/>
      <c r="AM549" s="49"/>
      <c r="AN549" s="49"/>
      <c r="AO549" s="49"/>
      <c r="AP549" s="49"/>
      <c r="AQ549" s="49"/>
      <c r="AR549" s="49"/>
      <c r="AS549" s="49"/>
      <c r="AT549" s="49"/>
      <c r="AU549" s="49"/>
    </row>
    <row r="550" spans="2:51">
      <c r="AG550" s="49"/>
      <c r="AH550" s="49"/>
      <c r="AI550" s="49"/>
      <c r="AJ550" s="49"/>
      <c r="AK550" s="49"/>
      <c r="AL550" s="49"/>
      <c r="AM550" s="49"/>
      <c r="AN550" s="49"/>
      <c r="AO550" s="49"/>
      <c r="AP550" s="49"/>
      <c r="AQ550" s="49"/>
      <c r="AR550" s="49"/>
      <c r="AS550" s="49"/>
      <c r="AT550" s="49"/>
      <c r="AU550" s="49"/>
    </row>
    <row r="551" spans="2:51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49"/>
      <c r="AH551" s="49"/>
      <c r="AI551" s="49"/>
      <c r="AJ551" s="49"/>
      <c r="AK551" s="49"/>
      <c r="AL551" s="49"/>
      <c r="AM551" s="49"/>
      <c r="AN551" s="49"/>
      <c r="AO551" s="49"/>
      <c r="AP551" s="49"/>
      <c r="AQ551" s="49"/>
      <c r="AR551" s="49"/>
      <c r="AS551" s="49"/>
      <c r="AT551" s="49"/>
      <c r="AU551" s="49"/>
      <c r="AV551" s="50" t="s">
        <v>1059</v>
      </c>
      <c r="AW551" s="50"/>
      <c r="AX551" s="50"/>
      <c r="AY551" s="50"/>
    </row>
    <row r="552" spans="2:51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51" t="s">
        <v>1060</v>
      </c>
      <c r="Q552" s="51"/>
      <c r="R552" s="51"/>
      <c r="S552" s="51"/>
      <c r="T552" s="51"/>
      <c r="U552" s="51"/>
      <c r="V552" s="51"/>
      <c r="W552" s="51"/>
      <c r="X552" s="51"/>
      <c r="Y552" s="51"/>
      <c r="Z552" s="51"/>
      <c r="AA552" s="51"/>
      <c r="AB552" s="51"/>
      <c r="AC552" s="51"/>
      <c r="AD552" s="51"/>
      <c r="AE552" s="51"/>
      <c r="AF552" s="51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51" t="s">
        <v>1061</v>
      </c>
      <c r="AW552" s="51"/>
      <c r="AX552" s="51"/>
      <c r="AY552" s="51"/>
    </row>
    <row r="553" spans="2:51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  <c r="AC553" s="52"/>
      <c r="AD553" s="52"/>
      <c r="AE553" s="52"/>
      <c r="AF553" s="52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2"/>
      <c r="AW553" s="52"/>
      <c r="AX553" s="52"/>
      <c r="AY553" s="52"/>
    </row>
    <row r="554" spans="2:51" ht="15.75" customHeight="1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6" t="s">
        <v>1062</v>
      </c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7" t="s">
        <v>1063</v>
      </c>
      <c r="AW554" s="47"/>
      <c r="AX554" s="47"/>
      <c r="AY554" s="47"/>
    </row>
    <row r="555" spans="2:51" ht="15" customHeight="1">
      <c r="D555" s="39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S555" s="39"/>
      <c r="AV555" s="47"/>
      <c r="AW555" s="47"/>
      <c r="AX555" s="47"/>
      <c r="AY555" s="47"/>
    </row>
    <row r="556" spans="2:51"/>
    <row r="561"/>
    <row r="562"/>
    <row r="563"/>
    <row r="564"/>
  </sheetData>
  <mergeCells count="14">
    <mergeCell ref="B543:AW543"/>
    <mergeCell ref="B1:AY1"/>
    <mergeCell ref="B2:AY2"/>
    <mergeCell ref="B3:AY3"/>
    <mergeCell ref="B5:AW5"/>
    <mergeCell ref="B184:AW184"/>
    <mergeCell ref="P554:AF555"/>
    <mergeCell ref="AV554:AY555"/>
    <mergeCell ref="B544:AW544"/>
    <mergeCell ref="AG548:AU551"/>
    <mergeCell ref="P551:AF551"/>
    <mergeCell ref="AV551:AY551"/>
    <mergeCell ref="P552:AF553"/>
    <mergeCell ref="AV552:AY55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tabSelected="1" workbookViewId="0">
      <selection activeCell="X13" sqref="X13"/>
    </sheetView>
  </sheetViews>
  <sheetFormatPr baseColWidth="10" defaultColWidth="0" defaultRowHeight="15" customHeight="1" zeroHeight="1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>
      <c r="B1" s="42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>
      <c r="B2" s="43" t="s">
        <v>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>
      <c r="B3" s="44" t="s">
        <v>1076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</row>
    <row r="5" spans="1:51" s="5" customFormat="1" ht="21">
      <c r="A5" s="3" t="s">
        <v>3</v>
      </c>
      <c r="B5" s="45" t="s">
        <v>4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">
        <v>2021</v>
      </c>
      <c r="AY5" s="4">
        <v>2020</v>
      </c>
    </row>
    <row r="6" spans="1:51" ht="18.75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3757631.9899999993</v>
      </c>
      <c r="AY7" s="13">
        <f>AY8+AY29+AY35+AY40+AY72+AY81+AY102+AY114</f>
        <v>4561929.1900000004</v>
      </c>
    </row>
    <row r="8" spans="1:51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1356527.17</v>
      </c>
      <c r="AY8" s="15">
        <f>AY9+AY11+AY15+AY16+AY17+AY18+AY19+AY25+AY27</f>
        <v>1559077.24</v>
      </c>
    </row>
    <row r="9" spans="1:51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0</v>
      </c>
    </row>
    <row r="10" spans="1:51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0</v>
      </c>
    </row>
    <row r="11" spans="1:51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1335291.6099999999</v>
      </c>
      <c r="AY11" s="17">
        <f>SUM(AY12:AY14)</f>
        <v>1551347.78</v>
      </c>
    </row>
    <row r="12" spans="1:51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1070411.6499999999</v>
      </c>
      <c r="AY12" s="20">
        <v>1009046.61</v>
      </c>
    </row>
    <row r="13" spans="1:51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264879.96000000002</v>
      </c>
      <c r="AY13" s="20">
        <v>542301.17000000004</v>
      </c>
    </row>
    <row r="14" spans="1:51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0</v>
      </c>
      <c r="AY14" s="20">
        <v>0</v>
      </c>
    </row>
    <row r="15" spans="1:51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21235.56</v>
      </c>
      <c r="AY19" s="17">
        <f>SUM(AY20:AY24)</f>
        <v>7729.46</v>
      </c>
    </row>
    <row r="20" spans="1:51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20235.560000000001</v>
      </c>
      <c r="AY20" s="20">
        <v>4429.46</v>
      </c>
    </row>
    <row r="21" spans="1:51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1000</v>
      </c>
      <c r="AY22" s="20">
        <v>3300</v>
      </c>
    </row>
    <row r="23" spans="1:51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0</v>
      </c>
      <c r="AY23" s="20">
        <v>0</v>
      </c>
    </row>
    <row r="24" spans="1:51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0</v>
      </c>
    </row>
    <row r="25" spans="1:51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2275208.2099999995</v>
      </c>
      <c r="AY40" s="15">
        <f>AY41+AY46+AY47+AY62+AY68+AY70</f>
        <v>2595014.2900000005</v>
      </c>
    </row>
    <row r="41" spans="1:51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62491.11</v>
      </c>
      <c r="AY41" s="17">
        <f>SUM(AY42:AY45)</f>
        <v>138209.24</v>
      </c>
    </row>
    <row r="42" spans="1:51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4310.84</v>
      </c>
      <c r="AY42" s="20">
        <v>50785</v>
      </c>
    </row>
    <row r="43" spans="1:51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1560.96</v>
      </c>
      <c r="AY43" s="20">
        <v>5394.74</v>
      </c>
    </row>
    <row r="44" spans="1:51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42013.33</v>
      </c>
      <c r="AY44" s="20">
        <v>27415.02</v>
      </c>
    </row>
    <row r="45" spans="1:51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14605.98</v>
      </c>
      <c r="AY45" s="20">
        <v>54614.48</v>
      </c>
    </row>
    <row r="46" spans="1:51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2196605.88</v>
      </c>
      <c r="AY47" s="17">
        <f>SUM(AY48:AY61)</f>
        <v>2412838.08</v>
      </c>
    </row>
    <row r="48" spans="1:51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88859.79</v>
      </c>
      <c r="AY48" s="20">
        <v>125241.71</v>
      </c>
    </row>
    <row r="49" spans="1:51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11943.87</v>
      </c>
      <c r="AY49" s="20">
        <v>14656.29</v>
      </c>
    </row>
    <row r="50" spans="1:51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57782.05</v>
      </c>
      <c r="AY50" s="20">
        <v>12058.28</v>
      </c>
    </row>
    <row r="51" spans="1:51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1736.81</v>
      </c>
      <c r="AY52" s="20">
        <v>2441.91</v>
      </c>
    </row>
    <row r="53" spans="1:51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7019.4</v>
      </c>
      <c r="AY53" s="20">
        <v>12033.36</v>
      </c>
    </row>
    <row r="54" spans="1:51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1617.81</v>
      </c>
      <c r="AY55" s="20">
        <v>2080.08</v>
      </c>
    </row>
    <row r="56" spans="1:51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370</v>
      </c>
      <c r="AY56" s="20">
        <v>0</v>
      </c>
    </row>
    <row r="57" spans="1:51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1854952.14</v>
      </c>
      <c r="AY57" s="20">
        <v>1962393.36</v>
      </c>
    </row>
    <row r="58" spans="1:51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16062.63</v>
      </c>
      <c r="AY58" s="20">
        <v>33022.44</v>
      </c>
    </row>
    <row r="59" spans="1:51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4251.12</v>
      </c>
      <c r="AY59" s="20">
        <v>7621.84</v>
      </c>
    </row>
    <row r="60" spans="1:51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61650.06</v>
      </c>
      <c r="AY60" s="20">
        <v>99700.31</v>
      </c>
    </row>
    <row r="61" spans="1:51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90360.2</v>
      </c>
      <c r="AY61" s="20">
        <v>141588.5</v>
      </c>
    </row>
    <row r="62" spans="1:51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13874.96</v>
      </c>
      <c r="AY62" s="17">
        <f>SUM(AY63:AY67)</f>
        <v>42966.97</v>
      </c>
    </row>
    <row r="63" spans="1:51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13874.96</v>
      </c>
      <c r="AY63" s="20">
        <v>39367.43</v>
      </c>
    </row>
    <row r="64" spans="1:51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0</v>
      </c>
      <c r="AY65" s="20">
        <v>3599.54</v>
      </c>
    </row>
    <row r="66" spans="1:51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0</v>
      </c>
      <c r="AY67" s="20">
        <v>0</v>
      </c>
    </row>
    <row r="68" spans="1:51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2236.2600000000002</v>
      </c>
      <c r="AY70" s="17">
        <f>SUM(AY71)</f>
        <v>1000</v>
      </c>
    </row>
    <row r="71" spans="1:51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2236.2600000000002</v>
      </c>
      <c r="AY71" s="20">
        <v>1000</v>
      </c>
    </row>
    <row r="72" spans="1:51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124496.61</v>
      </c>
      <c r="AY72" s="15">
        <f>AY73+AY76+AY77+AY78+AY80</f>
        <v>182721.04</v>
      </c>
    </row>
    <row r="73" spans="1:51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124496.61</v>
      </c>
      <c r="AY73" s="17">
        <f>SUM(AY74:AY75)</f>
        <v>182721.04</v>
      </c>
    </row>
    <row r="74" spans="1:51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0</v>
      </c>
      <c r="AY74" s="20">
        <v>0</v>
      </c>
    </row>
    <row r="75" spans="1:51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124496.61</v>
      </c>
      <c r="AY75" s="20">
        <v>182721.04</v>
      </c>
    </row>
    <row r="76" spans="1:51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1400</v>
      </c>
      <c r="AY81" s="15">
        <f>AY82+AY83+AY85+AY87+AY89+AY91+AY93+AY94+AY100</f>
        <v>225116.62</v>
      </c>
    </row>
    <row r="82" spans="1:51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1400</v>
      </c>
      <c r="AY83" s="17">
        <f>SUM(AY84)</f>
        <v>179463.6</v>
      </c>
    </row>
    <row r="84" spans="1:51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1400</v>
      </c>
      <c r="AY84" s="20">
        <v>179463.6</v>
      </c>
    </row>
    <row r="85" spans="1:51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45557</v>
      </c>
    </row>
    <row r="88" spans="1:51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45557</v>
      </c>
    </row>
    <row r="89" spans="1:51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96.02</v>
      </c>
    </row>
    <row r="95" spans="1:51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96.02</v>
      </c>
    </row>
    <row r="96" spans="1:51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0</v>
      </c>
    </row>
    <row r="101" spans="1:51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0</v>
      </c>
    </row>
    <row r="102" spans="1:51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>
      <c r="A114" s="10" t="s">
        <v>205</v>
      </c>
      <c r="B114" s="21" t="s">
        <v>206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>
      <c r="A115" s="10" t="s">
        <v>207</v>
      </c>
      <c r="B115" s="16" t="s">
        <v>208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>
      <c r="A116" s="10" t="s">
        <v>209</v>
      </c>
      <c r="B116" s="16" t="s">
        <v>210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>
      <c r="A117" s="10" t="s">
        <v>211</v>
      </c>
      <c r="B117" s="24" t="s">
        <v>212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15768183.800000001</v>
      </c>
      <c r="AY117" s="13">
        <f>AY118+AY149</f>
        <v>32248366.090000004</v>
      </c>
    </row>
    <row r="118" spans="1:51">
      <c r="A118" s="10" t="s">
        <v>213</v>
      </c>
      <c r="B118" s="21" t="s">
        <v>214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15768183.800000001</v>
      </c>
      <c r="AY118" s="15">
        <f>AY119+AY132+AY135+AY140+AY146</f>
        <v>32248366.090000004</v>
      </c>
    </row>
    <row r="119" spans="1:51">
      <c r="A119" s="10" t="s">
        <v>215</v>
      </c>
      <c r="B119" s="16" t="s">
        <v>216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12171635.65</v>
      </c>
      <c r="AY119" s="17">
        <f>SUM(AY120:AY131)</f>
        <v>23730606.590000004</v>
      </c>
    </row>
    <row r="120" spans="1:51">
      <c r="A120" s="18" t="s">
        <v>217</v>
      </c>
      <c r="B120" s="19" t="s">
        <v>218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8676937.3300000001</v>
      </c>
      <c r="AY120" s="20">
        <v>15722795.93</v>
      </c>
    </row>
    <row r="121" spans="1:51">
      <c r="A121" s="18" t="s">
        <v>219</v>
      </c>
      <c r="B121" s="19" t="s">
        <v>220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2291769.71</v>
      </c>
      <c r="AY121" s="20">
        <v>4480387.83</v>
      </c>
    </row>
    <row r="122" spans="1:51">
      <c r="A122" s="18" t="s">
        <v>221</v>
      </c>
      <c r="B122" s="19" t="s">
        <v>222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198822.39999999999</v>
      </c>
      <c r="AY122" s="20">
        <v>345174.1</v>
      </c>
    </row>
    <row r="123" spans="1:51">
      <c r="A123" s="18" t="s">
        <v>223</v>
      </c>
      <c r="B123" s="19" t="s">
        <v>224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1265664.1599999999</v>
      </c>
    </row>
    <row r="124" spans="1:51">
      <c r="A124" s="18" t="s">
        <v>225</v>
      </c>
      <c r="B124" s="19" t="s">
        <v>226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>
      <c r="A125" s="18" t="s">
        <v>227</v>
      </c>
      <c r="B125" s="19" t="s">
        <v>228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240924.22</v>
      </c>
      <c r="AY125" s="20">
        <v>435622.75</v>
      </c>
    </row>
    <row r="126" spans="1:51">
      <c r="A126" s="18" t="s">
        <v>229</v>
      </c>
      <c r="B126" s="19" t="s">
        <v>230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>
      <c r="A127" s="18" t="s">
        <v>231</v>
      </c>
      <c r="B127" s="19" t="s">
        <v>232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>
      <c r="A128" s="18" t="s">
        <v>233</v>
      </c>
      <c r="B128" s="19" t="s">
        <v>234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379047.99</v>
      </c>
      <c r="AY128" s="20">
        <v>831401.71</v>
      </c>
    </row>
    <row r="129" spans="1:51">
      <c r="A129" s="18" t="s">
        <v>235</v>
      </c>
      <c r="B129" s="19" t="s">
        <v>236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375229.6</v>
      </c>
      <c r="AY129" s="20">
        <v>635458.51</v>
      </c>
    </row>
    <row r="130" spans="1:51">
      <c r="A130" s="18" t="s">
        <v>237</v>
      </c>
      <c r="B130" s="19" t="s">
        <v>238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>
      <c r="A131" s="18" t="s">
        <v>239</v>
      </c>
      <c r="B131" s="19" t="s">
        <v>240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8904.4</v>
      </c>
      <c r="AY131" s="20">
        <v>14101.6</v>
      </c>
    </row>
    <row r="132" spans="1:51">
      <c r="A132" s="10" t="s">
        <v>241</v>
      </c>
      <c r="B132" s="16" t="s">
        <v>242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3345091.75</v>
      </c>
      <c r="AY132" s="17">
        <f>SUM(AY133:AY134)</f>
        <v>6135933.3499999996</v>
      </c>
    </row>
    <row r="133" spans="1:51">
      <c r="A133" s="18" t="s">
        <v>243</v>
      </c>
      <c r="B133" s="19" t="s">
        <v>244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1883662.4</v>
      </c>
      <c r="AY133" s="20">
        <v>3184885.89</v>
      </c>
    </row>
    <row r="134" spans="1:51">
      <c r="A134" s="18" t="s">
        <v>245</v>
      </c>
      <c r="B134" s="19" t="s">
        <v>246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1461429.35</v>
      </c>
      <c r="AY134" s="20">
        <v>2951047.46</v>
      </c>
    </row>
    <row r="135" spans="1:51">
      <c r="A135" s="10" t="s">
        <v>247</v>
      </c>
      <c r="B135" s="16" t="s">
        <v>248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0</v>
      </c>
      <c r="AY135" s="17">
        <f>SUM(AY136:AY139)</f>
        <v>2000000</v>
      </c>
    </row>
    <row r="136" spans="1:51">
      <c r="A136" s="18" t="s">
        <v>249</v>
      </c>
      <c r="B136" s="19" t="s">
        <v>250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>
      <c r="A137" s="18" t="s">
        <v>251</v>
      </c>
      <c r="B137" s="19" t="s">
        <v>252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>
      <c r="A138" s="18" t="s">
        <v>253</v>
      </c>
      <c r="B138" s="19" t="s">
        <v>254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>
      <c r="A139" s="18" t="s">
        <v>255</v>
      </c>
      <c r="B139" s="19" t="s">
        <v>256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0</v>
      </c>
      <c r="AY139" s="20">
        <v>2000000</v>
      </c>
    </row>
    <row r="140" spans="1:51">
      <c r="A140" s="10" t="s">
        <v>257</v>
      </c>
      <c r="B140" s="16" t="s">
        <v>258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251456.39999999997</v>
      </c>
      <c r="AY140" s="17">
        <f>SUM(AY141:AY145)</f>
        <v>381826.15</v>
      </c>
    </row>
    <row r="141" spans="1:51">
      <c r="A141" s="18" t="s">
        <v>259</v>
      </c>
      <c r="B141" s="19" t="s">
        <v>260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287.73</v>
      </c>
      <c r="AY141" s="20">
        <v>516.52</v>
      </c>
    </row>
    <row r="142" spans="1:51">
      <c r="A142" s="18" t="s">
        <v>261</v>
      </c>
      <c r="B142" s="19" t="s">
        <v>262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73357.399999999994</v>
      </c>
      <c r="AY142" s="20">
        <v>344873.77</v>
      </c>
    </row>
    <row r="143" spans="1:51">
      <c r="A143" s="18" t="s">
        <v>263</v>
      </c>
      <c r="B143" s="19" t="s">
        <v>264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177811.27</v>
      </c>
      <c r="AY143" s="20">
        <v>36435.86</v>
      </c>
    </row>
    <row r="144" spans="1:51">
      <c r="A144" s="18" t="s">
        <v>265</v>
      </c>
      <c r="B144" s="19" t="s">
        <v>266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>
      <c r="A145" s="18" t="s">
        <v>267</v>
      </c>
      <c r="B145" s="19" t="s">
        <v>268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>
      <c r="A146" s="10" t="s">
        <v>269</v>
      </c>
      <c r="B146" s="16" t="s">
        <v>270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>
      <c r="A147" s="10" t="s">
        <v>271</v>
      </c>
      <c r="B147" s="19" t="s">
        <v>272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>
      <c r="A148" s="10" t="s">
        <v>273</v>
      </c>
      <c r="B148" s="19" t="s">
        <v>274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>
      <c r="A149" s="10" t="s">
        <v>275</v>
      </c>
      <c r="B149" s="21" t="s">
        <v>276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>
      <c r="A150" s="10" t="s">
        <v>277</v>
      </c>
      <c r="B150" s="16" t="s">
        <v>278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>
      <c r="A151" s="18" t="s">
        <v>279</v>
      </c>
      <c r="B151" s="19" t="s">
        <v>280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>
      <c r="A152" s="10" t="s">
        <v>281</v>
      </c>
      <c r="B152" s="16" t="s">
        <v>282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>
      <c r="A153" s="10" t="s">
        <v>283</v>
      </c>
      <c r="B153" s="16" t="s">
        <v>284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>
      <c r="A154" s="18" t="s">
        <v>285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>
      <c r="A184" s="18"/>
      <c r="B184" s="41" t="s">
        <v>345</v>
      </c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27">
        <f>AX7+AX117+AX161</f>
        <v>19525815.789999999</v>
      </c>
      <c r="AY184" s="27">
        <f>AY7+AY117+AY161</f>
        <v>36810295.280000001</v>
      </c>
    </row>
    <row r="185" spans="1:52" ht="18.7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13149278.42</v>
      </c>
      <c r="AY186" s="13">
        <f>AY187+AY222+AY287</f>
        <v>28469971.399999999</v>
      </c>
    </row>
    <row r="187" spans="1:52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6426238.1600000001</v>
      </c>
      <c r="AY187" s="15">
        <f>AY188+AY193+AY198+AY207+AY212+AY219</f>
        <v>13860848.109999999</v>
      </c>
    </row>
    <row r="188" spans="1:52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4301820.6900000004</v>
      </c>
      <c r="AY188" s="17">
        <f>SUM(AY189:AY192)</f>
        <v>8233415.0800000001</v>
      </c>
    </row>
    <row r="189" spans="1:52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864694.8</v>
      </c>
      <c r="AY189" s="20">
        <v>1647046.8</v>
      </c>
    </row>
    <row r="190" spans="1:52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3437125.89</v>
      </c>
      <c r="AY191" s="20">
        <v>6586368.2800000003</v>
      </c>
    </row>
    <row r="192" spans="1:52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1858076.21</v>
      </c>
      <c r="AY193" s="17">
        <f>SUM(AY194:AY197)</f>
        <v>3498486.61</v>
      </c>
    </row>
    <row r="194" spans="1:51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0</v>
      </c>
    </row>
    <row r="195" spans="1:51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1858076.21</v>
      </c>
      <c r="AY195" s="20">
        <v>3498486.61</v>
      </c>
    </row>
    <row r="196" spans="1:51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229651.84000000003</v>
      </c>
      <c r="AY198" s="17">
        <f>SUM(AY199:AY206)</f>
        <v>1962368.6</v>
      </c>
    </row>
    <row r="199" spans="1:51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12306.02</v>
      </c>
      <c r="AY200" s="20">
        <v>1510510.08</v>
      </c>
    </row>
    <row r="201" spans="1:51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78345.820000000007</v>
      </c>
      <c r="AY201" s="20">
        <v>292885.59000000003</v>
      </c>
    </row>
    <row r="202" spans="1:51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139000</v>
      </c>
      <c r="AY202" s="20">
        <v>158972.93</v>
      </c>
    </row>
    <row r="203" spans="1:51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36689.42</v>
      </c>
      <c r="AY212" s="17">
        <f>SUM(AY213:AY218)</f>
        <v>166577.81999999998</v>
      </c>
    </row>
    <row r="213" spans="1:51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25302.52</v>
      </c>
    </row>
    <row r="214" spans="1:51">
      <c r="A214" s="18" t="s">
        <v>404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12625.88</v>
      </c>
      <c r="AY214" s="20">
        <v>0</v>
      </c>
    </row>
    <row r="215" spans="1:51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4000</v>
      </c>
    </row>
    <row r="217" spans="1:51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137275.29999999999</v>
      </c>
    </row>
    <row r="218" spans="1:51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24063.54</v>
      </c>
      <c r="AY218" s="20">
        <v>0</v>
      </c>
    </row>
    <row r="219" spans="1:51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0</v>
      </c>
    </row>
    <row r="220" spans="1:51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3009840.8499999996</v>
      </c>
      <c r="AY222" s="15">
        <f>AY223+AY232+AY236+AY246+AY256+AY264+AY267+AY273+AY277</f>
        <v>6578718.8999999994</v>
      </c>
    </row>
    <row r="223" spans="1:51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132344.08000000002</v>
      </c>
      <c r="AY223" s="17">
        <f>SUM(AY224:AY231)</f>
        <v>193339.14</v>
      </c>
    </row>
    <row r="224" spans="1:51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90379.05</v>
      </c>
      <c r="AY224" s="20">
        <v>126858.98</v>
      </c>
    </row>
    <row r="225" spans="1:51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0</v>
      </c>
      <c r="AY225" s="20">
        <v>0</v>
      </c>
    </row>
    <row r="226" spans="1:51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4844.97</v>
      </c>
      <c r="AY227" s="20">
        <v>10796.98</v>
      </c>
    </row>
    <row r="228" spans="1:51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0</v>
      </c>
      <c r="AY228" s="20">
        <v>0</v>
      </c>
    </row>
    <row r="229" spans="1:51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35980.06</v>
      </c>
      <c r="AY229" s="20">
        <v>52763.23</v>
      </c>
    </row>
    <row r="230" spans="1:51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939.95</v>
      </c>
    </row>
    <row r="231" spans="1:51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1140</v>
      </c>
      <c r="AY231" s="20">
        <v>1980</v>
      </c>
    </row>
    <row r="232" spans="1:51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69401.259999999995</v>
      </c>
      <c r="AY232" s="17">
        <f>SUM(AY233:AY235)</f>
        <v>113118.52</v>
      </c>
    </row>
    <row r="233" spans="1:51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69401.259999999995</v>
      </c>
      <c r="AY233" s="20">
        <v>113118.52</v>
      </c>
    </row>
    <row r="234" spans="1:51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0</v>
      </c>
    </row>
    <row r="235" spans="1:51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0</v>
      </c>
    </row>
    <row r="236" spans="1:51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562699.88</v>
      </c>
      <c r="AY246" s="17">
        <f>SUM(AY247:AY255)</f>
        <v>1135095.5799999998</v>
      </c>
    </row>
    <row r="247" spans="1:51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141525.85999999999</v>
      </c>
      <c r="AY247" s="20">
        <v>342213.49</v>
      </c>
    </row>
    <row r="248" spans="1:51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50766.78</v>
      </c>
      <c r="AY248" s="20">
        <v>77895.12</v>
      </c>
    </row>
    <row r="249" spans="1:51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476.01</v>
      </c>
      <c r="AY249" s="20">
        <v>3257</v>
      </c>
    </row>
    <row r="250" spans="1:51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1743.5</v>
      </c>
    </row>
    <row r="251" spans="1:51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2700</v>
      </c>
      <c r="AY251" s="20">
        <v>0</v>
      </c>
    </row>
    <row r="252" spans="1:51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143376.29</v>
      </c>
      <c r="AY252" s="20">
        <v>268529.8</v>
      </c>
    </row>
    <row r="253" spans="1:51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6757.78</v>
      </c>
      <c r="AY253" s="20">
        <v>43876.59</v>
      </c>
    </row>
    <row r="254" spans="1:51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193571.83</v>
      </c>
      <c r="AY254" s="20">
        <v>341200.54</v>
      </c>
    </row>
    <row r="255" spans="1:51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23525.33</v>
      </c>
      <c r="AY255" s="20">
        <v>56379.54</v>
      </c>
    </row>
    <row r="256" spans="1:51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240020.21</v>
      </c>
      <c r="AY256" s="17">
        <f>SUM(AY257:AY263)</f>
        <v>724312.75</v>
      </c>
    </row>
    <row r="257" spans="1:51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0</v>
      </c>
      <c r="AY257" s="20">
        <v>0</v>
      </c>
    </row>
    <row r="258" spans="1:51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0</v>
      </c>
      <c r="AY258" s="20">
        <v>8473</v>
      </c>
    </row>
    <row r="259" spans="1:51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11344.88</v>
      </c>
      <c r="AY259" s="20">
        <v>28425.58</v>
      </c>
    </row>
    <row r="260" spans="1:51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11164.99</v>
      </c>
      <c r="AY260" s="20">
        <v>22810.67</v>
      </c>
    </row>
    <row r="261" spans="1:51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0</v>
      </c>
    </row>
    <row r="263" spans="1:51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217510.34</v>
      </c>
      <c r="AY263" s="20">
        <v>664603.5</v>
      </c>
    </row>
    <row r="264" spans="1:51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1620715.24</v>
      </c>
      <c r="AY264" s="17">
        <f>SUM(AY265:AY266)</f>
        <v>3331783.37</v>
      </c>
    </row>
    <row r="265" spans="1:51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1620715.24</v>
      </c>
      <c r="AY265" s="20">
        <v>3331783.37</v>
      </c>
    </row>
    <row r="266" spans="1:51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37062.379999999997</v>
      </c>
      <c r="AY267" s="17">
        <f>SUM(AY268:AY272)</f>
        <v>132271.41999999998</v>
      </c>
    </row>
    <row r="268" spans="1:51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11662.76</v>
      </c>
      <c r="AY268" s="20">
        <v>85511.78</v>
      </c>
    </row>
    <row r="269" spans="1:51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1142.82</v>
      </c>
      <c r="AY269" s="20">
        <v>24550.16</v>
      </c>
    </row>
    <row r="270" spans="1:51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24256.799999999999</v>
      </c>
      <c r="AY270" s="20">
        <v>13369.48</v>
      </c>
    </row>
    <row r="271" spans="1:51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8840</v>
      </c>
    </row>
    <row r="273" spans="1:51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810.67</v>
      </c>
      <c r="AY273" s="17">
        <f>SUM(AY274:AY276)</f>
        <v>1021.99</v>
      </c>
    </row>
    <row r="274" spans="1:51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810.67</v>
      </c>
      <c r="AY275" s="20">
        <v>1021.99</v>
      </c>
    </row>
    <row r="276" spans="1:51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346787.13</v>
      </c>
      <c r="AY277" s="17">
        <f>SUM(AY278:AY286)</f>
        <v>947776.13</v>
      </c>
    </row>
    <row r="278" spans="1:51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8199.07</v>
      </c>
      <c r="AY278" s="20">
        <v>35480.69</v>
      </c>
    </row>
    <row r="279" spans="1:51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4679.42</v>
      </c>
      <c r="AY279" s="20">
        <v>2915.47</v>
      </c>
    </row>
    <row r="280" spans="1:51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1129.97</v>
      </c>
    </row>
    <row r="281" spans="1:51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953.63</v>
      </c>
      <c r="AY281" s="20">
        <v>8669.2999999999993</v>
      </c>
    </row>
    <row r="282" spans="1:51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219829.78</v>
      </c>
      <c r="AY283" s="20">
        <v>664254.98</v>
      </c>
    </row>
    <row r="284" spans="1:51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113125.23</v>
      </c>
      <c r="AY285" s="20">
        <v>235325.72</v>
      </c>
    </row>
    <row r="286" spans="1:51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3713199.41</v>
      </c>
      <c r="AY287" s="15">
        <f>AY288+AY298+AY308+AY318+AY328+AY338+AY346+AY356+AY362</f>
        <v>8030404.3900000006</v>
      </c>
    </row>
    <row r="288" spans="1:51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2921491.92</v>
      </c>
      <c r="AY288" s="17">
        <v>6094552.7000000002</v>
      </c>
    </row>
    <row r="289" spans="1:51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2799434</v>
      </c>
      <c r="AY289" s="20">
        <v>5889242.04</v>
      </c>
    </row>
    <row r="290" spans="1:51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5636.22</v>
      </c>
      <c r="AY290" s="20">
        <v>8568.0300000000007</v>
      </c>
    </row>
    <row r="291" spans="1:51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36581.29</v>
      </c>
      <c r="AY292" s="20">
        <v>73384</v>
      </c>
    </row>
    <row r="293" spans="1:51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35208</v>
      </c>
      <c r="AY293" s="20">
        <v>68017.05</v>
      </c>
    </row>
    <row r="294" spans="1:51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43892.95</v>
      </c>
      <c r="AY295" s="20">
        <v>54557.4</v>
      </c>
    </row>
    <row r="296" spans="1:51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739.46</v>
      </c>
      <c r="AY296" s="20">
        <v>784.18</v>
      </c>
    </row>
    <row r="297" spans="1:51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92894.34</v>
      </c>
      <c r="AY298" s="17">
        <f>SUM(AY299:AY307)</f>
        <v>105287.03</v>
      </c>
    </row>
    <row r="299" spans="1:51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39000</v>
      </c>
      <c r="AY300" s="20">
        <v>78000</v>
      </c>
    </row>
    <row r="301" spans="1:51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9382.35</v>
      </c>
      <c r="AY301" s="20">
        <v>908.79</v>
      </c>
    </row>
    <row r="302" spans="1:51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0</v>
      </c>
      <c r="AY303" s="20">
        <v>0</v>
      </c>
    </row>
    <row r="304" spans="1:51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10092</v>
      </c>
      <c r="AY304" s="20">
        <v>8120</v>
      </c>
    </row>
    <row r="305" spans="1:51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3099.99</v>
      </c>
      <c r="AY305" s="20">
        <v>8150</v>
      </c>
    </row>
    <row r="306" spans="1:51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31320</v>
      </c>
      <c r="AY307" s="20">
        <v>10108.24</v>
      </c>
    </row>
    <row r="308" spans="1:51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14687.92</v>
      </c>
      <c r="AY308" s="17">
        <f>SUM(AY309:AY317)</f>
        <v>103728.4</v>
      </c>
    </row>
    <row r="309" spans="1:51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1160</v>
      </c>
      <c r="AY309" s="20">
        <v>0</v>
      </c>
    </row>
    <row r="310" spans="1:51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61480</v>
      </c>
    </row>
    <row r="311" spans="1:51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0</v>
      </c>
      <c r="AY311" s="20">
        <v>0</v>
      </c>
    </row>
    <row r="312" spans="1:51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0</v>
      </c>
      <c r="AY312" s="20">
        <v>6880</v>
      </c>
    </row>
    <row r="313" spans="1:51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13527.92</v>
      </c>
      <c r="AY314" s="20">
        <v>35368.400000000001</v>
      </c>
    </row>
    <row r="315" spans="1:51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138939.51</v>
      </c>
      <c r="AY318" s="17">
        <f>SUM(AY319:AY327)</f>
        <v>188697.06999999998</v>
      </c>
    </row>
    <row r="319" spans="1:51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24941.45</v>
      </c>
      <c r="AY319" s="20">
        <v>10272.959999999999</v>
      </c>
    </row>
    <row r="320" spans="1:51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13101.33</v>
      </c>
      <c r="AY322" s="20">
        <v>14598.44</v>
      </c>
    </row>
    <row r="323" spans="1:51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100896.73</v>
      </c>
      <c r="AY323" s="20">
        <v>156909.26999999999</v>
      </c>
    </row>
    <row r="324" spans="1:51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0</v>
      </c>
      <c r="AY325" s="20">
        <v>6000</v>
      </c>
    </row>
    <row r="326" spans="1:51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916.4</v>
      </c>
    </row>
    <row r="328" spans="1:51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333558.07000000007</v>
      </c>
      <c r="AY328" s="17">
        <f>SUM(AY329:AY337)</f>
        <v>471966.67000000004</v>
      </c>
    </row>
    <row r="329" spans="1:51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126199.88</v>
      </c>
      <c r="AY329" s="20">
        <v>130885.25</v>
      </c>
    </row>
    <row r="330" spans="1:51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0</v>
      </c>
      <c r="AY330" s="20">
        <v>6785</v>
      </c>
    </row>
    <row r="331" spans="1:51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2204</v>
      </c>
      <c r="AY331" s="20">
        <v>35036.79</v>
      </c>
    </row>
    <row r="332" spans="1:51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176237.66</v>
      </c>
      <c r="AY333" s="20">
        <v>234968.63</v>
      </c>
    </row>
    <row r="334" spans="1:51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28916.53</v>
      </c>
      <c r="AY335" s="20">
        <v>63291</v>
      </c>
    </row>
    <row r="336" spans="1:51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0</v>
      </c>
      <c r="AY336" s="20">
        <v>1000</v>
      </c>
    </row>
    <row r="337" spans="1:51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0</v>
      </c>
      <c r="AY337" s="20">
        <v>0</v>
      </c>
    </row>
    <row r="338" spans="1:51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0</v>
      </c>
      <c r="AY338" s="17">
        <f>SUM(AY339:AY345)</f>
        <v>64356.800000000003</v>
      </c>
    </row>
    <row r="339" spans="1:51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0</v>
      </c>
      <c r="AY339" s="20">
        <v>64356.800000000003</v>
      </c>
    </row>
    <row r="340" spans="1:51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51980.66</v>
      </c>
      <c r="AY346" s="17">
        <f>SUM(AY347:AY355)</f>
        <v>188108.21</v>
      </c>
    </row>
    <row r="347" spans="1:51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0</v>
      </c>
    </row>
    <row r="348" spans="1:51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250</v>
      </c>
    </row>
    <row r="349" spans="1:51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51980.66</v>
      </c>
      <c r="AY351" s="20">
        <v>187858.21</v>
      </c>
    </row>
    <row r="352" spans="1:51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107760.99</v>
      </c>
      <c r="AY356" s="17">
        <f>SUM(AY357:AY361)</f>
        <v>556365.13</v>
      </c>
    </row>
    <row r="357" spans="1:51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107760.99</v>
      </c>
      <c r="AY358" s="20">
        <v>550646.53</v>
      </c>
    </row>
    <row r="359" spans="1:51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5718.6</v>
      </c>
    </row>
    <row r="362" spans="1:51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51886</v>
      </c>
      <c r="AY362" s="17">
        <f>SUM(AY363:AY371)</f>
        <v>257342.38</v>
      </c>
    </row>
    <row r="363" spans="1:51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500</v>
      </c>
    </row>
    <row r="364" spans="1:51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51886</v>
      </c>
      <c r="AY364" s="20">
        <v>93122</v>
      </c>
    </row>
    <row r="365" spans="1:51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0</v>
      </c>
    </row>
    <row r="367" spans="1:51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0</v>
      </c>
    </row>
    <row r="368" spans="1:51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163720.38</v>
      </c>
    </row>
    <row r="369" spans="1:51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0</v>
      </c>
      <c r="AY371" s="20">
        <v>0</v>
      </c>
    </row>
    <row r="372" spans="1:51" ht="15.7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1856750.79</v>
      </c>
      <c r="AY372" s="13">
        <f>AY373+AY385+AY391+AY403+AY416+AY423+AY433+AY436+AY447</f>
        <v>3517822.28</v>
      </c>
    </row>
    <row r="373" spans="1:51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1071396</v>
      </c>
      <c r="AY385" s="15">
        <f>AY386+AY390</f>
        <v>2052132</v>
      </c>
    </row>
    <row r="386" spans="1:51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1071396</v>
      </c>
      <c r="AY386" s="17">
        <f>SUM(AY387:AY389)</f>
        <v>2052132</v>
      </c>
    </row>
    <row r="387" spans="1:51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1071396</v>
      </c>
      <c r="AY387" s="20">
        <v>2052132</v>
      </c>
    </row>
    <row r="388" spans="1:51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>
      <c r="A390" s="10">
        <v>52220</v>
      </c>
      <c r="B390" s="16" t="s">
        <v>754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>
      <c r="A391" s="10" t="s">
        <v>755</v>
      </c>
      <c r="B391" s="21" t="s">
        <v>756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1500</v>
      </c>
      <c r="AY391" s="15">
        <f>AY392+AY401</f>
        <v>0</v>
      </c>
    </row>
    <row r="392" spans="1:51">
      <c r="A392" s="10" t="s">
        <v>757</v>
      </c>
      <c r="B392" s="16" t="s">
        <v>758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1500</v>
      </c>
      <c r="AY392" s="17">
        <f>SUM(AY393:AY400)</f>
        <v>0</v>
      </c>
    </row>
    <row r="393" spans="1:51">
      <c r="A393" s="18" t="s">
        <v>759</v>
      </c>
      <c r="B393" s="19" t="s">
        <v>760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>
      <c r="A394" s="18" t="s">
        <v>761</v>
      </c>
      <c r="B394" s="19" t="s">
        <v>762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>
      <c r="A395" s="18" t="s">
        <v>763</v>
      </c>
      <c r="B395" s="19" t="s">
        <v>764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>
      <c r="A396" s="18" t="s">
        <v>765</v>
      </c>
      <c r="B396" s="19" t="s">
        <v>766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>
      <c r="A397" s="18" t="s">
        <v>767</v>
      </c>
      <c r="B397" s="19" t="s">
        <v>768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>
      <c r="A398" s="18" t="s">
        <v>769</v>
      </c>
      <c r="B398" s="19" t="s">
        <v>770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>
      <c r="A399" s="18" t="s">
        <v>771</v>
      </c>
      <c r="B399" s="19" t="s">
        <v>772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1500</v>
      </c>
      <c r="AY399" s="20">
        <v>0</v>
      </c>
    </row>
    <row r="400" spans="1:51">
      <c r="A400" s="18" t="s">
        <v>773</v>
      </c>
      <c r="B400" s="19" t="s">
        <v>774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>
      <c r="A401" s="10" t="s">
        <v>775</v>
      </c>
      <c r="B401" s="16" t="s">
        <v>776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>
      <c r="A402" s="18" t="s">
        <v>777</v>
      </c>
      <c r="B402" s="19" t="s">
        <v>778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>
      <c r="A403" s="10" t="s">
        <v>779</v>
      </c>
      <c r="B403" s="21" t="s">
        <v>780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437350.89</v>
      </c>
      <c r="AY403" s="15">
        <f>AY404+AY406+AY408+AY414</f>
        <v>757053.86</v>
      </c>
    </row>
    <row r="404" spans="1:51">
      <c r="A404" s="10" t="s">
        <v>781</v>
      </c>
      <c r="B404" s="16" t="s">
        <v>782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300000</v>
      </c>
      <c r="AY404" s="17">
        <f>SUM(AY405)</f>
        <v>246500</v>
      </c>
    </row>
    <row r="405" spans="1:51">
      <c r="A405" s="18" t="s">
        <v>783</v>
      </c>
      <c r="B405" s="19" t="s">
        <v>784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300000</v>
      </c>
      <c r="AY405" s="20">
        <v>246500</v>
      </c>
    </row>
    <row r="406" spans="1:51">
      <c r="A406" s="10" t="s">
        <v>785</v>
      </c>
      <c r="B406" s="16" t="s">
        <v>786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28000</v>
      </c>
      <c r="AY406" s="17">
        <f>SUM(AY407)</f>
        <v>293500</v>
      </c>
    </row>
    <row r="407" spans="1:51">
      <c r="A407" s="18" t="s">
        <v>787</v>
      </c>
      <c r="B407" s="19" t="s">
        <v>788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28000</v>
      </c>
      <c r="AY407" s="20">
        <v>293500</v>
      </c>
    </row>
    <row r="408" spans="1:51">
      <c r="A408" s="10" t="s">
        <v>789</v>
      </c>
      <c r="B408" s="16" t="s">
        <v>790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109350.89</v>
      </c>
      <c r="AY408" s="17">
        <f>SUM(AY409:AY413)</f>
        <v>217053.86</v>
      </c>
    </row>
    <row r="409" spans="1:51">
      <c r="A409" s="18" t="s">
        <v>791</v>
      </c>
      <c r="B409" s="19" t="s">
        <v>792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70472.89</v>
      </c>
      <c r="AY409" s="20">
        <v>139502.85999999999</v>
      </c>
    </row>
    <row r="410" spans="1:51">
      <c r="A410" s="18" t="s">
        <v>793</v>
      </c>
      <c r="B410" s="19" t="s">
        <v>794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>
      <c r="A411" s="18" t="s">
        <v>795</v>
      </c>
      <c r="B411" s="19" t="s">
        <v>796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38878</v>
      </c>
      <c r="AY411" s="20">
        <v>77551</v>
      </c>
    </row>
    <row r="412" spans="1:51">
      <c r="A412" s="18" t="s">
        <v>797</v>
      </c>
      <c r="B412" s="19" t="s">
        <v>798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>
      <c r="A413" s="18" t="s">
        <v>799</v>
      </c>
      <c r="B413" s="19" t="s">
        <v>800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>
      <c r="A414" s="10" t="s">
        <v>801</v>
      </c>
      <c r="B414" s="16" t="s">
        <v>802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>
      <c r="A415" s="18" t="s">
        <v>803</v>
      </c>
      <c r="B415" s="19" t="s">
        <v>804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>
      <c r="A416" s="10" t="s">
        <v>805</v>
      </c>
      <c r="B416" s="21" t="s">
        <v>806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346503.9</v>
      </c>
      <c r="AY416" s="15">
        <f>AY417+AY419+AY421</f>
        <v>708636.42</v>
      </c>
    </row>
    <row r="417" spans="1:51">
      <c r="A417" s="10" t="s">
        <v>807</v>
      </c>
      <c r="B417" s="16" t="s">
        <v>808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346503.9</v>
      </c>
      <c r="AY417" s="17">
        <f>SUM(AY418)</f>
        <v>708636.42</v>
      </c>
    </row>
    <row r="418" spans="1:51">
      <c r="A418" s="18" t="s">
        <v>809</v>
      </c>
      <c r="B418" s="19" t="s">
        <v>810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346503.9</v>
      </c>
      <c r="AY418" s="20">
        <v>708636.42</v>
      </c>
    </row>
    <row r="419" spans="1:51">
      <c r="A419" s="10" t="s">
        <v>811</v>
      </c>
      <c r="B419" s="16" t="s">
        <v>812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>
      <c r="A420" s="18" t="s">
        <v>813</v>
      </c>
      <c r="B420" s="19" t="s">
        <v>814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>
      <c r="A421" s="10" t="s">
        <v>815</v>
      </c>
      <c r="B421" s="16" t="s">
        <v>816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>
      <c r="A422" s="18" t="s">
        <v>817</v>
      </c>
      <c r="B422" s="19" t="s">
        <v>818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>
      <c r="A423" s="10" t="s">
        <v>819</v>
      </c>
      <c r="B423" s="21" t="s">
        <v>820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>
      <c r="A424" s="10" t="s">
        <v>821</v>
      </c>
      <c r="B424" s="16" t="s">
        <v>822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>
      <c r="A425" s="18" t="s">
        <v>823</v>
      </c>
      <c r="B425" s="19" t="s">
        <v>824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>
      <c r="A426" s="18" t="s">
        <v>825</v>
      </c>
      <c r="B426" s="19" t="s">
        <v>826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>
      <c r="A427" s="18" t="s">
        <v>827</v>
      </c>
      <c r="B427" s="19" t="s">
        <v>828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>
      <c r="A428" s="10" t="s">
        <v>829</v>
      </c>
      <c r="B428" s="16" t="s">
        <v>830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>
      <c r="A429" s="18" t="s">
        <v>823</v>
      </c>
      <c r="B429" s="19" t="s">
        <v>831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>
      <c r="A430" s="18" t="s">
        <v>825</v>
      </c>
      <c r="B430" s="19" t="s">
        <v>832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>
      <c r="A431" s="18" t="s">
        <v>827</v>
      </c>
      <c r="B431" s="19" t="s">
        <v>833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>
      <c r="A432" s="18" t="s">
        <v>834</v>
      </c>
      <c r="B432" s="19" t="s">
        <v>835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>
      <c r="A433" s="10" t="s">
        <v>836</v>
      </c>
      <c r="B433" s="21" t="s">
        <v>837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>
      <c r="A434" s="10" t="s">
        <v>838</v>
      </c>
      <c r="B434" s="16" t="s">
        <v>839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>
      <c r="A435" s="18" t="s">
        <v>840</v>
      </c>
      <c r="B435" s="19" t="s">
        <v>841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>
      <c r="A436" s="10" t="s">
        <v>842</v>
      </c>
      <c r="B436" s="21" t="s">
        <v>843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>
      <c r="A437" s="10" t="s">
        <v>844</v>
      </c>
      <c r="B437" s="16" t="s">
        <v>845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>
      <c r="A438" s="18" t="s">
        <v>846</v>
      </c>
      <c r="B438" s="19" t="s">
        <v>847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>
      <c r="A439" s="10" t="s">
        <v>848</v>
      </c>
      <c r="B439" s="16" t="s">
        <v>849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>
      <c r="A440" s="18" t="s">
        <v>850</v>
      </c>
      <c r="B440" s="19" t="s">
        <v>851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>
      <c r="A441" s="10" t="s">
        <v>852</v>
      </c>
      <c r="B441" s="16" t="s">
        <v>853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>
      <c r="A442" s="18" t="s">
        <v>854</v>
      </c>
      <c r="B442" s="19" t="s">
        <v>855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>
      <c r="A443" s="10" t="s">
        <v>856</v>
      </c>
      <c r="B443" s="16" t="s">
        <v>857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>
      <c r="A444" s="18" t="s">
        <v>858</v>
      </c>
      <c r="B444" s="19" t="s">
        <v>859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>
      <c r="A445" s="10" t="s">
        <v>860</v>
      </c>
      <c r="B445" s="16" t="s">
        <v>861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>
      <c r="A446" s="18" t="s">
        <v>862</v>
      </c>
      <c r="B446" s="19" t="s">
        <v>863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>
      <c r="A447" s="10" t="s">
        <v>864</v>
      </c>
      <c r="B447" s="21" t="s">
        <v>865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>
      <c r="A448" s="10" t="s">
        <v>866</v>
      </c>
      <c r="B448" s="16" t="s">
        <v>867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>
      <c r="A449" s="18" t="s">
        <v>868</v>
      </c>
      <c r="B449" s="19" t="s">
        <v>869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>
      <c r="A450" s="18" t="s">
        <v>870</v>
      </c>
      <c r="B450" s="19" t="s">
        <v>871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>
      <c r="A451" s="10" t="s">
        <v>872</v>
      </c>
      <c r="B451" s="16" t="s">
        <v>873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>
      <c r="A452" s="18" t="s">
        <v>874</v>
      </c>
      <c r="B452" s="19" t="s">
        <v>875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>
      <c r="A453" s="10" t="s">
        <v>876</v>
      </c>
      <c r="B453" s="24" t="s">
        <v>877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>
      <c r="A454" s="10" t="s">
        <v>878</v>
      </c>
      <c r="B454" s="21" t="s">
        <v>879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>
      <c r="A455" s="10" t="s">
        <v>880</v>
      </c>
      <c r="B455" s="16" t="s">
        <v>881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>
      <c r="A456" s="18" t="s">
        <v>882</v>
      </c>
      <c r="B456" s="19" t="s">
        <v>883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>
      <c r="A457" s="18" t="s">
        <v>884</v>
      </c>
      <c r="B457" s="19" t="s">
        <v>885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>
      <c r="A458" s="18" t="s">
        <v>886</v>
      </c>
      <c r="B458" s="19" t="s">
        <v>887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>
      <c r="A459" s="10" t="s">
        <v>888</v>
      </c>
      <c r="B459" s="16" t="s">
        <v>889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>
      <c r="A460" s="18" t="s">
        <v>890</v>
      </c>
      <c r="B460" s="19" t="s">
        <v>891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>
      <c r="A461" s="18" t="s">
        <v>892</v>
      </c>
      <c r="B461" s="19" t="s">
        <v>893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>
      <c r="A462" s="18" t="s">
        <v>894</v>
      </c>
      <c r="B462" s="19" t="s">
        <v>895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>
      <c r="A463" s="10" t="s">
        <v>896</v>
      </c>
      <c r="B463" s="21" t="s">
        <v>897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>
      <c r="A464" s="10" t="s">
        <v>898</v>
      </c>
      <c r="B464" s="16" t="s">
        <v>899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>
      <c r="A465" s="18" t="s">
        <v>900</v>
      </c>
      <c r="B465" s="19" t="s">
        <v>901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>
      <c r="A466" s="18" t="s">
        <v>902</v>
      </c>
      <c r="B466" s="19" t="s">
        <v>903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>
      <c r="A467" s="18" t="s">
        <v>904</v>
      </c>
      <c r="B467" s="19" t="s">
        <v>905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>
      <c r="A468" s="18" t="s">
        <v>906</v>
      </c>
      <c r="B468" s="19" t="s">
        <v>907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>
      <c r="A469" s="10" t="s">
        <v>908</v>
      </c>
      <c r="B469" s="16" t="s">
        <v>909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>
      <c r="A470" s="18" t="s">
        <v>910</v>
      </c>
      <c r="B470" s="19" t="s">
        <v>911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>
      <c r="A471" s="10" t="s">
        <v>912</v>
      </c>
      <c r="B471" s="21" t="s">
        <v>913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>
      <c r="A472" s="10" t="s">
        <v>914</v>
      </c>
      <c r="B472" s="16" t="s">
        <v>915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>
      <c r="A473" s="18" t="s">
        <v>916</v>
      </c>
      <c r="B473" s="19" t="s">
        <v>917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>
      <c r="A474" s="10" t="s">
        <v>918</v>
      </c>
      <c r="B474" s="16" t="s">
        <v>919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>
      <c r="A475" s="18" t="s">
        <v>920</v>
      </c>
      <c r="B475" s="19" t="s">
        <v>921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>
      <c r="A476" s="18" t="s">
        <v>922</v>
      </c>
      <c r="B476" s="19" t="s">
        <v>923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>
      <c r="A477" s="10" t="s">
        <v>924</v>
      </c>
      <c r="B477" s="24" t="s">
        <v>925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0</v>
      </c>
      <c r="AY477" s="13">
        <f>AY478+AY489+AY494+AY499+AY502</f>
        <v>0</v>
      </c>
    </row>
    <row r="478" spans="1:51">
      <c r="A478" s="10" t="s">
        <v>926</v>
      </c>
      <c r="B478" s="21" t="s">
        <v>927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0</v>
      </c>
      <c r="AY478" s="15">
        <f>AY479+AY483</f>
        <v>0</v>
      </c>
    </row>
    <row r="479" spans="1:51">
      <c r="A479" s="10" t="s">
        <v>928</v>
      </c>
      <c r="B479" s="16" t="s">
        <v>929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0</v>
      </c>
      <c r="AY479" s="17">
        <f>SUM(AY480:AY482)</f>
        <v>0</v>
      </c>
    </row>
    <row r="480" spans="1:51">
      <c r="A480" s="18" t="s">
        <v>930</v>
      </c>
      <c r="B480" s="19" t="s">
        <v>931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0</v>
      </c>
      <c r="AY480" s="20">
        <v>0</v>
      </c>
    </row>
    <row r="481" spans="1:51">
      <c r="A481" s="18" t="s">
        <v>932</v>
      </c>
      <c r="B481" s="19" t="s">
        <v>933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>
      <c r="A482" s="18" t="s">
        <v>934</v>
      </c>
      <c r="B482" s="19" t="s">
        <v>935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>
      <c r="A483" s="10" t="s">
        <v>936</v>
      </c>
      <c r="B483" s="16" t="s">
        <v>937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>
      <c r="A484" s="18" t="s">
        <v>938</v>
      </c>
      <c r="B484" s="19" t="s">
        <v>939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>
      <c r="A485" s="18" t="s">
        <v>940</v>
      </c>
      <c r="B485" s="19" t="s">
        <v>941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>
      <c r="A486" s="18" t="s">
        <v>942</v>
      </c>
      <c r="B486" s="19" t="s">
        <v>943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>
      <c r="A487" s="18" t="s">
        <v>944</v>
      </c>
      <c r="B487" s="19" t="s">
        <v>945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>
      <c r="A488" s="18" t="s">
        <v>946</v>
      </c>
      <c r="B488" s="19" t="s">
        <v>947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>
      <c r="A489" s="10" t="s">
        <v>948</v>
      </c>
      <c r="B489" s="21" t="s">
        <v>949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>
      <c r="A490" s="10" t="s">
        <v>950</v>
      </c>
      <c r="B490" s="16" t="s">
        <v>951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>
      <c r="A491" s="18" t="s">
        <v>952</v>
      </c>
      <c r="B491" s="19" t="s">
        <v>953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>
      <c r="A492" s="10" t="s">
        <v>954</v>
      </c>
      <c r="B492" s="16" t="s">
        <v>955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>
      <c r="A493" s="18" t="s">
        <v>956</v>
      </c>
      <c r="B493" s="19" t="s">
        <v>957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>
      <c r="A494" s="10" t="s">
        <v>958</v>
      </c>
      <c r="B494" s="21" t="s">
        <v>959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>
      <c r="A495" s="10" t="s">
        <v>960</v>
      </c>
      <c r="B495" s="16" t="s">
        <v>961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>
      <c r="A496" s="18" t="s">
        <v>962</v>
      </c>
      <c r="B496" s="19" t="s">
        <v>963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>
      <c r="A497" s="10" t="s">
        <v>964</v>
      </c>
      <c r="B497" s="16" t="s">
        <v>965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>
      <c r="A498" s="18" t="s">
        <v>966</v>
      </c>
      <c r="B498" s="19" t="s">
        <v>967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>
      <c r="A499" s="10" t="s">
        <v>968</v>
      </c>
      <c r="B499" s="21" t="s">
        <v>969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>
      <c r="A500" s="10" t="s">
        <v>970</v>
      </c>
      <c r="B500" s="16" t="s">
        <v>971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>
      <c r="A501" s="18" t="s">
        <v>972</v>
      </c>
      <c r="B501" s="19" t="s">
        <v>973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>
      <c r="A502" s="10" t="s">
        <v>974</v>
      </c>
      <c r="B502" s="21" t="s">
        <v>975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>
      <c r="A503" s="10" t="s">
        <v>976</v>
      </c>
      <c r="B503" s="16" t="s">
        <v>977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>
      <c r="A504" s="18" t="s">
        <v>978</v>
      </c>
      <c r="B504" s="19" t="s">
        <v>979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>
      <c r="A505" s="10" t="s">
        <v>980</v>
      </c>
      <c r="B505" s="16" t="s">
        <v>981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>
      <c r="A506" s="18" t="s">
        <v>982</v>
      </c>
      <c r="B506" s="19" t="s">
        <v>983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>
      <c r="A507" s="10" t="s">
        <v>984</v>
      </c>
      <c r="B507" s="24" t="s">
        <v>985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0</v>
      </c>
    </row>
    <row r="508" spans="1:51">
      <c r="A508" s="10" t="s">
        <v>986</v>
      </c>
      <c r="B508" s="21" t="s">
        <v>987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>
      <c r="A509" s="10" t="s">
        <v>988</v>
      </c>
      <c r="B509" s="16" t="s">
        <v>989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>
      <c r="A510" s="10" t="s">
        <v>990</v>
      </c>
      <c r="B510" s="16" t="s">
        <v>991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>
      <c r="A511" s="10" t="s">
        <v>992</v>
      </c>
      <c r="B511" s="16" t="s">
        <v>993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>
      <c r="A512" s="10" t="s">
        <v>994</v>
      </c>
      <c r="B512" s="16" t="s">
        <v>995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>
      <c r="A513" s="10" t="s">
        <v>996</v>
      </c>
      <c r="B513" s="16" t="s">
        <v>997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>
      <c r="A514" s="10" t="s">
        <v>998</v>
      </c>
      <c r="B514" s="16" t="s">
        <v>999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>
      <c r="A515" s="10" t="s">
        <v>1000</v>
      </c>
      <c r="B515" s="16" t="s">
        <v>1001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>
      <c r="A516" s="10" t="s">
        <v>1002</v>
      </c>
      <c r="B516" s="16" t="s">
        <v>1003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>
      <c r="A517" s="10" t="s">
        <v>1004</v>
      </c>
      <c r="B517" s="21" t="s">
        <v>1005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>
      <c r="A518" s="10" t="s">
        <v>1006</v>
      </c>
      <c r="B518" s="16" t="s">
        <v>1007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>
      <c r="A519" s="10" t="s">
        <v>1008</v>
      </c>
      <c r="B519" s="16" t="s">
        <v>1009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>
      <c r="A520" s="10" t="s">
        <v>1010</v>
      </c>
      <c r="B520" s="21" t="s">
        <v>1011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>
      <c r="A521" s="10" t="s">
        <v>1012</v>
      </c>
      <c r="B521" s="16" t="s">
        <v>1013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>
      <c r="A522" s="10" t="s">
        <v>1014</v>
      </c>
      <c r="B522" s="16" t="s">
        <v>1015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>
      <c r="A523" s="10" t="s">
        <v>1016</v>
      </c>
      <c r="B523" s="16" t="s">
        <v>1017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>
      <c r="A524" s="10" t="s">
        <v>1018</v>
      </c>
      <c r="B524" s="16" t="s">
        <v>1019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>
      <c r="A525" s="10" t="s">
        <v>1020</v>
      </c>
      <c r="B525" s="16" t="s">
        <v>1021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>
      <c r="A526" s="10" t="s">
        <v>1022</v>
      </c>
      <c r="B526" s="21" t="s">
        <v>1023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>
      <c r="A527" s="10" t="s">
        <v>1024</v>
      </c>
      <c r="B527" s="16" t="s">
        <v>1025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>
      <c r="A528" s="10" t="s">
        <v>1026</v>
      </c>
      <c r="B528" s="21" t="s">
        <v>1027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>
      <c r="A529" s="10" t="s">
        <v>1028</v>
      </c>
      <c r="B529" s="16" t="s">
        <v>1029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>
      <c r="A530" s="10" t="s">
        <v>1030</v>
      </c>
      <c r="B530" s="21" t="s">
        <v>1031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>
      <c r="A531" s="10" t="s">
        <v>1032</v>
      </c>
      <c r="B531" s="16" t="s">
        <v>1033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>
      <c r="A532" s="10" t="s">
        <v>1034</v>
      </c>
      <c r="B532" s="16" t="s">
        <v>1035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>
      <c r="A533" s="10" t="s">
        <v>1036</v>
      </c>
      <c r="B533" s="16" t="s">
        <v>1037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>
      <c r="A534" s="10" t="s">
        <v>1038</v>
      </c>
      <c r="B534" s="16" t="s">
        <v>1039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>
      <c r="A535" s="10" t="s">
        <v>1040</v>
      </c>
      <c r="B535" s="16" t="s">
        <v>1041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>
      <c r="A536" s="10" t="s">
        <v>1042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>
      <c r="A537" s="10" t="s">
        <v>1043</v>
      </c>
      <c r="B537" s="16" t="s">
        <v>1044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>
      <c r="A538" s="10" t="s">
        <v>1045</v>
      </c>
      <c r="B538" s="16" t="s">
        <v>1046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>
      <c r="A539" s="10" t="s">
        <v>1047</v>
      </c>
      <c r="B539" s="16" t="s">
        <v>1048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>
      <c r="A540" s="10" t="s">
        <v>1049</v>
      </c>
      <c r="B540" s="24" t="s">
        <v>1050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8327279.2199999997</v>
      </c>
    </row>
    <row r="541" spans="1:51">
      <c r="A541" s="10" t="s">
        <v>1051</v>
      </c>
      <c r="B541" s="21" t="s">
        <v>1052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8327279.2199999997</v>
      </c>
    </row>
    <row r="542" spans="1:51">
      <c r="A542" s="10" t="s">
        <v>1053</v>
      </c>
      <c r="B542" s="16" t="s">
        <v>1054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8327279.2199999997</v>
      </c>
    </row>
    <row r="543" spans="1:51" ht="16.5" customHeight="1">
      <c r="A543" s="29"/>
      <c r="B543" s="41" t="s">
        <v>1055</v>
      </c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F543" s="41"/>
      <c r="AG543" s="41"/>
      <c r="AH543" s="41"/>
      <c r="AI543" s="41"/>
      <c r="AJ543" s="41"/>
      <c r="AK543" s="41"/>
      <c r="AL543" s="41"/>
      <c r="AM543" s="41"/>
      <c r="AN543" s="41"/>
      <c r="AO543" s="41"/>
      <c r="AP543" s="41"/>
      <c r="AQ543" s="41"/>
      <c r="AR543" s="41"/>
      <c r="AS543" s="41"/>
      <c r="AT543" s="41"/>
      <c r="AU543" s="41"/>
      <c r="AV543" s="41"/>
      <c r="AW543" s="41"/>
      <c r="AX543" s="30">
        <f>AX186+AX372+AX453+AX477+AX507+AX540</f>
        <v>15006029.210000001</v>
      </c>
      <c r="AY543" s="30">
        <f>AY186+AY372+AY453+AY477+AY507+AY540</f>
        <v>40315072.899999999</v>
      </c>
    </row>
    <row r="544" spans="1:51" ht="16.5" customHeight="1" thickBot="1">
      <c r="B544" s="48" t="s">
        <v>1056</v>
      </c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  <c r="AK544" s="48"/>
      <c r="AL544" s="48"/>
      <c r="AM544" s="48"/>
      <c r="AN544" s="48"/>
      <c r="AO544" s="48"/>
      <c r="AP544" s="48"/>
      <c r="AQ544" s="48"/>
      <c r="AR544" s="48"/>
      <c r="AS544" s="48"/>
      <c r="AT544" s="48"/>
      <c r="AU544" s="48"/>
      <c r="AV544" s="48"/>
      <c r="AW544" s="48"/>
      <c r="AX544" s="31">
        <f>AX184-AX543</f>
        <v>4519786.5799999982</v>
      </c>
      <c r="AY544" s="31">
        <f>AY184-AY543</f>
        <v>-3504777.6199999973</v>
      </c>
    </row>
    <row r="545" spans="2:51" ht="15.75" thickTop="1"/>
    <row r="546" spans="2:51" ht="18.75">
      <c r="B546" s="34" t="s">
        <v>1057</v>
      </c>
    </row>
    <row r="547" spans="2:51">
      <c r="B547" s="1"/>
    </row>
    <row r="548" spans="2:51">
      <c r="B548" s="1"/>
      <c r="AG548" s="49" t="s">
        <v>1077</v>
      </c>
      <c r="AH548" s="49"/>
      <c r="AI548" s="49"/>
      <c r="AJ548" s="49"/>
      <c r="AK548" s="49"/>
      <c r="AL548" s="49"/>
      <c r="AM548" s="49"/>
      <c r="AN548" s="49"/>
      <c r="AO548" s="49"/>
      <c r="AP548" s="49"/>
      <c r="AQ548" s="49"/>
      <c r="AR548" s="49"/>
      <c r="AS548" s="49"/>
      <c r="AT548" s="49"/>
      <c r="AU548" s="49"/>
    </row>
    <row r="549" spans="2:51" ht="8.25" customHeight="1">
      <c r="AG549" s="49"/>
      <c r="AH549" s="49"/>
      <c r="AI549" s="49"/>
      <c r="AJ549" s="49"/>
      <c r="AK549" s="49"/>
      <c r="AL549" s="49"/>
      <c r="AM549" s="49"/>
      <c r="AN549" s="49"/>
      <c r="AO549" s="49"/>
      <c r="AP549" s="49"/>
      <c r="AQ549" s="49"/>
      <c r="AR549" s="49"/>
      <c r="AS549" s="49"/>
      <c r="AT549" s="49"/>
      <c r="AU549" s="49"/>
    </row>
    <row r="550" spans="2:51">
      <c r="AG550" s="49"/>
      <c r="AH550" s="49"/>
      <c r="AI550" s="49"/>
      <c r="AJ550" s="49"/>
      <c r="AK550" s="49"/>
      <c r="AL550" s="49"/>
      <c r="AM550" s="49"/>
      <c r="AN550" s="49"/>
      <c r="AO550" s="49"/>
      <c r="AP550" s="49"/>
      <c r="AQ550" s="49"/>
      <c r="AR550" s="49"/>
      <c r="AS550" s="49"/>
      <c r="AT550" s="49"/>
      <c r="AU550" s="49"/>
    </row>
    <row r="551" spans="2:51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49"/>
      <c r="AH551" s="49"/>
      <c r="AI551" s="49"/>
      <c r="AJ551" s="49"/>
      <c r="AK551" s="49"/>
      <c r="AL551" s="49"/>
      <c r="AM551" s="49"/>
      <c r="AN551" s="49"/>
      <c r="AO551" s="49"/>
      <c r="AP551" s="49"/>
      <c r="AQ551" s="49"/>
      <c r="AR551" s="49"/>
      <c r="AS551" s="49"/>
      <c r="AT551" s="49"/>
      <c r="AU551" s="49"/>
      <c r="AV551" s="50" t="s">
        <v>1059</v>
      </c>
      <c r="AW551" s="50"/>
      <c r="AX551" s="50"/>
      <c r="AY551" s="50"/>
    </row>
    <row r="552" spans="2:51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51" t="s">
        <v>1060</v>
      </c>
      <c r="Q552" s="51"/>
      <c r="R552" s="51"/>
      <c r="S552" s="51"/>
      <c r="T552" s="51"/>
      <c r="U552" s="51"/>
      <c r="V552" s="51"/>
      <c r="W552" s="51"/>
      <c r="X552" s="51"/>
      <c r="Y552" s="51"/>
      <c r="Z552" s="51"/>
      <c r="AA552" s="51"/>
      <c r="AB552" s="51"/>
      <c r="AC552" s="51"/>
      <c r="AD552" s="51"/>
      <c r="AE552" s="51"/>
      <c r="AF552" s="51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51" t="s">
        <v>1061</v>
      </c>
      <c r="AW552" s="51"/>
      <c r="AX552" s="51"/>
      <c r="AY552" s="51"/>
    </row>
    <row r="553" spans="2:51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  <c r="AC553" s="52"/>
      <c r="AD553" s="52"/>
      <c r="AE553" s="52"/>
      <c r="AF553" s="52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2"/>
      <c r="AW553" s="52"/>
      <c r="AX553" s="52"/>
      <c r="AY553" s="52"/>
    </row>
    <row r="554" spans="2:51" ht="15.75" customHeight="1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6" t="s">
        <v>1062</v>
      </c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7" t="s">
        <v>1063</v>
      </c>
      <c r="AW554" s="47"/>
      <c r="AX554" s="47"/>
      <c r="AY554" s="47"/>
    </row>
    <row r="555" spans="2:51" ht="15" customHeight="1">
      <c r="D555" s="39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S555" s="39"/>
      <c r="AV555" s="47"/>
      <c r="AW555" s="47"/>
      <c r="AX555" s="47"/>
      <c r="AY555" s="47"/>
    </row>
    <row r="556" spans="2:51"/>
    <row r="557" spans="2:51" hidden="1"/>
    <row r="558" spans="2:51" hidden="1"/>
    <row r="559" spans="2:51" hidden="1"/>
    <row r="560" spans="2:51" hidden="1"/>
    <row r="561"/>
    <row r="562"/>
    <row r="563"/>
    <row r="564"/>
  </sheetData>
  <mergeCells count="14">
    <mergeCell ref="P554:AF555"/>
    <mergeCell ref="AV554:AY555"/>
    <mergeCell ref="B544:AW544"/>
    <mergeCell ref="AG548:AU551"/>
    <mergeCell ref="P551:AF551"/>
    <mergeCell ref="AV551:AY551"/>
    <mergeCell ref="P552:AF553"/>
    <mergeCell ref="AV552:AY553"/>
    <mergeCell ref="B1:AY1"/>
    <mergeCell ref="B2:AY2"/>
    <mergeCell ref="B3:AY3"/>
    <mergeCell ref="B5:AW5"/>
    <mergeCell ref="B184:AW184"/>
    <mergeCell ref="B543:AW54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workbookViewId="0">
      <selection sqref="A1:XFD1048576"/>
    </sheetView>
  </sheetViews>
  <sheetFormatPr baseColWidth="10" defaultColWidth="0" defaultRowHeight="15" customHeight="1" zeroHeight="1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>
      <c r="B1" s="42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>
      <c r="B2" s="43" t="s">
        <v>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>
      <c r="B3" s="44" t="s">
        <v>1074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</row>
    <row r="5" spans="1:51" s="5" customFormat="1" ht="21">
      <c r="A5" s="3" t="s">
        <v>3</v>
      </c>
      <c r="B5" s="45" t="s">
        <v>4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">
        <v>2021</v>
      </c>
      <c r="AY5" s="4">
        <v>2020</v>
      </c>
    </row>
    <row r="6" spans="1:51" ht="18.75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3883000.16</v>
      </c>
      <c r="AY7" s="13">
        <f>AY8+AY29+AY35+AY40+AY72+AY81+AY102+AY114</f>
        <v>4561929.1900000004</v>
      </c>
    </row>
    <row r="8" spans="1:51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1383707.37</v>
      </c>
      <c r="AY8" s="15">
        <f>AY9+AY11+AY15+AY16+AY17+AY18+AY19+AY25+AY27</f>
        <v>1559077.24</v>
      </c>
    </row>
    <row r="9" spans="1:51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0</v>
      </c>
    </row>
    <row r="10" spans="1:51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0</v>
      </c>
    </row>
    <row r="11" spans="1:51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1362308.32</v>
      </c>
      <c r="AY11" s="17">
        <f>SUM(AY12:AY14)</f>
        <v>1551347.78</v>
      </c>
    </row>
    <row r="12" spans="1:51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1079023</v>
      </c>
      <c r="AY12" s="20">
        <v>1009046.61</v>
      </c>
    </row>
    <row r="13" spans="1:51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283285.32</v>
      </c>
      <c r="AY13" s="20">
        <v>542301.17000000004</v>
      </c>
    </row>
    <row r="14" spans="1:51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0</v>
      </c>
      <c r="AY14" s="20">
        <v>0</v>
      </c>
    </row>
    <row r="15" spans="1:51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21399.05</v>
      </c>
      <c r="AY19" s="17">
        <f>SUM(AY20:AY24)</f>
        <v>7729.46</v>
      </c>
    </row>
    <row r="20" spans="1:51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20399.05</v>
      </c>
      <c r="AY20" s="20">
        <v>4429.46</v>
      </c>
    </row>
    <row r="21" spans="1:51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1000</v>
      </c>
      <c r="AY22" s="20">
        <v>3300</v>
      </c>
    </row>
    <row r="23" spans="1:51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0</v>
      </c>
      <c r="AY23" s="20">
        <v>0</v>
      </c>
    </row>
    <row r="24" spans="1:51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0</v>
      </c>
    </row>
    <row r="25" spans="1:51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2355469.17</v>
      </c>
      <c r="AY40" s="15">
        <f>AY41+AY46+AY47+AY62+AY68+AY70</f>
        <v>2595014.2900000005</v>
      </c>
    </row>
    <row r="41" spans="1:51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70761.91</v>
      </c>
      <c r="AY41" s="17">
        <f>SUM(AY42:AY45)</f>
        <v>138209.24</v>
      </c>
    </row>
    <row r="42" spans="1:51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5321.2</v>
      </c>
      <c r="AY42" s="20">
        <v>50785</v>
      </c>
    </row>
    <row r="43" spans="1:51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1560.96</v>
      </c>
      <c r="AY43" s="20">
        <v>5394.74</v>
      </c>
    </row>
    <row r="44" spans="1:51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47835.45</v>
      </c>
      <c r="AY44" s="20">
        <v>27415.02</v>
      </c>
    </row>
    <row r="45" spans="1:51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16044.3</v>
      </c>
      <c r="AY45" s="20">
        <v>54614.48</v>
      </c>
    </row>
    <row r="46" spans="1:51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2267942.21</v>
      </c>
      <c r="AY47" s="17">
        <f>SUM(AY48:AY61)</f>
        <v>2412838.08</v>
      </c>
    </row>
    <row r="48" spans="1:51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90022.11</v>
      </c>
      <c r="AY48" s="20">
        <v>125241.71</v>
      </c>
    </row>
    <row r="49" spans="1:51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12107.81</v>
      </c>
      <c r="AY49" s="20">
        <v>14656.29</v>
      </c>
    </row>
    <row r="50" spans="1:51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58859.05</v>
      </c>
      <c r="AY50" s="20">
        <v>12058.28</v>
      </c>
    </row>
    <row r="51" spans="1:51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1952.47</v>
      </c>
      <c r="AY52" s="20">
        <v>2441.91</v>
      </c>
    </row>
    <row r="53" spans="1:51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8891.24</v>
      </c>
      <c r="AY53" s="20">
        <v>12033.36</v>
      </c>
    </row>
    <row r="54" spans="1:51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2022.26</v>
      </c>
      <c r="AY55" s="20">
        <v>2080.08</v>
      </c>
    </row>
    <row r="56" spans="1:51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370</v>
      </c>
      <c r="AY56" s="20">
        <v>0</v>
      </c>
    </row>
    <row r="57" spans="1:51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1891233.08</v>
      </c>
      <c r="AY57" s="20">
        <v>1962393.36</v>
      </c>
    </row>
    <row r="58" spans="1:51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17873.34</v>
      </c>
      <c r="AY58" s="20">
        <v>33022.44</v>
      </c>
    </row>
    <row r="59" spans="1:51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5889.3</v>
      </c>
      <c r="AY59" s="20">
        <v>7621.84</v>
      </c>
    </row>
    <row r="60" spans="1:51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71772.73</v>
      </c>
      <c r="AY60" s="20">
        <v>99700.31</v>
      </c>
    </row>
    <row r="61" spans="1:51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106948.82</v>
      </c>
      <c r="AY61" s="20">
        <v>141588.5</v>
      </c>
    </row>
    <row r="62" spans="1:51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14528.79</v>
      </c>
      <c r="AY62" s="17">
        <f>SUM(AY63:AY67)</f>
        <v>42966.97</v>
      </c>
    </row>
    <row r="63" spans="1:51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14528.79</v>
      </c>
      <c r="AY63" s="20">
        <v>39367.43</v>
      </c>
    </row>
    <row r="64" spans="1:51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0</v>
      </c>
      <c r="AY65" s="20">
        <v>3599.54</v>
      </c>
    </row>
    <row r="66" spans="1:51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0</v>
      </c>
      <c r="AY67" s="20">
        <v>0</v>
      </c>
    </row>
    <row r="68" spans="1:51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2236.2600000000002</v>
      </c>
      <c r="AY70" s="17">
        <f>SUM(AY71)</f>
        <v>1000</v>
      </c>
    </row>
    <row r="71" spans="1:51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2236.2600000000002</v>
      </c>
      <c r="AY71" s="20">
        <v>1000</v>
      </c>
    </row>
    <row r="72" spans="1:51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141323.62</v>
      </c>
      <c r="AY72" s="15">
        <f>AY73+AY76+AY77+AY78+AY80</f>
        <v>182721.04</v>
      </c>
    </row>
    <row r="73" spans="1:51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141323.62</v>
      </c>
      <c r="AY73" s="17">
        <f>SUM(AY74:AY75)</f>
        <v>182721.04</v>
      </c>
    </row>
    <row r="74" spans="1:51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0</v>
      </c>
      <c r="AY74" s="20">
        <v>0</v>
      </c>
    </row>
    <row r="75" spans="1:51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141323.62</v>
      </c>
      <c r="AY75" s="20">
        <v>182721.04</v>
      </c>
    </row>
    <row r="76" spans="1:51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2500</v>
      </c>
      <c r="AY81" s="15">
        <f>AY82+AY83+AY85+AY87+AY89+AY91+AY93+AY94+AY100</f>
        <v>225116.62</v>
      </c>
    </row>
    <row r="82" spans="1:51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2500</v>
      </c>
      <c r="AY83" s="17">
        <f>SUM(AY84)</f>
        <v>179463.6</v>
      </c>
    </row>
    <row r="84" spans="1:51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2500</v>
      </c>
      <c r="AY84" s="20">
        <v>179463.6</v>
      </c>
    </row>
    <row r="85" spans="1:51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45557</v>
      </c>
    </row>
    <row r="88" spans="1:51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45557</v>
      </c>
    </row>
    <row r="89" spans="1:51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96.02</v>
      </c>
    </row>
    <row r="95" spans="1:51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96.02</v>
      </c>
    </row>
    <row r="96" spans="1:51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0</v>
      </c>
    </row>
    <row r="101" spans="1:51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0</v>
      </c>
    </row>
    <row r="102" spans="1:51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>
      <c r="A114" s="10" t="s">
        <v>205</v>
      </c>
      <c r="B114" s="21" t="s">
        <v>206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>
      <c r="A115" s="10" t="s">
        <v>207</v>
      </c>
      <c r="B115" s="16" t="s">
        <v>208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>
      <c r="A116" s="10" t="s">
        <v>209</v>
      </c>
      <c r="B116" s="16" t="s">
        <v>210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>
      <c r="A117" s="10" t="s">
        <v>211</v>
      </c>
      <c r="B117" s="24" t="s">
        <v>212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18400233.270000003</v>
      </c>
      <c r="AY117" s="13">
        <f>AY118+AY149</f>
        <v>32248366.090000004</v>
      </c>
    </row>
    <row r="118" spans="1:51">
      <c r="A118" s="10" t="s">
        <v>213</v>
      </c>
      <c r="B118" s="21" t="s">
        <v>214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18400233.270000003</v>
      </c>
      <c r="AY118" s="15">
        <f>AY119+AY132+AY135+AY140+AY146</f>
        <v>32248366.090000004</v>
      </c>
    </row>
    <row r="119" spans="1:51">
      <c r="A119" s="10" t="s">
        <v>215</v>
      </c>
      <c r="B119" s="16" t="s">
        <v>216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14204006.91</v>
      </c>
      <c r="AY119" s="17">
        <f>SUM(AY120:AY131)</f>
        <v>23730606.590000004</v>
      </c>
    </row>
    <row r="120" spans="1:51">
      <c r="A120" s="18" t="s">
        <v>217</v>
      </c>
      <c r="B120" s="19" t="s">
        <v>218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10139851.16</v>
      </c>
      <c r="AY120" s="20">
        <v>15722795.93</v>
      </c>
    </row>
    <row r="121" spans="1:51">
      <c r="A121" s="18" t="s">
        <v>219</v>
      </c>
      <c r="B121" s="19" t="s">
        <v>220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2666036.31</v>
      </c>
      <c r="AY121" s="20">
        <v>4480387.83</v>
      </c>
    </row>
    <row r="122" spans="1:51">
      <c r="A122" s="18" t="s">
        <v>221</v>
      </c>
      <c r="B122" s="19" t="s">
        <v>222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248035.41</v>
      </c>
      <c r="AY122" s="20">
        <v>345174.1</v>
      </c>
    </row>
    <row r="123" spans="1:51">
      <c r="A123" s="18" t="s">
        <v>223</v>
      </c>
      <c r="B123" s="19" t="s">
        <v>224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1265664.1599999999</v>
      </c>
    </row>
    <row r="124" spans="1:51">
      <c r="A124" s="18" t="s">
        <v>225</v>
      </c>
      <c r="B124" s="19" t="s">
        <v>226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>
      <c r="A125" s="18" t="s">
        <v>227</v>
      </c>
      <c r="B125" s="19" t="s">
        <v>228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274777.45</v>
      </c>
      <c r="AY125" s="20">
        <v>435622.75</v>
      </c>
    </row>
    <row r="126" spans="1:51">
      <c r="A126" s="18" t="s">
        <v>229</v>
      </c>
      <c r="B126" s="19" t="s">
        <v>230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>
      <c r="A127" s="18" t="s">
        <v>231</v>
      </c>
      <c r="B127" s="19" t="s">
        <v>232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>
      <c r="A128" s="18" t="s">
        <v>233</v>
      </c>
      <c r="B128" s="19" t="s">
        <v>234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439751.24</v>
      </c>
      <c r="AY128" s="20">
        <v>831401.71</v>
      </c>
    </row>
    <row r="129" spans="1:51">
      <c r="A129" s="18" t="s">
        <v>235</v>
      </c>
      <c r="B129" s="19" t="s">
        <v>236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425526.94</v>
      </c>
      <c r="AY129" s="20">
        <v>635458.51</v>
      </c>
    </row>
    <row r="130" spans="1:51">
      <c r="A130" s="18" t="s">
        <v>237</v>
      </c>
      <c r="B130" s="19" t="s">
        <v>238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>
      <c r="A131" s="18" t="s">
        <v>239</v>
      </c>
      <c r="B131" s="19" t="s">
        <v>240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10028.4</v>
      </c>
      <c r="AY131" s="20">
        <v>14101.6</v>
      </c>
    </row>
    <row r="132" spans="1:51">
      <c r="A132" s="10" t="s">
        <v>241</v>
      </c>
      <c r="B132" s="16" t="s">
        <v>242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3902576.5100000002</v>
      </c>
      <c r="AY132" s="17">
        <f>SUM(AY133:AY134)</f>
        <v>6135933.3499999996</v>
      </c>
    </row>
    <row r="133" spans="1:51">
      <c r="A133" s="18" t="s">
        <v>243</v>
      </c>
      <c r="B133" s="19" t="s">
        <v>244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2197598.2400000002</v>
      </c>
      <c r="AY133" s="20">
        <v>3184885.89</v>
      </c>
    </row>
    <row r="134" spans="1:51">
      <c r="A134" s="18" t="s">
        <v>245</v>
      </c>
      <c r="B134" s="19" t="s">
        <v>246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1704978.27</v>
      </c>
      <c r="AY134" s="20">
        <v>2951047.46</v>
      </c>
    </row>
    <row r="135" spans="1:51">
      <c r="A135" s="10" t="s">
        <v>247</v>
      </c>
      <c r="B135" s="16" t="s">
        <v>248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0</v>
      </c>
      <c r="AY135" s="17">
        <f>SUM(AY136:AY139)</f>
        <v>2000000</v>
      </c>
    </row>
    <row r="136" spans="1:51">
      <c r="A136" s="18" t="s">
        <v>249</v>
      </c>
      <c r="B136" s="19" t="s">
        <v>250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>
      <c r="A137" s="18" t="s">
        <v>251</v>
      </c>
      <c r="B137" s="19" t="s">
        <v>252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>
      <c r="A138" s="18" t="s">
        <v>253</v>
      </c>
      <c r="B138" s="19" t="s">
        <v>254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>
      <c r="A139" s="18" t="s">
        <v>255</v>
      </c>
      <c r="B139" s="19" t="s">
        <v>256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0</v>
      </c>
      <c r="AY139" s="20">
        <v>2000000</v>
      </c>
    </row>
    <row r="140" spans="1:51">
      <c r="A140" s="10" t="s">
        <v>257</v>
      </c>
      <c r="B140" s="16" t="s">
        <v>258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293649.84999999998</v>
      </c>
      <c r="AY140" s="17">
        <f>SUM(AY141:AY145)</f>
        <v>381826.15</v>
      </c>
    </row>
    <row r="141" spans="1:51">
      <c r="A141" s="18" t="s">
        <v>259</v>
      </c>
      <c r="B141" s="19" t="s">
        <v>260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287.73</v>
      </c>
      <c r="AY141" s="20">
        <v>516.52</v>
      </c>
    </row>
    <row r="142" spans="1:51">
      <c r="A142" s="18" t="s">
        <v>261</v>
      </c>
      <c r="B142" s="19" t="s">
        <v>262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79376.56</v>
      </c>
      <c r="AY142" s="20">
        <v>344873.77</v>
      </c>
    </row>
    <row r="143" spans="1:51">
      <c r="A143" s="18" t="s">
        <v>263</v>
      </c>
      <c r="B143" s="19" t="s">
        <v>264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213985.56</v>
      </c>
      <c r="AY143" s="20">
        <v>36435.86</v>
      </c>
    </row>
    <row r="144" spans="1:51">
      <c r="A144" s="18" t="s">
        <v>265</v>
      </c>
      <c r="B144" s="19" t="s">
        <v>266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>
      <c r="A145" s="18" t="s">
        <v>267</v>
      </c>
      <c r="B145" s="19" t="s">
        <v>268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>
      <c r="A146" s="10" t="s">
        <v>269</v>
      </c>
      <c r="B146" s="16" t="s">
        <v>270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>
      <c r="A147" s="10" t="s">
        <v>271</v>
      </c>
      <c r="B147" s="19" t="s">
        <v>272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>
      <c r="A148" s="10" t="s">
        <v>273</v>
      </c>
      <c r="B148" s="19" t="s">
        <v>274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>
      <c r="A149" s="10" t="s">
        <v>275</v>
      </c>
      <c r="B149" s="21" t="s">
        <v>276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>
      <c r="A150" s="10" t="s">
        <v>277</v>
      </c>
      <c r="B150" s="16" t="s">
        <v>278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>
      <c r="A151" s="18" t="s">
        <v>279</v>
      </c>
      <c r="B151" s="19" t="s">
        <v>280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>
      <c r="A152" s="10" t="s">
        <v>281</v>
      </c>
      <c r="B152" s="16" t="s">
        <v>282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>
      <c r="A153" s="10" t="s">
        <v>283</v>
      </c>
      <c r="B153" s="16" t="s">
        <v>284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>
      <c r="A154" s="18" t="s">
        <v>285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>
      <c r="A184" s="18"/>
      <c r="B184" s="41" t="s">
        <v>345</v>
      </c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27">
        <f>AX7+AX117+AX161</f>
        <v>22283233.430000003</v>
      </c>
      <c r="AY184" s="27">
        <f>AY7+AY117+AY161</f>
        <v>36810295.280000001</v>
      </c>
    </row>
    <row r="185" spans="1:52" ht="18.7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15508433.27</v>
      </c>
      <c r="AY186" s="13">
        <f>AY187+AY222+AY287</f>
        <v>28469971.399999999</v>
      </c>
    </row>
    <row r="187" spans="1:52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7609509.75</v>
      </c>
      <c r="AY187" s="15">
        <f>AY188+AY193+AY198+AY207+AY212+AY219</f>
        <v>13860848.109999999</v>
      </c>
    </row>
    <row r="188" spans="1:52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5010604.67</v>
      </c>
      <c r="AY188" s="17">
        <f>SUM(AY189:AY192)</f>
        <v>8233415.0800000001</v>
      </c>
    </row>
    <row r="189" spans="1:52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1006954.7</v>
      </c>
      <c r="AY189" s="20">
        <v>1647046.8</v>
      </c>
    </row>
    <row r="190" spans="1:52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4003649.97</v>
      </c>
      <c r="AY191" s="20">
        <v>6586368.2800000003</v>
      </c>
    </row>
    <row r="192" spans="1:52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2162750.04</v>
      </c>
      <c r="AY193" s="17">
        <f>SUM(AY194:AY197)</f>
        <v>3498486.61</v>
      </c>
    </row>
    <row r="194" spans="1:51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0</v>
      </c>
    </row>
    <row r="195" spans="1:51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2162750.04</v>
      </c>
      <c r="AY195" s="20">
        <v>3498486.61</v>
      </c>
    </row>
    <row r="196" spans="1:51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399465.62</v>
      </c>
      <c r="AY198" s="17">
        <f>SUM(AY199:AY206)</f>
        <v>1962368.6</v>
      </c>
    </row>
    <row r="199" spans="1:51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30405.3</v>
      </c>
      <c r="AY200" s="20">
        <v>1510510.08</v>
      </c>
    </row>
    <row r="201" spans="1:51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89060.32</v>
      </c>
      <c r="AY201" s="20">
        <v>292885.59000000003</v>
      </c>
    </row>
    <row r="202" spans="1:51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280000</v>
      </c>
      <c r="AY202" s="20">
        <v>158972.93</v>
      </c>
    </row>
    <row r="203" spans="1:51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36689.42</v>
      </c>
      <c r="AY212" s="17">
        <f>SUM(AY213:AY218)</f>
        <v>166577.81999999998</v>
      </c>
    </row>
    <row r="213" spans="1:51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25302.52</v>
      </c>
    </row>
    <row r="214" spans="1:51">
      <c r="A214" s="18" t="s">
        <v>404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12625.88</v>
      </c>
      <c r="AY214" s="20">
        <v>0</v>
      </c>
    </row>
    <row r="215" spans="1:51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4000</v>
      </c>
    </row>
    <row r="217" spans="1:51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137275.29999999999</v>
      </c>
    </row>
    <row r="218" spans="1:51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24063.54</v>
      </c>
      <c r="AY218" s="20">
        <v>0</v>
      </c>
    </row>
    <row r="219" spans="1:51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0</v>
      </c>
    </row>
    <row r="220" spans="1:51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3522357.09</v>
      </c>
      <c r="AY222" s="15">
        <f>AY223+AY232+AY236+AY246+AY256+AY264+AY267+AY273+AY277</f>
        <v>6578718.8999999994</v>
      </c>
    </row>
    <row r="223" spans="1:51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152627.51</v>
      </c>
      <c r="AY223" s="17">
        <f>SUM(AY224:AY231)</f>
        <v>193339.14</v>
      </c>
    </row>
    <row r="224" spans="1:51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97511.32</v>
      </c>
      <c r="AY224" s="20">
        <v>126858.98</v>
      </c>
    </row>
    <row r="225" spans="1:51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0</v>
      </c>
      <c r="AY225" s="20">
        <v>0</v>
      </c>
    </row>
    <row r="226" spans="1:51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6194.97</v>
      </c>
      <c r="AY227" s="20">
        <v>10796.98</v>
      </c>
    </row>
    <row r="228" spans="1:51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0</v>
      </c>
      <c r="AY228" s="20">
        <v>0</v>
      </c>
    </row>
    <row r="229" spans="1:51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46711.22</v>
      </c>
      <c r="AY229" s="20">
        <v>52763.23</v>
      </c>
    </row>
    <row r="230" spans="1:51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710</v>
      </c>
      <c r="AY230" s="20">
        <v>939.95</v>
      </c>
    </row>
    <row r="231" spans="1:51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1500</v>
      </c>
      <c r="AY231" s="20">
        <v>1980</v>
      </c>
    </row>
    <row r="232" spans="1:51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78536.259999999995</v>
      </c>
      <c r="AY232" s="17">
        <f>SUM(AY233:AY235)</f>
        <v>113118.52</v>
      </c>
    </row>
    <row r="233" spans="1:51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78536.259999999995</v>
      </c>
      <c r="AY233" s="20">
        <v>113118.52</v>
      </c>
    </row>
    <row r="234" spans="1:51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0</v>
      </c>
    </row>
    <row r="235" spans="1:51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0</v>
      </c>
    </row>
    <row r="236" spans="1:51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659167.21</v>
      </c>
      <c r="AY246" s="17">
        <f>SUM(AY247:AY255)</f>
        <v>1135095.5799999998</v>
      </c>
    </row>
    <row r="247" spans="1:51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237923.19</v>
      </c>
      <c r="AY247" s="20">
        <v>342213.49</v>
      </c>
    </row>
    <row r="248" spans="1:51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50766.78</v>
      </c>
      <c r="AY248" s="20">
        <v>77895.12</v>
      </c>
    </row>
    <row r="249" spans="1:51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476.01</v>
      </c>
      <c r="AY249" s="20">
        <v>3257</v>
      </c>
    </row>
    <row r="250" spans="1:51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1743.5</v>
      </c>
    </row>
    <row r="251" spans="1:51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2700</v>
      </c>
      <c r="AY251" s="20">
        <v>0</v>
      </c>
    </row>
    <row r="252" spans="1:51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143376.29</v>
      </c>
      <c r="AY252" s="20">
        <v>268529.8</v>
      </c>
    </row>
    <row r="253" spans="1:51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6827.78</v>
      </c>
      <c r="AY253" s="20">
        <v>43876.59</v>
      </c>
    </row>
    <row r="254" spans="1:51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193571.83</v>
      </c>
      <c r="AY254" s="20">
        <v>341200.54</v>
      </c>
    </row>
    <row r="255" spans="1:51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23525.33</v>
      </c>
      <c r="AY255" s="20">
        <v>56379.54</v>
      </c>
    </row>
    <row r="256" spans="1:51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309086.02999999997</v>
      </c>
      <c r="AY256" s="17">
        <f>SUM(AY257:AY263)</f>
        <v>724312.75</v>
      </c>
    </row>
    <row r="257" spans="1:51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0</v>
      </c>
      <c r="AY257" s="20">
        <v>0</v>
      </c>
    </row>
    <row r="258" spans="1:51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0</v>
      </c>
      <c r="AY258" s="20">
        <v>8473</v>
      </c>
    </row>
    <row r="259" spans="1:51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17726.53</v>
      </c>
      <c r="AY259" s="20">
        <v>28425.58</v>
      </c>
    </row>
    <row r="260" spans="1:51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12400.71</v>
      </c>
      <c r="AY260" s="20">
        <v>22810.67</v>
      </c>
    </row>
    <row r="261" spans="1:51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0</v>
      </c>
    </row>
    <row r="263" spans="1:51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278958.78999999998</v>
      </c>
      <c r="AY263" s="20">
        <v>664603.5</v>
      </c>
    </row>
    <row r="264" spans="1:51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1929698.91</v>
      </c>
      <c r="AY264" s="17">
        <f>SUM(AY265:AY266)</f>
        <v>3331783.37</v>
      </c>
    </row>
    <row r="265" spans="1:51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1929698.91</v>
      </c>
      <c r="AY265" s="20">
        <v>3331783.37</v>
      </c>
    </row>
    <row r="266" spans="1:51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37062.379999999997</v>
      </c>
      <c r="AY267" s="17">
        <f>SUM(AY268:AY272)</f>
        <v>132271.41999999998</v>
      </c>
    </row>
    <row r="268" spans="1:51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11662.76</v>
      </c>
      <c r="AY268" s="20">
        <v>85511.78</v>
      </c>
    </row>
    <row r="269" spans="1:51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1142.82</v>
      </c>
      <c r="AY269" s="20">
        <v>24550.16</v>
      </c>
    </row>
    <row r="270" spans="1:51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24256.799999999999</v>
      </c>
      <c r="AY270" s="20">
        <v>13369.48</v>
      </c>
    </row>
    <row r="271" spans="1:51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8840</v>
      </c>
    </row>
    <row r="273" spans="1:51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810.67</v>
      </c>
      <c r="AY273" s="17">
        <f>SUM(AY274:AY276)</f>
        <v>1021.99</v>
      </c>
    </row>
    <row r="274" spans="1:51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810.67</v>
      </c>
      <c r="AY275" s="20">
        <v>1021.99</v>
      </c>
    </row>
    <row r="276" spans="1:51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355368.12</v>
      </c>
      <c r="AY277" s="17">
        <f>SUM(AY278:AY286)</f>
        <v>947776.13</v>
      </c>
    </row>
    <row r="278" spans="1:51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8199.07</v>
      </c>
      <c r="AY278" s="20">
        <v>35480.69</v>
      </c>
    </row>
    <row r="279" spans="1:51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4679.42</v>
      </c>
      <c r="AY279" s="20">
        <v>2915.47</v>
      </c>
    </row>
    <row r="280" spans="1:51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1129.97</v>
      </c>
    </row>
    <row r="281" spans="1:51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953.63</v>
      </c>
      <c r="AY281" s="20">
        <v>8669.2999999999993</v>
      </c>
    </row>
    <row r="282" spans="1:51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228165.77</v>
      </c>
      <c r="AY283" s="20">
        <v>664254.98</v>
      </c>
    </row>
    <row r="284" spans="1:51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113370.23</v>
      </c>
      <c r="AY285" s="20">
        <v>235325.72</v>
      </c>
    </row>
    <row r="286" spans="1:51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4376566.43</v>
      </c>
      <c r="AY287" s="15">
        <f>AY288+AY298+AY308+AY318+AY328+AY338+AY346+AY356+AY362</f>
        <v>8030404.3900000006</v>
      </c>
    </row>
    <row r="288" spans="1:51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3474358.72</v>
      </c>
      <c r="AY288" s="17">
        <v>6094552.7000000002</v>
      </c>
    </row>
    <row r="289" spans="1:51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3304460</v>
      </c>
      <c r="AY289" s="20">
        <v>5889242.04</v>
      </c>
    </row>
    <row r="290" spans="1:51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6908.02</v>
      </c>
      <c r="AY290" s="20">
        <v>8568.0300000000007</v>
      </c>
    </row>
    <row r="291" spans="1:51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35000</v>
      </c>
      <c r="AY291" s="20">
        <v>0</v>
      </c>
    </row>
    <row r="292" spans="1:51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42682.29</v>
      </c>
      <c r="AY292" s="20">
        <v>73384</v>
      </c>
    </row>
    <row r="293" spans="1:51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40676</v>
      </c>
      <c r="AY293" s="20">
        <v>68017.05</v>
      </c>
    </row>
    <row r="294" spans="1:51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43892.95</v>
      </c>
      <c r="AY295" s="20">
        <v>54557.4</v>
      </c>
    </row>
    <row r="296" spans="1:51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739.46</v>
      </c>
      <c r="AY296" s="20">
        <v>784.18</v>
      </c>
    </row>
    <row r="297" spans="1:51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124690.34000000001</v>
      </c>
      <c r="AY298" s="17">
        <f>SUM(AY299:AY307)</f>
        <v>105287.03</v>
      </c>
    </row>
    <row r="299" spans="1:51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58500</v>
      </c>
      <c r="AY300" s="20">
        <v>78000</v>
      </c>
    </row>
    <row r="301" spans="1:51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9382.35</v>
      </c>
      <c r="AY301" s="20">
        <v>908.79</v>
      </c>
    </row>
    <row r="302" spans="1:51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0</v>
      </c>
      <c r="AY303" s="20">
        <v>0</v>
      </c>
    </row>
    <row r="304" spans="1:51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17516</v>
      </c>
      <c r="AY304" s="20">
        <v>8120</v>
      </c>
    </row>
    <row r="305" spans="1:51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3099.99</v>
      </c>
      <c r="AY305" s="20">
        <v>8150</v>
      </c>
    </row>
    <row r="306" spans="1:51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36192</v>
      </c>
      <c r="AY307" s="20">
        <v>10108.24</v>
      </c>
    </row>
    <row r="308" spans="1:51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14687.92</v>
      </c>
      <c r="AY308" s="17">
        <f>SUM(AY309:AY317)</f>
        <v>103728.4</v>
      </c>
    </row>
    <row r="309" spans="1:51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1160</v>
      </c>
      <c r="AY309" s="20">
        <v>0</v>
      </c>
    </row>
    <row r="310" spans="1:51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61480</v>
      </c>
    </row>
    <row r="311" spans="1:51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0</v>
      </c>
      <c r="AY311" s="20">
        <v>0</v>
      </c>
    </row>
    <row r="312" spans="1:51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0</v>
      </c>
      <c r="AY312" s="20">
        <v>6880</v>
      </c>
    </row>
    <row r="313" spans="1:51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13527.92</v>
      </c>
      <c r="AY314" s="20">
        <v>35368.400000000001</v>
      </c>
    </row>
    <row r="315" spans="1:51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139838.32</v>
      </c>
      <c r="AY318" s="17">
        <f>SUM(AY319:AY327)</f>
        <v>188697.06999999998</v>
      </c>
    </row>
    <row r="319" spans="1:51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25840.26</v>
      </c>
      <c r="AY319" s="20">
        <v>10272.959999999999</v>
      </c>
    </row>
    <row r="320" spans="1:51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13101.33</v>
      </c>
      <c r="AY322" s="20">
        <v>14598.44</v>
      </c>
    </row>
    <row r="323" spans="1:51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100896.73</v>
      </c>
      <c r="AY323" s="20">
        <v>156909.26999999999</v>
      </c>
    </row>
    <row r="324" spans="1:51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0</v>
      </c>
      <c r="AY325" s="20">
        <v>6000</v>
      </c>
    </row>
    <row r="326" spans="1:51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916.4</v>
      </c>
    </row>
    <row r="328" spans="1:51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397562.75</v>
      </c>
      <c r="AY328" s="17">
        <f>SUM(AY329:AY337)</f>
        <v>471966.67000000004</v>
      </c>
    </row>
    <row r="329" spans="1:51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170559.88</v>
      </c>
      <c r="AY329" s="20">
        <v>130885.25</v>
      </c>
    </row>
    <row r="330" spans="1:51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0</v>
      </c>
      <c r="AY330" s="20">
        <v>6785</v>
      </c>
    </row>
    <row r="331" spans="1:51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3306</v>
      </c>
      <c r="AY331" s="20">
        <v>35036.79</v>
      </c>
    </row>
    <row r="332" spans="1:51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186076.74</v>
      </c>
      <c r="AY333" s="20">
        <v>234968.63</v>
      </c>
    </row>
    <row r="334" spans="1:51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37620.129999999997</v>
      </c>
      <c r="AY335" s="20">
        <v>63291</v>
      </c>
    </row>
    <row r="336" spans="1:51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0</v>
      </c>
      <c r="AY336" s="20">
        <v>1000</v>
      </c>
    </row>
    <row r="337" spans="1:51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0</v>
      </c>
      <c r="AY337" s="20">
        <v>0</v>
      </c>
    </row>
    <row r="338" spans="1:51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0</v>
      </c>
      <c r="AY338" s="17">
        <f>SUM(AY339:AY345)</f>
        <v>64356.800000000003</v>
      </c>
    </row>
    <row r="339" spans="1:51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0</v>
      </c>
      <c r="AY339" s="20">
        <v>64356.800000000003</v>
      </c>
    </row>
    <row r="340" spans="1:51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65781.39</v>
      </c>
      <c r="AY346" s="17">
        <f>SUM(AY347:AY355)</f>
        <v>188108.21</v>
      </c>
    </row>
    <row r="347" spans="1:51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0</v>
      </c>
    </row>
    <row r="348" spans="1:51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250</v>
      </c>
    </row>
    <row r="349" spans="1:51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65781.39</v>
      </c>
      <c r="AY351" s="20">
        <v>187858.21</v>
      </c>
    </row>
    <row r="352" spans="1:51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107760.99</v>
      </c>
      <c r="AY356" s="17">
        <f>SUM(AY357:AY361)</f>
        <v>556365.13</v>
      </c>
    </row>
    <row r="357" spans="1:51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107760.99</v>
      </c>
      <c r="AY358" s="20">
        <v>550646.53</v>
      </c>
    </row>
    <row r="359" spans="1:51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5718.6</v>
      </c>
    </row>
    <row r="362" spans="1:51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51886</v>
      </c>
      <c r="AY362" s="17">
        <f>SUM(AY363:AY371)</f>
        <v>257342.38</v>
      </c>
    </row>
    <row r="363" spans="1:51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500</v>
      </c>
    </row>
    <row r="364" spans="1:51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51886</v>
      </c>
      <c r="AY364" s="20">
        <v>93122</v>
      </c>
    </row>
    <row r="365" spans="1:51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0</v>
      </c>
    </row>
    <row r="367" spans="1:51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0</v>
      </c>
    </row>
    <row r="368" spans="1:51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163720.38</v>
      </c>
    </row>
    <row r="369" spans="1:51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0</v>
      </c>
      <c r="AY371" s="20">
        <v>0</v>
      </c>
    </row>
    <row r="372" spans="1:51" ht="15.7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2095364.37</v>
      </c>
      <c r="AY372" s="13">
        <f>AY373+AY385+AY391+AY403+AY416+AY423+AY433+AY436+AY447</f>
        <v>3517822.28</v>
      </c>
    </row>
    <row r="373" spans="1:51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1244962</v>
      </c>
      <c r="AY385" s="15">
        <f>AY386+AY390</f>
        <v>2052132</v>
      </c>
    </row>
    <row r="386" spans="1:51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1244962</v>
      </c>
      <c r="AY386" s="17">
        <f>SUM(AY387:AY389)</f>
        <v>2052132</v>
      </c>
    </row>
    <row r="387" spans="1:51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1244962</v>
      </c>
      <c r="AY387" s="20">
        <v>2052132</v>
      </c>
    </row>
    <row r="388" spans="1:51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>
      <c r="A390" s="10">
        <v>52220</v>
      </c>
      <c r="B390" s="16" t="s">
        <v>754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>
      <c r="A391" s="10" t="s">
        <v>755</v>
      </c>
      <c r="B391" s="21" t="s">
        <v>756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1500</v>
      </c>
      <c r="AY391" s="15">
        <f>AY392+AY401</f>
        <v>0</v>
      </c>
    </row>
    <row r="392" spans="1:51">
      <c r="A392" s="10" t="s">
        <v>757</v>
      </c>
      <c r="B392" s="16" t="s">
        <v>758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1500</v>
      </c>
      <c r="AY392" s="17">
        <f>SUM(AY393:AY400)</f>
        <v>0</v>
      </c>
    </row>
    <row r="393" spans="1:51">
      <c r="A393" s="18" t="s">
        <v>759</v>
      </c>
      <c r="B393" s="19" t="s">
        <v>760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>
      <c r="A394" s="18" t="s">
        <v>761</v>
      </c>
      <c r="B394" s="19" t="s">
        <v>762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>
      <c r="A395" s="18" t="s">
        <v>763</v>
      </c>
      <c r="B395" s="19" t="s">
        <v>764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>
      <c r="A396" s="18" t="s">
        <v>765</v>
      </c>
      <c r="B396" s="19" t="s">
        <v>766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>
      <c r="A397" s="18" t="s">
        <v>767</v>
      </c>
      <c r="B397" s="19" t="s">
        <v>768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>
      <c r="A398" s="18" t="s">
        <v>769</v>
      </c>
      <c r="B398" s="19" t="s">
        <v>770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>
      <c r="A399" s="18" t="s">
        <v>771</v>
      </c>
      <c r="B399" s="19" t="s">
        <v>772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1500</v>
      </c>
      <c r="AY399" s="20">
        <v>0</v>
      </c>
    </row>
    <row r="400" spans="1:51">
      <c r="A400" s="18" t="s">
        <v>773</v>
      </c>
      <c r="B400" s="19" t="s">
        <v>774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>
      <c r="A401" s="10" t="s">
        <v>775</v>
      </c>
      <c r="B401" s="16" t="s">
        <v>776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>
      <c r="A402" s="18" t="s">
        <v>777</v>
      </c>
      <c r="B402" s="19" t="s">
        <v>778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>
      <c r="A403" s="10" t="s">
        <v>779</v>
      </c>
      <c r="B403" s="21" t="s">
        <v>780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448083.87</v>
      </c>
      <c r="AY403" s="15">
        <f>AY404+AY406+AY408+AY414</f>
        <v>757053.86</v>
      </c>
    </row>
    <row r="404" spans="1:51">
      <c r="A404" s="10" t="s">
        <v>781</v>
      </c>
      <c r="B404" s="16" t="s">
        <v>782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300000</v>
      </c>
      <c r="AY404" s="17">
        <f>SUM(AY405)</f>
        <v>246500</v>
      </c>
    </row>
    <row r="405" spans="1:51">
      <c r="A405" s="18" t="s">
        <v>783</v>
      </c>
      <c r="B405" s="19" t="s">
        <v>784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300000</v>
      </c>
      <c r="AY405" s="20">
        <v>246500</v>
      </c>
    </row>
    <row r="406" spans="1:51">
      <c r="A406" s="10" t="s">
        <v>785</v>
      </c>
      <c r="B406" s="16" t="s">
        <v>786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29000</v>
      </c>
      <c r="AY406" s="17">
        <f>SUM(AY407)</f>
        <v>293500</v>
      </c>
    </row>
    <row r="407" spans="1:51">
      <c r="A407" s="18" t="s">
        <v>787</v>
      </c>
      <c r="B407" s="19" t="s">
        <v>788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29000</v>
      </c>
      <c r="AY407" s="20">
        <v>293500</v>
      </c>
    </row>
    <row r="408" spans="1:51">
      <c r="A408" s="10" t="s">
        <v>789</v>
      </c>
      <c r="B408" s="16" t="s">
        <v>790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119083.87</v>
      </c>
      <c r="AY408" s="17">
        <f>SUM(AY409:AY413)</f>
        <v>217053.86</v>
      </c>
    </row>
    <row r="409" spans="1:51">
      <c r="A409" s="18" t="s">
        <v>791</v>
      </c>
      <c r="B409" s="19" t="s">
        <v>792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76244.429999999993</v>
      </c>
      <c r="AY409" s="20">
        <v>139502.85999999999</v>
      </c>
    </row>
    <row r="410" spans="1:51">
      <c r="A410" s="18" t="s">
        <v>793</v>
      </c>
      <c r="B410" s="19" t="s">
        <v>794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>
      <c r="A411" s="18" t="s">
        <v>795</v>
      </c>
      <c r="B411" s="19" t="s">
        <v>796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42839.44</v>
      </c>
      <c r="AY411" s="20">
        <v>77551</v>
      </c>
    </row>
    <row r="412" spans="1:51">
      <c r="A412" s="18" t="s">
        <v>797</v>
      </c>
      <c r="B412" s="19" t="s">
        <v>798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>
      <c r="A413" s="18" t="s">
        <v>799</v>
      </c>
      <c r="B413" s="19" t="s">
        <v>800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>
      <c r="A414" s="10" t="s">
        <v>801</v>
      </c>
      <c r="B414" s="16" t="s">
        <v>802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>
      <c r="A415" s="18" t="s">
        <v>803</v>
      </c>
      <c r="B415" s="19" t="s">
        <v>804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>
      <c r="A416" s="10" t="s">
        <v>805</v>
      </c>
      <c r="B416" s="21" t="s">
        <v>806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400818.5</v>
      </c>
      <c r="AY416" s="15">
        <f>AY417+AY419+AY421</f>
        <v>708636.42</v>
      </c>
    </row>
    <row r="417" spans="1:51">
      <c r="A417" s="10" t="s">
        <v>807</v>
      </c>
      <c r="B417" s="16" t="s">
        <v>808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400818.5</v>
      </c>
      <c r="AY417" s="17">
        <f>SUM(AY418)</f>
        <v>708636.42</v>
      </c>
    </row>
    <row r="418" spans="1:51">
      <c r="A418" s="18" t="s">
        <v>809</v>
      </c>
      <c r="B418" s="19" t="s">
        <v>810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400818.5</v>
      </c>
      <c r="AY418" s="20">
        <v>708636.42</v>
      </c>
    </row>
    <row r="419" spans="1:51">
      <c r="A419" s="10" t="s">
        <v>811</v>
      </c>
      <c r="B419" s="16" t="s">
        <v>812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>
      <c r="A420" s="18" t="s">
        <v>813</v>
      </c>
      <c r="B420" s="19" t="s">
        <v>814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>
      <c r="A421" s="10" t="s">
        <v>815</v>
      </c>
      <c r="B421" s="16" t="s">
        <v>816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>
      <c r="A422" s="18" t="s">
        <v>817</v>
      </c>
      <c r="B422" s="19" t="s">
        <v>818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>
      <c r="A423" s="10" t="s">
        <v>819</v>
      </c>
      <c r="B423" s="21" t="s">
        <v>820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>
      <c r="A424" s="10" t="s">
        <v>821</v>
      </c>
      <c r="B424" s="16" t="s">
        <v>822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>
      <c r="A425" s="18" t="s">
        <v>823</v>
      </c>
      <c r="B425" s="19" t="s">
        <v>824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>
      <c r="A426" s="18" t="s">
        <v>825</v>
      </c>
      <c r="B426" s="19" t="s">
        <v>826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>
      <c r="A427" s="18" t="s">
        <v>827</v>
      </c>
      <c r="B427" s="19" t="s">
        <v>828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>
      <c r="A428" s="10" t="s">
        <v>829</v>
      </c>
      <c r="B428" s="16" t="s">
        <v>830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>
      <c r="A429" s="18" t="s">
        <v>823</v>
      </c>
      <c r="B429" s="19" t="s">
        <v>831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>
      <c r="A430" s="18" t="s">
        <v>825</v>
      </c>
      <c r="B430" s="19" t="s">
        <v>832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>
      <c r="A431" s="18" t="s">
        <v>827</v>
      </c>
      <c r="B431" s="19" t="s">
        <v>833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>
      <c r="A432" s="18" t="s">
        <v>834</v>
      </c>
      <c r="B432" s="19" t="s">
        <v>835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>
      <c r="A433" s="10" t="s">
        <v>836</v>
      </c>
      <c r="B433" s="21" t="s">
        <v>837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>
      <c r="A434" s="10" t="s">
        <v>838</v>
      </c>
      <c r="B434" s="16" t="s">
        <v>839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>
      <c r="A435" s="18" t="s">
        <v>840</v>
      </c>
      <c r="B435" s="19" t="s">
        <v>841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>
      <c r="A436" s="10" t="s">
        <v>842</v>
      </c>
      <c r="B436" s="21" t="s">
        <v>843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>
      <c r="A437" s="10" t="s">
        <v>844</v>
      </c>
      <c r="B437" s="16" t="s">
        <v>845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>
      <c r="A438" s="18" t="s">
        <v>846</v>
      </c>
      <c r="B438" s="19" t="s">
        <v>847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>
      <c r="A439" s="10" t="s">
        <v>848</v>
      </c>
      <c r="B439" s="16" t="s">
        <v>849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>
      <c r="A440" s="18" t="s">
        <v>850</v>
      </c>
      <c r="B440" s="19" t="s">
        <v>851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>
      <c r="A441" s="10" t="s">
        <v>852</v>
      </c>
      <c r="B441" s="16" t="s">
        <v>853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>
      <c r="A442" s="18" t="s">
        <v>854</v>
      </c>
      <c r="B442" s="19" t="s">
        <v>855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>
      <c r="A443" s="10" t="s">
        <v>856</v>
      </c>
      <c r="B443" s="16" t="s">
        <v>857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>
      <c r="A444" s="18" t="s">
        <v>858</v>
      </c>
      <c r="B444" s="19" t="s">
        <v>859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>
      <c r="A445" s="10" t="s">
        <v>860</v>
      </c>
      <c r="B445" s="16" t="s">
        <v>861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>
      <c r="A446" s="18" t="s">
        <v>862</v>
      </c>
      <c r="B446" s="19" t="s">
        <v>863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>
      <c r="A447" s="10" t="s">
        <v>864</v>
      </c>
      <c r="B447" s="21" t="s">
        <v>865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>
      <c r="A448" s="10" t="s">
        <v>866</v>
      </c>
      <c r="B448" s="16" t="s">
        <v>867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>
      <c r="A449" s="18" t="s">
        <v>868</v>
      </c>
      <c r="B449" s="19" t="s">
        <v>869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>
      <c r="A450" s="18" t="s">
        <v>870</v>
      </c>
      <c r="B450" s="19" t="s">
        <v>871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>
      <c r="A451" s="10" t="s">
        <v>872</v>
      </c>
      <c r="B451" s="16" t="s">
        <v>873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>
      <c r="A452" s="18" t="s">
        <v>874</v>
      </c>
      <c r="B452" s="19" t="s">
        <v>875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>
      <c r="A453" s="10" t="s">
        <v>876</v>
      </c>
      <c r="B453" s="24" t="s">
        <v>877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>
      <c r="A454" s="10" t="s">
        <v>878</v>
      </c>
      <c r="B454" s="21" t="s">
        <v>879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>
      <c r="A455" s="10" t="s">
        <v>880</v>
      </c>
      <c r="B455" s="16" t="s">
        <v>881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>
      <c r="A456" s="18" t="s">
        <v>882</v>
      </c>
      <c r="B456" s="19" t="s">
        <v>883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>
      <c r="A457" s="18" t="s">
        <v>884</v>
      </c>
      <c r="B457" s="19" t="s">
        <v>885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>
      <c r="A458" s="18" t="s">
        <v>886</v>
      </c>
      <c r="B458" s="19" t="s">
        <v>887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>
      <c r="A459" s="10" t="s">
        <v>888</v>
      </c>
      <c r="B459" s="16" t="s">
        <v>889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>
      <c r="A460" s="18" t="s">
        <v>890</v>
      </c>
      <c r="B460" s="19" t="s">
        <v>891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>
      <c r="A461" s="18" t="s">
        <v>892</v>
      </c>
      <c r="B461" s="19" t="s">
        <v>893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>
      <c r="A462" s="18" t="s">
        <v>894</v>
      </c>
      <c r="B462" s="19" t="s">
        <v>895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>
      <c r="A463" s="10" t="s">
        <v>896</v>
      </c>
      <c r="B463" s="21" t="s">
        <v>897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>
      <c r="A464" s="10" t="s">
        <v>898</v>
      </c>
      <c r="B464" s="16" t="s">
        <v>899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>
      <c r="A465" s="18" t="s">
        <v>900</v>
      </c>
      <c r="B465" s="19" t="s">
        <v>901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>
      <c r="A466" s="18" t="s">
        <v>902</v>
      </c>
      <c r="B466" s="19" t="s">
        <v>903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>
      <c r="A467" s="18" t="s">
        <v>904</v>
      </c>
      <c r="B467" s="19" t="s">
        <v>905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>
      <c r="A468" s="18" t="s">
        <v>906</v>
      </c>
      <c r="B468" s="19" t="s">
        <v>907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>
      <c r="A469" s="10" t="s">
        <v>908</v>
      </c>
      <c r="B469" s="16" t="s">
        <v>909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>
      <c r="A470" s="18" t="s">
        <v>910</v>
      </c>
      <c r="B470" s="19" t="s">
        <v>911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>
      <c r="A471" s="10" t="s">
        <v>912</v>
      </c>
      <c r="B471" s="21" t="s">
        <v>913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>
      <c r="A472" s="10" t="s">
        <v>914</v>
      </c>
      <c r="B472" s="16" t="s">
        <v>915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>
      <c r="A473" s="18" t="s">
        <v>916</v>
      </c>
      <c r="B473" s="19" t="s">
        <v>917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>
      <c r="A474" s="10" t="s">
        <v>918</v>
      </c>
      <c r="B474" s="16" t="s">
        <v>919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>
      <c r="A475" s="18" t="s">
        <v>920</v>
      </c>
      <c r="B475" s="19" t="s">
        <v>921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>
      <c r="A476" s="18" t="s">
        <v>922</v>
      </c>
      <c r="B476" s="19" t="s">
        <v>923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>
      <c r="A477" s="10" t="s">
        <v>924</v>
      </c>
      <c r="B477" s="24" t="s">
        <v>925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0</v>
      </c>
      <c r="AY477" s="13">
        <f>AY478+AY489+AY494+AY499+AY502</f>
        <v>0</v>
      </c>
    </row>
    <row r="478" spans="1:51">
      <c r="A478" s="10" t="s">
        <v>926</v>
      </c>
      <c r="B478" s="21" t="s">
        <v>927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0</v>
      </c>
      <c r="AY478" s="15">
        <f>AY479+AY483</f>
        <v>0</v>
      </c>
    </row>
    <row r="479" spans="1:51">
      <c r="A479" s="10" t="s">
        <v>928</v>
      </c>
      <c r="B479" s="16" t="s">
        <v>929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0</v>
      </c>
      <c r="AY479" s="17">
        <f>SUM(AY480:AY482)</f>
        <v>0</v>
      </c>
    </row>
    <row r="480" spans="1:51">
      <c r="A480" s="18" t="s">
        <v>930</v>
      </c>
      <c r="B480" s="19" t="s">
        <v>931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0</v>
      </c>
      <c r="AY480" s="20">
        <v>0</v>
      </c>
    </row>
    <row r="481" spans="1:51">
      <c r="A481" s="18" t="s">
        <v>932</v>
      </c>
      <c r="B481" s="19" t="s">
        <v>933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>
      <c r="A482" s="18" t="s">
        <v>934</v>
      </c>
      <c r="B482" s="19" t="s">
        <v>935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>
      <c r="A483" s="10" t="s">
        <v>936</v>
      </c>
      <c r="B483" s="16" t="s">
        <v>937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>
      <c r="A484" s="18" t="s">
        <v>938</v>
      </c>
      <c r="B484" s="19" t="s">
        <v>939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>
      <c r="A485" s="18" t="s">
        <v>940</v>
      </c>
      <c r="B485" s="19" t="s">
        <v>941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>
      <c r="A486" s="18" t="s">
        <v>942</v>
      </c>
      <c r="B486" s="19" t="s">
        <v>943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>
      <c r="A487" s="18" t="s">
        <v>944</v>
      </c>
      <c r="B487" s="19" t="s">
        <v>945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>
      <c r="A488" s="18" t="s">
        <v>946</v>
      </c>
      <c r="B488" s="19" t="s">
        <v>947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>
      <c r="A489" s="10" t="s">
        <v>948</v>
      </c>
      <c r="B489" s="21" t="s">
        <v>949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>
      <c r="A490" s="10" t="s">
        <v>950</v>
      </c>
      <c r="B490" s="16" t="s">
        <v>951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>
      <c r="A491" s="18" t="s">
        <v>952</v>
      </c>
      <c r="B491" s="19" t="s">
        <v>953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>
      <c r="A492" s="10" t="s">
        <v>954</v>
      </c>
      <c r="B492" s="16" t="s">
        <v>955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>
      <c r="A493" s="18" t="s">
        <v>956</v>
      </c>
      <c r="B493" s="19" t="s">
        <v>957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>
      <c r="A494" s="10" t="s">
        <v>958</v>
      </c>
      <c r="B494" s="21" t="s">
        <v>959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>
      <c r="A495" s="10" t="s">
        <v>960</v>
      </c>
      <c r="B495" s="16" t="s">
        <v>961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>
      <c r="A496" s="18" t="s">
        <v>962</v>
      </c>
      <c r="B496" s="19" t="s">
        <v>963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>
      <c r="A497" s="10" t="s">
        <v>964</v>
      </c>
      <c r="B497" s="16" t="s">
        <v>965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>
      <c r="A498" s="18" t="s">
        <v>966</v>
      </c>
      <c r="B498" s="19" t="s">
        <v>967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>
      <c r="A499" s="10" t="s">
        <v>968</v>
      </c>
      <c r="B499" s="21" t="s">
        <v>969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>
      <c r="A500" s="10" t="s">
        <v>970</v>
      </c>
      <c r="B500" s="16" t="s">
        <v>971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>
      <c r="A501" s="18" t="s">
        <v>972</v>
      </c>
      <c r="B501" s="19" t="s">
        <v>973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>
      <c r="A502" s="10" t="s">
        <v>974</v>
      </c>
      <c r="B502" s="21" t="s">
        <v>975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>
      <c r="A503" s="10" t="s">
        <v>976</v>
      </c>
      <c r="B503" s="16" t="s">
        <v>977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>
      <c r="A504" s="18" t="s">
        <v>978</v>
      </c>
      <c r="B504" s="19" t="s">
        <v>979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>
      <c r="A505" s="10" t="s">
        <v>980</v>
      </c>
      <c r="B505" s="16" t="s">
        <v>981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>
      <c r="A506" s="18" t="s">
        <v>982</v>
      </c>
      <c r="B506" s="19" t="s">
        <v>983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>
      <c r="A507" s="10" t="s">
        <v>984</v>
      </c>
      <c r="B507" s="24" t="s">
        <v>985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0</v>
      </c>
    </row>
    <row r="508" spans="1:51">
      <c r="A508" s="10" t="s">
        <v>986</v>
      </c>
      <c r="B508" s="21" t="s">
        <v>987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>
      <c r="A509" s="10" t="s">
        <v>988</v>
      </c>
      <c r="B509" s="16" t="s">
        <v>989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>
      <c r="A510" s="10" t="s">
        <v>990</v>
      </c>
      <c r="B510" s="16" t="s">
        <v>991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>
      <c r="A511" s="10" t="s">
        <v>992</v>
      </c>
      <c r="B511" s="16" t="s">
        <v>993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>
      <c r="A512" s="10" t="s">
        <v>994</v>
      </c>
      <c r="B512" s="16" t="s">
        <v>995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>
      <c r="A513" s="10" t="s">
        <v>996</v>
      </c>
      <c r="B513" s="16" t="s">
        <v>997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>
      <c r="A514" s="10" t="s">
        <v>998</v>
      </c>
      <c r="B514" s="16" t="s">
        <v>999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>
      <c r="A515" s="10" t="s">
        <v>1000</v>
      </c>
      <c r="B515" s="16" t="s">
        <v>1001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>
      <c r="A516" s="10" t="s">
        <v>1002</v>
      </c>
      <c r="B516" s="16" t="s">
        <v>1003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>
      <c r="A517" s="10" t="s">
        <v>1004</v>
      </c>
      <c r="B517" s="21" t="s">
        <v>1005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>
      <c r="A518" s="10" t="s">
        <v>1006</v>
      </c>
      <c r="B518" s="16" t="s">
        <v>1007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>
      <c r="A519" s="10" t="s">
        <v>1008</v>
      </c>
      <c r="B519" s="16" t="s">
        <v>1009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>
      <c r="A520" s="10" t="s">
        <v>1010</v>
      </c>
      <c r="B520" s="21" t="s">
        <v>1011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>
      <c r="A521" s="10" t="s">
        <v>1012</v>
      </c>
      <c r="B521" s="16" t="s">
        <v>1013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>
      <c r="A522" s="10" t="s">
        <v>1014</v>
      </c>
      <c r="B522" s="16" t="s">
        <v>1015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>
      <c r="A523" s="10" t="s">
        <v>1016</v>
      </c>
      <c r="B523" s="16" t="s">
        <v>1017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>
      <c r="A524" s="10" t="s">
        <v>1018</v>
      </c>
      <c r="B524" s="16" t="s">
        <v>1019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>
      <c r="A525" s="10" t="s">
        <v>1020</v>
      </c>
      <c r="B525" s="16" t="s">
        <v>1021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>
      <c r="A526" s="10" t="s">
        <v>1022</v>
      </c>
      <c r="B526" s="21" t="s">
        <v>1023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>
      <c r="A527" s="10" t="s">
        <v>1024</v>
      </c>
      <c r="B527" s="16" t="s">
        <v>1025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>
      <c r="A528" s="10" t="s">
        <v>1026</v>
      </c>
      <c r="B528" s="21" t="s">
        <v>1027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>
      <c r="A529" s="10" t="s">
        <v>1028</v>
      </c>
      <c r="B529" s="16" t="s">
        <v>1029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>
      <c r="A530" s="10" t="s">
        <v>1030</v>
      </c>
      <c r="B530" s="21" t="s">
        <v>1031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>
      <c r="A531" s="10" t="s">
        <v>1032</v>
      </c>
      <c r="B531" s="16" t="s">
        <v>1033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>
      <c r="A532" s="10" t="s">
        <v>1034</v>
      </c>
      <c r="B532" s="16" t="s">
        <v>1035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>
      <c r="A533" s="10" t="s">
        <v>1036</v>
      </c>
      <c r="B533" s="16" t="s">
        <v>1037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>
      <c r="A534" s="10" t="s">
        <v>1038</v>
      </c>
      <c r="B534" s="16" t="s">
        <v>1039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>
      <c r="A535" s="10" t="s">
        <v>1040</v>
      </c>
      <c r="B535" s="16" t="s">
        <v>1041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>
      <c r="A536" s="10" t="s">
        <v>1042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>
      <c r="A537" s="10" t="s">
        <v>1043</v>
      </c>
      <c r="B537" s="16" t="s">
        <v>1044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>
      <c r="A538" s="10" t="s">
        <v>1045</v>
      </c>
      <c r="B538" s="16" t="s">
        <v>1046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>
      <c r="A539" s="10" t="s">
        <v>1047</v>
      </c>
      <c r="B539" s="16" t="s">
        <v>1048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>
      <c r="A540" s="10" t="s">
        <v>1049</v>
      </c>
      <c r="B540" s="24" t="s">
        <v>1050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8327279.2199999997</v>
      </c>
    </row>
    <row r="541" spans="1:51">
      <c r="A541" s="10" t="s">
        <v>1051</v>
      </c>
      <c r="B541" s="21" t="s">
        <v>1052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8327279.2199999997</v>
      </c>
    </row>
    <row r="542" spans="1:51">
      <c r="A542" s="10" t="s">
        <v>1053</v>
      </c>
      <c r="B542" s="16" t="s">
        <v>1054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8327279.2199999997</v>
      </c>
    </row>
    <row r="543" spans="1:51" ht="16.5" customHeight="1">
      <c r="A543" s="29"/>
      <c r="B543" s="41" t="s">
        <v>1055</v>
      </c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F543" s="41"/>
      <c r="AG543" s="41"/>
      <c r="AH543" s="41"/>
      <c r="AI543" s="41"/>
      <c r="AJ543" s="41"/>
      <c r="AK543" s="41"/>
      <c r="AL543" s="41"/>
      <c r="AM543" s="41"/>
      <c r="AN543" s="41"/>
      <c r="AO543" s="41"/>
      <c r="AP543" s="41"/>
      <c r="AQ543" s="41"/>
      <c r="AR543" s="41"/>
      <c r="AS543" s="41"/>
      <c r="AT543" s="41"/>
      <c r="AU543" s="41"/>
      <c r="AV543" s="41"/>
      <c r="AW543" s="41"/>
      <c r="AX543" s="30">
        <f>AX186+AX372+AX453+AX477+AX507+AX540</f>
        <v>17603797.640000001</v>
      </c>
      <c r="AY543" s="30">
        <f>AY186+AY372+AY453+AY477+AY507+AY540</f>
        <v>40315072.899999999</v>
      </c>
    </row>
    <row r="544" spans="1:51" ht="16.5" customHeight="1" thickBot="1">
      <c r="B544" s="48" t="s">
        <v>1056</v>
      </c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  <c r="AK544" s="48"/>
      <c r="AL544" s="48"/>
      <c r="AM544" s="48"/>
      <c r="AN544" s="48"/>
      <c r="AO544" s="48"/>
      <c r="AP544" s="48"/>
      <c r="AQ544" s="48"/>
      <c r="AR544" s="48"/>
      <c r="AS544" s="48"/>
      <c r="AT544" s="48"/>
      <c r="AU544" s="48"/>
      <c r="AV544" s="48"/>
      <c r="AW544" s="48"/>
      <c r="AX544" s="31">
        <f>AX184-AX543</f>
        <v>4679435.7900000028</v>
      </c>
      <c r="AY544" s="31">
        <f>AY184-AY543</f>
        <v>-3504777.6199999973</v>
      </c>
    </row>
    <row r="545" spans="2:51" ht="15.75" thickTop="1"/>
    <row r="546" spans="2:51" ht="18.75">
      <c r="B546" s="34" t="s">
        <v>1057</v>
      </c>
    </row>
    <row r="547" spans="2:51">
      <c r="B547" s="1"/>
    </row>
    <row r="548" spans="2:51">
      <c r="B548" s="1"/>
      <c r="AG548" s="49" t="s">
        <v>1075</v>
      </c>
      <c r="AH548" s="49"/>
      <c r="AI548" s="49"/>
      <c r="AJ548" s="49"/>
      <c r="AK548" s="49"/>
      <c r="AL548" s="49"/>
      <c r="AM548" s="49"/>
      <c r="AN548" s="49"/>
      <c r="AO548" s="49"/>
      <c r="AP548" s="49"/>
      <c r="AQ548" s="49"/>
      <c r="AR548" s="49"/>
      <c r="AS548" s="49"/>
      <c r="AT548" s="49"/>
      <c r="AU548" s="49"/>
    </row>
    <row r="549" spans="2:51" ht="8.25" customHeight="1">
      <c r="AG549" s="49"/>
      <c r="AH549" s="49"/>
      <c r="AI549" s="49"/>
      <c r="AJ549" s="49"/>
      <c r="AK549" s="49"/>
      <c r="AL549" s="49"/>
      <c r="AM549" s="49"/>
      <c r="AN549" s="49"/>
      <c r="AO549" s="49"/>
      <c r="AP549" s="49"/>
      <c r="AQ549" s="49"/>
      <c r="AR549" s="49"/>
      <c r="AS549" s="49"/>
      <c r="AT549" s="49"/>
      <c r="AU549" s="49"/>
    </row>
    <row r="550" spans="2:51">
      <c r="AG550" s="49"/>
      <c r="AH550" s="49"/>
      <c r="AI550" s="49"/>
      <c r="AJ550" s="49"/>
      <c r="AK550" s="49"/>
      <c r="AL550" s="49"/>
      <c r="AM550" s="49"/>
      <c r="AN550" s="49"/>
      <c r="AO550" s="49"/>
      <c r="AP550" s="49"/>
      <c r="AQ550" s="49"/>
      <c r="AR550" s="49"/>
      <c r="AS550" s="49"/>
      <c r="AT550" s="49"/>
      <c r="AU550" s="49"/>
    </row>
    <row r="551" spans="2:51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49"/>
      <c r="AH551" s="49"/>
      <c r="AI551" s="49"/>
      <c r="AJ551" s="49"/>
      <c r="AK551" s="49"/>
      <c r="AL551" s="49"/>
      <c r="AM551" s="49"/>
      <c r="AN551" s="49"/>
      <c r="AO551" s="49"/>
      <c r="AP551" s="49"/>
      <c r="AQ551" s="49"/>
      <c r="AR551" s="49"/>
      <c r="AS551" s="49"/>
      <c r="AT551" s="49"/>
      <c r="AU551" s="49"/>
      <c r="AV551" s="50" t="s">
        <v>1059</v>
      </c>
      <c r="AW551" s="50"/>
      <c r="AX551" s="50"/>
      <c r="AY551" s="50"/>
    </row>
    <row r="552" spans="2:51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51" t="s">
        <v>1060</v>
      </c>
      <c r="Q552" s="51"/>
      <c r="R552" s="51"/>
      <c r="S552" s="51"/>
      <c r="T552" s="51"/>
      <c r="U552" s="51"/>
      <c r="V552" s="51"/>
      <c r="W552" s="51"/>
      <c r="X552" s="51"/>
      <c r="Y552" s="51"/>
      <c r="Z552" s="51"/>
      <c r="AA552" s="51"/>
      <c r="AB552" s="51"/>
      <c r="AC552" s="51"/>
      <c r="AD552" s="51"/>
      <c r="AE552" s="51"/>
      <c r="AF552" s="51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51" t="s">
        <v>1061</v>
      </c>
      <c r="AW552" s="51"/>
      <c r="AX552" s="51"/>
      <c r="AY552" s="51"/>
    </row>
    <row r="553" spans="2:51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  <c r="AC553" s="52"/>
      <c r="AD553" s="52"/>
      <c r="AE553" s="52"/>
      <c r="AF553" s="52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2"/>
      <c r="AW553" s="52"/>
      <c r="AX553" s="52"/>
      <c r="AY553" s="52"/>
    </row>
    <row r="554" spans="2:51" ht="15.75" customHeight="1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6" t="s">
        <v>1062</v>
      </c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7" t="s">
        <v>1063</v>
      </c>
      <c r="AW554" s="47"/>
      <c r="AX554" s="47"/>
      <c r="AY554" s="47"/>
    </row>
    <row r="555" spans="2:51" ht="15" customHeight="1">
      <c r="D555" s="39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S555" s="39"/>
      <c r="AV555" s="47"/>
      <c r="AW555" s="47"/>
      <c r="AX555" s="47"/>
      <c r="AY555" s="47"/>
    </row>
    <row r="556" spans="2:51"/>
    <row r="561"/>
    <row r="562"/>
    <row r="563"/>
    <row r="564"/>
  </sheetData>
  <mergeCells count="14">
    <mergeCell ref="P554:AF555"/>
    <mergeCell ref="AV554:AY555"/>
    <mergeCell ref="B544:AW544"/>
    <mergeCell ref="AG548:AU551"/>
    <mergeCell ref="P551:AF551"/>
    <mergeCell ref="AV551:AY551"/>
    <mergeCell ref="P552:AF553"/>
    <mergeCell ref="AV552:AY553"/>
    <mergeCell ref="B1:AY1"/>
    <mergeCell ref="B2:AY2"/>
    <mergeCell ref="B3:AY3"/>
    <mergeCell ref="B5:AW5"/>
    <mergeCell ref="B184:AW184"/>
    <mergeCell ref="B543:AW54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workbookViewId="0">
      <selection sqref="A1:XFD1048576"/>
    </sheetView>
  </sheetViews>
  <sheetFormatPr baseColWidth="10" defaultColWidth="0" defaultRowHeight="15" customHeight="1" zeroHeight="1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>
      <c r="B1" s="42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>
      <c r="B2" s="43" t="s">
        <v>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>
      <c r="B3" s="44" t="s">
        <v>1072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</row>
    <row r="5" spans="1:51" s="5" customFormat="1" ht="21">
      <c r="A5" s="3" t="s">
        <v>3</v>
      </c>
      <c r="B5" s="45" t="s">
        <v>4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">
        <v>2021</v>
      </c>
      <c r="AY5" s="4">
        <v>2020</v>
      </c>
    </row>
    <row r="6" spans="1:51" ht="18.75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4005458.23</v>
      </c>
      <c r="AY7" s="13">
        <f>AY8+AY29+AY35+AY40+AY72+AY81+AY102+AY114</f>
        <v>4561929.1900000004</v>
      </c>
    </row>
    <row r="8" spans="1:51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1415413.74</v>
      </c>
      <c r="AY8" s="15">
        <f>AY9+AY11+AY15+AY16+AY17+AY18+AY19+AY25+AY27</f>
        <v>1559077.24</v>
      </c>
    </row>
    <row r="9" spans="1:51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0</v>
      </c>
    </row>
    <row r="10" spans="1:51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0</v>
      </c>
    </row>
    <row r="11" spans="1:51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1392573.47</v>
      </c>
      <c r="AY11" s="17">
        <f>SUM(AY12:AY14)</f>
        <v>1551347.78</v>
      </c>
    </row>
    <row r="12" spans="1:51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1086148.75</v>
      </c>
      <c r="AY12" s="20">
        <v>1009046.61</v>
      </c>
    </row>
    <row r="13" spans="1:51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306424.71999999997</v>
      </c>
      <c r="AY13" s="20">
        <v>542301.17000000004</v>
      </c>
    </row>
    <row r="14" spans="1:51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0</v>
      </c>
      <c r="AY14" s="20">
        <v>0</v>
      </c>
    </row>
    <row r="15" spans="1:51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22840.27</v>
      </c>
      <c r="AY19" s="17">
        <f>SUM(AY20:AY24)</f>
        <v>7729.46</v>
      </c>
    </row>
    <row r="20" spans="1:51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21740.27</v>
      </c>
      <c r="AY20" s="20">
        <v>4429.46</v>
      </c>
    </row>
    <row r="21" spans="1:51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1100</v>
      </c>
      <c r="AY22" s="20">
        <v>3300</v>
      </c>
    </row>
    <row r="23" spans="1:51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0</v>
      </c>
      <c r="AY23" s="20">
        <v>0</v>
      </c>
    </row>
    <row r="24" spans="1:51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0</v>
      </c>
    </row>
    <row r="25" spans="1:51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2424661.0499999998</v>
      </c>
      <c r="AY40" s="15">
        <f>AY41+AY46+AY47+AY62+AY68+AY70</f>
        <v>2595014.2900000005</v>
      </c>
    </row>
    <row r="41" spans="1:51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74854.59</v>
      </c>
      <c r="AY41" s="17">
        <f>SUM(AY42:AY45)</f>
        <v>138209.24</v>
      </c>
    </row>
    <row r="42" spans="1:51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5946.56</v>
      </c>
      <c r="AY42" s="20">
        <v>50785</v>
      </c>
    </row>
    <row r="43" spans="1:51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1560.96</v>
      </c>
      <c r="AY43" s="20">
        <v>5394.74</v>
      </c>
    </row>
    <row r="44" spans="1:51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50583.61</v>
      </c>
      <c r="AY44" s="20">
        <v>27415.02</v>
      </c>
    </row>
    <row r="45" spans="1:51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16763.46</v>
      </c>
      <c r="AY45" s="20">
        <v>54614.48</v>
      </c>
    </row>
    <row r="46" spans="1:51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2332273.4799999995</v>
      </c>
      <c r="AY47" s="17">
        <f>SUM(AY48:AY61)</f>
        <v>2412838.08</v>
      </c>
    </row>
    <row r="48" spans="1:51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90022.11</v>
      </c>
      <c r="AY48" s="20">
        <v>125241.71</v>
      </c>
    </row>
    <row r="49" spans="1:51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12517.66</v>
      </c>
      <c r="AY49" s="20">
        <v>14656.29</v>
      </c>
    </row>
    <row r="50" spans="1:51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59609.05</v>
      </c>
      <c r="AY50" s="20">
        <v>12058.28</v>
      </c>
    </row>
    <row r="51" spans="1:51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2490.87</v>
      </c>
      <c r="AY52" s="20">
        <v>2441.91</v>
      </c>
    </row>
    <row r="53" spans="1:51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10763.08</v>
      </c>
      <c r="AY53" s="20">
        <v>12033.36</v>
      </c>
    </row>
    <row r="54" spans="1:51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2264.9299999999998</v>
      </c>
      <c r="AY55" s="20">
        <v>2080.08</v>
      </c>
    </row>
    <row r="56" spans="1:51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370</v>
      </c>
      <c r="AY56" s="20">
        <v>0</v>
      </c>
    </row>
    <row r="57" spans="1:51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1924973.53</v>
      </c>
      <c r="AY57" s="20">
        <v>1962393.36</v>
      </c>
    </row>
    <row r="58" spans="1:51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18807.900000000001</v>
      </c>
      <c r="AY58" s="20">
        <v>33022.44</v>
      </c>
    </row>
    <row r="59" spans="1:51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6896.65</v>
      </c>
      <c r="AY59" s="20">
        <v>7621.84</v>
      </c>
    </row>
    <row r="60" spans="1:51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82018.61</v>
      </c>
      <c r="AY60" s="20">
        <v>99700.31</v>
      </c>
    </row>
    <row r="61" spans="1:51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121539.09</v>
      </c>
      <c r="AY61" s="20">
        <v>141588.5</v>
      </c>
    </row>
    <row r="62" spans="1:51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15022.49</v>
      </c>
      <c r="AY62" s="17">
        <f>SUM(AY63:AY67)</f>
        <v>42966.97</v>
      </c>
    </row>
    <row r="63" spans="1:51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15022.49</v>
      </c>
      <c r="AY63" s="20">
        <v>39367.43</v>
      </c>
    </row>
    <row r="64" spans="1:51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0</v>
      </c>
      <c r="AY65" s="20">
        <v>3599.54</v>
      </c>
    </row>
    <row r="66" spans="1:51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0</v>
      </c>
      <c r="AY67" s="20">
        <v>0</v>
      </c>
    </row>
    <row r="68" spans="1:51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2510.4899999999998</v>
      </c>
      <c r="AY70" s="17">
        <f>SUM(AY71)</f>
        <v>1000</v>
      </c>
    </row>
    <row r="71" spans="1:51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2510.4899999999998</v>
      </c>
      <c r="AY71" s="20">
        <v>1000</v>
      </c>
    </row>
    <row r="72" spans="1:51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162883.44</v>
      </c>
      <c r="AY72" s="15">
        <f>AY73+AY76+AY77+AY78+AY80</f>
        <v>182721.04</v>
      </c>
    </row>
    <row r="73" spans="1:51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162883.44</v>
      </c>
      <c r="AY73" s="17">
        <f>SUM(AY74:AY75)</f>
        <v>182721.04</v>
      </c>
    </row>
    <row r="74" spans="1:51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0</v>
      </c>
      <c r="AY74" s="20">
        <v>0</v>
      </c>
    </row>
    <row r="75" spans="1:51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162883.44</v>
      </c>
      <c r="AY75" s="20">
        <v>182721.04</v>
      </c>
    </row>
    <row r="76" spans="1:51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2500</v>
      </c>
      <c r="AY81" s="15">
        <f>AY82+AY83+AY85+AY87+AY89+AY91+AY93+AY94+AY100</f>
        <v>225116.62</v>
      </c>
    </row>
    <row r="82" spans="1:51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2500</v>
      </c>
      <c r="AY83" s="17">
        <f>SUM(AY84)</f>
        <v>179463.6</v>
      </c>
    </row>
    <row r="84" spans="1:51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2500</v>
      </c>
      <c r="AY84" s="20">
        <v>179463.6</v>
      </c>
    </row>
    <row r="85" spans="1:51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45557</v>
      </c>
    </row>
    <row r="88" spans="1:51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45557</v>
      </c>
    </row>
    <row r="89" spans="1:51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96.02</v>
      </c>
    </row>
    <row r="95" spans="1:51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96.02</v>
      </c>
    </row>
    <row r="96" spans="1:51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0</v>
      </c>
    </row>
    <row r="101" spans="1:51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0</v>
      </c>
    </row>
    <row r="102" spans="1:51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>
      <c r="A114" s="10" t="s">
        <v>205</v>
      </c>
      <c r="B114" s="21" t="s">
        <v>206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>
      <c r="A115" s="10" t="s">
        <v>207</v>
      </c>
      <c r="B115" s="16" t="s">
        <v>208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>
      <c r="A116" s="10" t="s">
        <v>209</v>
      </c>
      <c r="B116" s="16" t="s">
        <v>210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>
      <c r="A117" s="10" t="s">
        <v>211</v>
      </c>
      <c r="B117" s="24" t="s">
        <v>212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20823719.860000003</v>
      </c>
      <c r="AY117" s="13">
        <f>AY118+AY149</f>
        <v>32248366.090000004</v>
      </c>
    </row>
    <row r="118" spans="1:51">
      <c r="A118" s="10" t="s">
        <v>213</v>
      </c>
      <c r="B118" s="21" t="s">
        <v>214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20823719.860000003</v>
      </c>
      <c r="AY118" s="15">
        <f>AY119+AY132+AY135+AY140+AY146</f>
        <v>32248366.090000004</v>
      </c>
    </row>
    <row r="119" spans="1:51">
      <c r="A119" s="10" t="s">
        <v>215</v>
      </c>
      <c r="B119" s="16" t="s">
        <v>216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16028240.200000001</v>
      </c>
      <c r="AY119" s="17">
        <f>SUM(AY120:AY131)</f>
        <v>23730606.590000004</v>
      </c>
    </row>
    <row r="120" spans="1:51">
      <c r="A120" s="18" t="s">
        <v>217</v>
      </c>
      <c r="B120" s="19" t="s">
        <v>218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11457410.07</v>
      </c>
      <c r="AY120" s="20">
        <v>15722795.93</v>
      </c>
    </row>
    <row r="121" spans="1:51">
      <c r="A121" s="18" t="s">
        <v>219</v>
      </c>
      <c r="B121" s="19" t="s">
        <v>220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3036979.33</v>
      </c>
      <c r="AY121" s="20">
        <v>4480387.83</v>
      </c>
    </row>
    <row r="122" spans="1:51">
      <c r="A122" s="18" t="s">
        <v>221</v>
      </c>
      <c r="B122" s="19" t="s">
        <v>222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274614.92</v>
      </c>
      <c r="AY122" s="20">
        <v>345174.1</v>
      </c>
    </row>
    <row r="123" spans="1:51">
      <c r="A123" s="18" t="s">
        <v>223</v>
      </c>
      <c r="B123" s="19" t="s">
        <v>224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1265664.1599999999</v>
      </c>
    </row>
    <row r="124" spans="1:51">
      <c r="A124" s="18" t="s">
        <v>225</v>
      </c>
      <c r="B124" s="19" t="s">
        <v>226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>
      <c r="A125" s="18" t="s">
        <v>227</v>
      </c>
      <c r="B125" s="19" t="s">
        <v>228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313779.99</v>
      </c>
      <c r="AY125" s="20">
        <v>435622.75</v>
      </c>
    </row>
    <row r="126" spans="1:51">
      <c r="A126" s="18" t="s">
        <v>229</v>
      </c>
      <c r="B126" s="19" t="s">
        <v>230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>
      <c r="A127" s="18" t="s">
        <v>231</v>
      </c>
      <c r="B127" s="19" t="s">
        <v>232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>
      <c r="A128" s="18" t="s">
        <v>233</v>
      </c>
      <c r="B128" s="19" t="s">
        <v>234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502551.98</v>
      </c>
      <c r="AY128" s="20">
        <v>831401.71</v>
      </c>
    </row>
    <row r="129" spans="1:51">
      <c r="A129" s="18" t="s">
        <v>235</v>
      </c>
      <c r="B129" s="19" t="s">
        <v>236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431997.91</v>
      </c>
      <c r="AY129" s="20">
        <v>635458.51</v>
      </c>
    </row>
    <row r="130" spans="1:51">
      <c r="A130" s="18" t="s">
        <v>237</v>
      </c>
      <c r="B130" s="19" t="s">
        <v>238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>
      <c r="A131" s="18" t="s">
        <v>239</v>
      </c>
      <c r="B131" s="19" t="s">
        <v>240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10906</v>
      </c>
      <c r="AY131" s="20">
        <v>14101.6</v>
      </c>
    </row>
    <row r="132" spans="1:51">
      <c r="A132" s="10" t="s">
        <v>241</v>
      </c>
      <c r="B132" s="16" t="s">
        <v>242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4460054.95</v>
      </c>
      <c r="AY132" s="17">
        <f>SUM(AY133:AY134)</f>
        <v>6135933.3499999996</v>
      </c>
    </row>
    <row r="133" spans="1:51">
      <c r="A133" s="18" t="s">
        <v>243</v>
      </c>
      <c r="B133" s="19" t="s">
        <v>244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2511527.25</v>
      </c>
      <c r="AY133" s="20">
        <v>3184885.89</v>
      </c>
    </row>
    <row r="134" spans="1:51">
      <c r="A134" s="18" t="s">
        <v>245</v>
      </c>
      <c r="B134" s="19" t="s">
        <v>246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1948527.7</v>
      </c>
      <c r="AY134" s="20">
        <v>2951047.46</v>
      </c>
    </row>
    <row r="135" spans="1:51">
      <c r="A135" s="10" t="s">
        <v>247</v>
      </c>
      <c r="B135" s="16" t="s">
        <v>248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0</v>
      </c>
      <c r="AY135" s="17">
        <f>SUM(AY136:AY139)</f>
        <v>2000000</v>
      </c>
    </row>
    <row r="136" spans="1:51">
      <c r="A136" s="18" t="s">
        <v>249</v>
      </c>
      <c r="B136" s="19" t="s">
        <v>250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>
      <c r="A137" s="18" t="s">
        <v>251</v>
      </c>
      <c r="B137" s="19" t="s">
        <v>252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>
      <c r="A138" s="18" t="s">
        <v>253</v>
      </c>
      <c r="B138" s="19" t="s">
        <v>254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>
      <c r="A139" s="18" t="s">
        <v>255</v>
      </c>
      <c r="B139" s="19" t="s">
        <v>256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0</v>
      </c>
      <c r="AY139" s="20">
        <v>2000000</v>
      </c>
    </row>
    <row r="140" spans="1:51">
      <c r="A140" s="10" t="s">
        <v>257</v>
      </c>
      <c r="B140" s="16" t="s">
        <v>258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335424.71000000002</v>
      </c>
      <c r="AY140" s="17">
        <f>SUM(AY141:AY145)</f>
        <v>381826.15</v>
      </c>
    </row>
    <row r="141" spans="1:51">
      <c r="A141" s="18" t="s">
        <v>259</v>
      </c>
      <c r="B141" s="19" t="s">
        <v>260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287.73</v>
      </c>
      <c r="AY141" s="20">
        <v>516.52</v>
      </c>
    </row>
    <row r="142" spans="1:51">
      <c r="A142" s="18" t="s">
        <v>261</v>
      </c>
      <c r="B142" s="19" t="s">
        <v>262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85395.72</v>
      </c>
      <c r="AY142" s="20">
        <v>344873.77</v>
      </c>
    </row>
    <row r="143" spans="1:51">
      <c r="A143" s="18" t="s">
        <v>263</v>
      </c>
      <c r="B143" s="19" t="s">
        <v>264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249741.26</v>
      </c>
      <c r="AY143" s="20">
        <v>36435.86</v>
      </c>
    </row>
    <row r="144" spans="1:51">
      <c r="A144" s="18" t="s">
        <v>265</v>
      </c>
      <c r="B144" s="19" t="s">
        <v>266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>
      <c r="A145" s="18" t="s">
        <v>267</v>
      </c>
      <c r="B145" s="19" t="s">
        <v>268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>
      <c r="A146" s="10" t="s">
        <v>269</v>
      </c>
      <c r="B146" s="16" t="s">
        <v>270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>
      <c r="A147" s="10" t="s">
        <v>271</v>
      </c>
      <c r="B147" s="19" t="s">
        <v>272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>
      <c r="A148" s="10" t="s">
        <v>273</v>
      </c>
      <c r="B148" s="19" t="s">
        <v>274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>
      <c r="A149" s="10" t="s">
        <v>275</v>
      </c>
      <c r="B149" s="21" t="s">
        <v>276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>
      <c r="A150" s="10" t="s">
        <v>277</v>
      </c>
      <c r="B150" s="16" t="s">
        <v>278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>
      <c r="A151" s="18" t="s">
        <v>279</v>
      </c>
      <c r="B151" s="19" t="s">
        <v>280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>
      <c r="A152" s="10" t="s">
        <v>281</v>
      </c>
      <c r="B152" s="16" t="s">
        <v>282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>
      <c r="A153" s="10" t="s">
        <v>283</v>
      </c>
      <c r="B153" s="16" t="s">
        <v>284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>
      <c r="A154" s="18" t="s">
        <v>285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>
      <c r="A184" s="18"/>
      <c r="B184" s="41" t="s">
        <v>345</v>
      </c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27">
        <f>AX7+AX117+AX161</f>
        <v>24829178.090000004</v>
      </c>
      <c r="AY184" s="27">
        <f>AY7+AY117+AY161</f>
        <v>36810295.280000001</v>
      </c>
    </row>
    <row r="185" spans="1:52" ht="18.7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17383302.129999999</v>
      </c>
      <c r="AY186" s="13">
        <f>AY187+AY222+AY287</f>
        <v>28469971.399999999</v>
      </c>
    </row>
    <row r="187" spans="1:52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8621972.4699999988</v>
      </c>
      <c r="AY187" s="15">
        <f>AY188+AY193+AY198+AY207+AY212+AY219</f>
        <v>13860848.109999999</v>
      </c>
    </row>
    <row r="188" spans="1:52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5719388.6500000004</v>
      </c>
      <c r="AY188" s="17">
        <f>SUM(AY189:AY192)</f>
        <v>8233415.0800000001</v>
      </c>
    </row>
    <row r="189" spans="1:52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1149214.6000000001</v>
      </c>
      <c r="AY189" s="20">
        <v>1647046.8</v>
      </c>
    </row>
    <row r="190" spans="1:52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4570174.05</v>
      </c>
      <c r="AY191" s="20">
        <v>6586368.2800000003</v>
      </c>
    </row>
    <row r="192" spans="1:52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2465628.7799999998</v>
      </c>
      <c r="AY193" s="17">
        <f>SUM(AY194:AY197)</f>
        <v>3498486.61</v>
      </c>
    </row>
    <row r="194" spans="1:51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0</v>
      </c>
    </row>
    <row r="195" spans="1:51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2465628.7799999998</v>
      </c>
      <c r="AY195" s="20">
        <v>3498486.61</v>
      </c>
    </row>
    <row r="196" spans="1:51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400265.62</v>
      </c>
      <c r="AY198" s="17">
        <f>SUM(AY199:AY206)</f>
        <v>1962368.6</v>
      </c>
    </row>
    <row r="199" spans="1:51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30405.3</v>
      </c>
      <c r="AY200" s="20">
        <v>1510510.08</v>
      </c>
    </row>
    <row r="201" spans="1:51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89860.32</v>
      </c>
      <c r="AY201" s="20">
        <v>292885.59000000003</v>
      </c>
    </row>
    <row r="202" spans="1:51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280000</v>
      </c>
      <c r="AY202" s="20">
        <v>158972.93</v>
      </c>
    </row>
    <row r="203" spans="1:51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36689.42</v>
      </c>
      <c r="AY212" s="17">
        <f>SUM(AY213:AY218)</f>
        <v>166577.81999999998</v>
      </c>
    </row>
    <row r="213" spans="1:51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25302.52</v>
      </c>
    </row>
    <row r="214" spans="1:51">
      <c r="A214" s="18" t="s">
        <v>404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12625.88</v>
      </c>
      <c r="AY214" s="20">
        <v>0</v>
      </c>
    </row>
    <row r="215" spans="1:51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4000</v>
      </c>
    </row>
    <row r="217" spans="1:51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137275.29999999999</v>
      </c>
    </row>
    <row r="218" spans="1:51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24063.54</v>
      </c>
      <c r="AY218" s="20">
        <v>0</v>
      </c>
    </row>
    <row r="219" spans="1:51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0</v>
      </c>
    </row>
    <row r="220" spans="1:51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3844243.3200000003</v>
      </c>
      <c r="AY222" s="15">
        <f>AY223+AY232+AY236+AY246+AY256+AY264+AY267+AY273+AY277</f>
        <v>6578718.8999999994</v>
      </c>
    </row>
    <row r="223" spans="1:51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153189.03</v>
      </c>
      <c r="AY223" s="17">
        <f>SUM(AY224:AY231)</f>
        <v>193339.14</v>
      </c>
    </row>
    <row r="224" spans="1:51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97760.81</v>
      </c>
      <c r="AY224" s="20">
        <v>126858.98</v>
      </c>
    </row>
    <row r="225" spans="1:51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0</v>
      </c>
      <c r="AY225" s="20">
        <v>0</v>
      </c>
    </row>
    <row r="226" spans="1:51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6194.97</v>
      </c>
      <c r="AY227" s="20">
        <v>10796.98</v>
      </c>
    </row>
    <row r="228" spans="1:51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0</v>
      </c>
      <c r="AY228" s="20">
        <v>0</v>
      </c>
    </row>
    <row r="229" spans="1:51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47023.25</v>
      </c>
      <c r="AY229" s="20">
        <v>52763.23</v>
      </c>
    </row>
    <row r="230" spans="1:51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710</v>
      </c>
      <c r="AY230" s="20">
        <v>939.95</v>
      </c>
    </row>
    <row r="231" spans="1:51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1500</v>
      </c>
      <c r="AY231" s="20">
        <v>1980</v>
      </c>
    </row>
    <row r="232" spans="1:51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87276.74</v>
      </c>
      <c r="AY232" s="17">
        <f>SUM(AY233:AY235)</f>
        <v>113118.52</v>
      </c>
    </row>
    <row r="233" spans="1:51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87276.74</v>
      </c>
      <c r="AY233" s="20">
        <v>113118.52</v>
      </c>
    </row>
    <row r="234" spans="1:51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0</v>
      </c>
    </row>
    <row r="235" spans="1:51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0</v>
      </c>
    </row>
    <row r="236" spans="1:51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710896.91</v>
      </c>
      <c r="AY246" s="17">
        <f>SUM(AY247:AY255)</f>
        <v>1135095.5799999998</v>
      </c>
    </row>
    <row r="247" spans="1:51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237923.19</v>
      </c>
      <c r="AY247" s="20">
        <v>342213.49</v>
      </c>
    </row>
    <row r="248" spans="1:51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54582.85</v>
      </c>
      <c r="AY248" s="20">
        <v>77895.12</v>
      </c>
    </row>
    <row r="249" spans="1:51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536</v>
      </c>
      <c r="AY249" s="20">
        <v>3257</v>
      </c>
    </row>
    <row r="250" spans="1:51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1743.5</v>
      </c>
    </row>
    <row r="251" spans="1:51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2700</v>
      </c>
      <c r="AY251" s="20">
        <v>0</v>
      </c>
    </row>
    <row r="252" spans="1:51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143376.29</v>
      </c>
      <c r="AY252" s="20">
        <v>268529.8</v>
      </c>
    </row>
    <row r="253" spans="1:51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7178.77</v>
      </c>
      <c r="AY253" s="20">
        <v>43876.59</v>
      </c>
    </row>
    <row r="254" spans="1:51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240815.5</v>
      </c>
      <c r="AY254" s="20">
        <v>341200.54</v>
      </c>
    </row>
    <row r="255" spans="1:51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23784.31</v>
      </c>
      <c r="AY255" s="20">
        <v>56379.54</v>
      </c>
    </row>
    <row r="256" spans="1:51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309086.02999999997</v>
      </c>
      <c r="AY256" s="17">
        <f>SUM(AY257:AY263)</f>
        <v>724312.75</v>
      </c>
    </row>
    <row r="257" spans="1:51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0</v>
      </c>
      <c r="AY257" s="20">
        <v>0</v>
      </c>
    </row>
    <row r="258" spans="1:51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0</v>
      </c>
      <c r="AY258" s="20">
        <v>8473</v>
      </c>
    </row>
    <row r="259" spans="1:51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17726.53</v>
      </c>
      <c r="AY259" s="20">
        <v>28425.58</v>
      </c>
    </row>
    <row r="260" spans="1:51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12400.71</v>
      </c>
      <c r="AY260" s="20">
        <v>22810.67</v>
      </c>
    </row>
    <row r="261" spans="1:51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0</v>
      </c>
    </row>
    <row r="263" spans="1:51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278958.78999999998</v>
      </c>
      <c r="AY263" s="20">
        <v>664603.5</v>
      </c>
    </row>
    <row r="264" spans="1:51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2182339.35</v>
      </c>
      <c r="AY264" s="17">
        <f>SUM(AY265:AY266)</f>
        <v>3331783.37</v>
      </c>
    </row>
    <row r="265" spans="1:51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2182339.35</v>
      </c>
      <c r="AY265" s="20">
        <v>3331783.37</v>
      </c>
    </row>
    <row r="266" spans="1:51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37296.369999999995</v>
      </c>
      <c r="AY267" s="17">
        <f>SUM(AY268:AY272)</f>
        <v>132271.41999999998</v>
      </c>
    </row>
    <row r="268" spans="1:51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11662.76</v>
      </c>
      <c r="AY268" s="20">
        <v>85511.78</v>
      </c>
    </row>
    <row r="269" spans="1:51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1376.81</v>
      </c>
      <c r="AY269" s="20">
        <v>24550.16</v>
      </c>
    </row>
    <row r="270" spans="1:51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24256.799999999999</v>
      </c>
      <c r="AY270" s="20">
        <v>13369.48</v>
      </c>
    </row>
    <row r="271" spans="1:51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8840</v>
      </c>
    </row>
    <row r="273" spans="1:51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810.67</v>
      </c>
      <c r="AY273" s="17">
        <f>SUM(AY274:AY276)</f>
        <v>1021.99</v>
      </c>
    </row>
    <row r="274" spans="1:51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810.67</v>
      </c>
      <c r="AY275" s="20">
        <v>1021.99</v>
      </c>
    </row>
    <row r="276" spans="1:51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363348.22</v>
      </c>
      <c r="AY277" s="17">
        <f>SUM(AY278:AY286)</f>
        <v>947776.13</v>
      </c>
    </row>
    <row r="278" spans="1:51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9100.1</v>
      </c>
      <c r="AY278" s="20">
        <v>35480.69</v>
      </c>
    </row>
    <row r="279" spans="1:51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4938.42</v>
      </c>
      <c r="AY279" s="20">
        <v>2915.47</v>
      </c>
    </row>
    <row r="280" spans="1:51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1129.97</v>
      </c>
    </row>
    <row r="281" spans="1:51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1382.63</v>
      </c>
      <c r="AY281" s="20">
        <v>8669.2999999999993</v>
      </c>
    </row>
    <row r="282" spans="1:51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234556.84</v>
      </c>
      <c r="AY283" s="20">
        <v>664254.98</v>
      </c>
    </row>
    <row r="284" spans="1:51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113370.23</v>
      </c>
      <c r="AY285" s="20">
        <v>235325.72</v>
      </c>
    </row>
    <row r="286" spans="1:51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4917086.3399999989</v>
      </c>
      <c r="AY287" s="15">
        <f>AY288+AY298+AY308+AY318+AY328+AY338+AY346+AY356+AY362</f>
        <v>8030404.3900000006</v>
      </c>
    </row>
    <row r="288" spans="1:51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3969849.67</v>
      </c>
      <c r="AY288" s="17">
        <v>6094552.7000000002</v>
      </c>
    </row>
    <row r="289" spans="1:51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3789349</v>
      </c>
      <c r="AY289" s="20">
        <v>5889242.04</v>
      </c>
    </row>
    <row r="290" spans="1:51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7657.02</v>
      </c>
      <c r="AY290" s="20">
        <v>8568.0300000000007</v>
      </c>
    </row>
    <row r="291" spans="1:51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35000</v>
      </c>
      <c r="AY291" s="20">
        <v>0</v>
      </c>
    </row>
    <row r="292" spans="1:51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42682.29</v>
      </c>
      <c r="AY292" s="20">
        <v>73384</v>
      </c>
    </row>
    <row r="293" spans="1:51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46144</v>
      </c>
      <c r="AY293" s="20">
        <v>68017.05</v>
      </c>
    </row>
    <row r="294" spans="1:51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48277.9</v>
      </c>
      <c r="AY295" s="20">
        <v>54557.4</v>
      </c>
    </row>
    <row r="296" spans="1:51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739.46</v>
      </c>
      <c r="AY296" s="20">
        <v>784.18</v>
      </c>
    </row>
    <row r="297" spans="1:51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125678.69</v>
      </c>
      <c r="AY298" s="17">
        <f>SUM(AY299:AY307)</f>
        <v>105287.03</v>
      </c>
    </row>
    <row r="299" spans="1:51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58500</v>
      </c>
      <c r="AY300" s="20">
        <v>78000</v>
      </c>
    </row>
    <row r="301" spans="1:51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10370.700000000001</v>
      </c>
      <c r="AY301" s="20">
        <v>908.79</v>
      </c>
    </row>
    <row r="302" spans="1:51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0</v>
      </c>
      <c r="AY303" s="20">
        <v>0</v>
      </c>
    </row>
    <row r="304" spans="1:51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17516</v>
      </c>
      <c r="AY304" s="20">
        <v>8120</v>
      </c>
    </row>
    <row r="305" spans="1:51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3099.99</v>
      </c>
      <c r="AY305" s="20">
        <v>8150</v>
      </c>
    </row>
    <row r="306" spans="1:51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36192</v>
      </c>
      <c r="AY307" s="20">
        <v>10108.24</v>
      </c>
    </row>
    <row r="308" spans="1:51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17645.919999999998</v>
      </c>
      <c r="AY308" s="17">
        <f>SUM(AY309:AY317)</f>
        <v>103728.4</v>
      </c>
    </row>
    <row r="309" spans="1:51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1160</v>
      </c>
      <c r="AY309" s="20">
        <v>0</v>
      </c>
    </row>
    <row r="310" spans="1:51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61480</v>
      </c>
    </row>
    <row r="311" spans="1:51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0</v>
      </c>
      <c r="AY311" s="20">
        <v>0</v>
      </c>
    </row>
    <row r="312" spans="1:51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0</v>
      </c>
      <c r="AY312" s="20">
        <v>6880</v>
      </c>
    </row>
    <row r="313" spans="1:51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16485.919999999998</v>
      </c>
      <c r="AY314" s="20">
        <v>35368.400000000001</v>
      </c>
    </row>
    <row r="315" spans="1:51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140822</v>
      </c>
      <c r="AY318" s="17">
        <f>SUM(AY319:AY327)</f>
        <v>188697.06999999998</v>
      </c>
    </row>
    <row r="319" spans="1:51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26823.94</v>
      </c>
      <c r="AY319" s="20">
        <v>10272.959999999999</v>
      </c>
    </row>
    <row r="320" spans="1:51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13101.33</v>
      </c>
      <c r="AY322" s="20">
        <v>14598.44</v>
      </c>
    </row>
    <row r="323" spans="1:51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100896.73</v>
      </c>
      <c r="AY323" s="20">
        <v>156909.26999999999</v>
      </c>
    </row>
    <row r="324" spans="1:51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0</v>
      </c>
      <c r="AY325" s="20">
        <v>6000</v>
      </c>
    </row>
    <row r="326" spans="1:51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916.4</v>
      </c>
    </row>
    <row r="328" spans="1:51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417871.06</v>
      </c>
      <c r="AY328" s="17">
        <f>SUM(AY329:AY337)</f>
        <v>471966.67000000004</v>
      </c>
    </row>
    <row r="329" spans="1:51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170559.88</v>
      </c>
      <c r="AY329" s="20">
        <v>130885.25</v>
      </c>
    </row>
    <row r="330" spans="1:51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0</v>
      </c>
      <c r="AY330" s="20">
        <v>6785</v>
      </c>
    </row>
    <row r="331" spans="1:51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5306</v>
      </c>
      <c r="AY331" s="20">
        <v>35036.79</v>
      </c>
    </row>
    <row r="332" spans="1:51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186076.74</v>
      </c>
      <c r="AY333" s="20">
        <v>234968.63</v>
      </c>
    </row>
    <row r="334" spans="1:51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55928.44</v>
      </c>
      <c r="AY335" s="20">
        <v>63291</v>
      </c>
    </row>
    <row r="336" spans="1:51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0</v>
      </c>
      <c r="AY336" s="20">
        <v>1000</v>
      </c>
    </row>
    <row r="337" spans="1:51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0</v>
      </c>
      <c r="AY337" s="20">
        <v>0</v>
      </c>
    </row>
    <row r="338" spans="1:51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15080</v>
      </c>
      <c r="AY338" s="17">
        <f>SUM(AY339:AY345)</f>
        <v>64356.800000000003</v>
      </c>
    </row>
    <row r="339" spans="1:51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15080</v>
      </c>
      <c r="AY339" s="20">
        <v>64356.800000000003</v>
      </c>
    </row>
    <row r="340" spans="1:51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69992.009999999995</v>
      </c>
      <c r="AY346" s="17">
        <f>SUM(AY347:AY355)</f>
        <v>188108.21</v>
      </c>
    </row>
    <row r="347" spans="1:51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0</v>
      </c>
    </row>
    <row r="348" spans="1:51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250</v>
      </c>
    </row>
    <row r="349" spans="1:51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69992.009999999995</v>
      </c>
      <c r="AY351" s="20">
        <v>187858.21</v>
      </c>
    </row>
    <row r="352" spans="1:51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108260.99</v>
      </c>
      <c r="AY356" s="17">
        <f>SUM(AY357:AY361)</f>
        <v>556365.13</v>
      </c>
    </row>
    <row r="357" spans="1:51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108260.99</v>
      </c>
      <c r="AY358" s="20">
        <v>550646.53</v>
      </c>
    </row>
    <row r="359" spans="1:51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5718.6</v>
      </c>
    </row>
    <row r="362" spans="1:51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51886</v>
      </c>
      <c r="AY362" s="17">
        <f>SUM(AY363:AY371)</f>
        <v>257342.38</v>
      </c>
    </row>
    <row r="363" spans="1:51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500</v>
      </c>
    </row>
    <row r="364" spans="1:51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51886</v>
      </c>
      <c r="AY364" s="20">
        <v>93122</v>
      </c>
    </row>
    <row r="365" spans="1:51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0</v>
      </c>
    </row>
    <row r="367" spans="1:51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0</v>
      </c>
    </row>
    <row r="368" spans="1:51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163720.38</v>
      </c>
    </row>
    <row r="369" spans="1:51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0</v>
      </c>
      <c r="AY371" s="20">
        <v>0</v>
      </c>
    </row>
    <row r="372" spans="1:51" ht="15.7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2334488.5699999998</v>
      </c>
      <c r="AY372" s="13">
        <f>AY373+AY385+AY391+AY403+AY416+AY423+AY433+AY436+AY447</f>
        <v>3517822.28</v>
      </c>
    </row>
    <row r="373" spans="1:51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1418528</v>
      </c>
      <c r="AY385" s="15">
        <f>AY386+AY390</f>
        <v>2052132</v>
      </c>
    </row>
    <row r="386" spans="1:51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1418528</v>
      </c>
      <c r="AY386" s="17">
        <f>SUM(AY387:AY389)</f>
        <v>2052132</v>
      </c>
    </row>
    <row r="387" spans="1:51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1418528</v>
      </c>
      <c r="AY387" s="20">
        <v>2052132</v>
      </c>
    </row>
    <row r="388" spans="1:51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>
      <c r="A390" s="10">
        <v>52220</v>
      </c>
      <c r="B390" s="16" t="s">
        <v>754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>
      <c r="A391" s="10" t="s">
        <v>755</v>
      </c>
      <c r="B391" s="21" t="s">
        <v>756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1500</v>
      </c>
      <c r="AY391" s="15">
        <f>AY392+AY401</f>
        <v>0</v>
      </c>
    </row>
    <row r="392" spans="1:51">
      <c r="A392" s="10" t="s">
        <v>757</v>
      </c>
      <c r="B392" s="16" t="s">
        <v>758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1500</v>
      </c>
      <c r="AY392" s="17">
        <f>SUM(AY393:AY400)</f>
        <v>0</v>
      </c>
    </row>
    <row r="393" spans="1:51">
      <c r="A393" s="18" t="s">
        <v>759</v>
      </c>
      <c r="B393" s="19" t="s">
        <v>760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>
      <c r="A394" s="18" t="s">
        <v>761</v>
      </c>
      <c r="B394" s="19" t="s">
        <v>762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>
      <c r="A395" s="18" t="s">
        <v>763</v>
      </c>
      <c r="B395" s="19" t="s">
        <v>764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>
      <c r="A396" s="18" t="s">
        <v>765</v>
      </c>
      <c r="B396" s="19" t="s">
        <v>766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>
      <c r="A397" s="18" t="s">
        <v>767</v>
      </c>
      <c r="B397" s="19" t="s">
        <v>768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>
      <c r="A398" s="18" t="s">
        <v>769</v>
      </c>
      <c r="B398" s="19" t="s">
        <v>770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>
      <c r="A399" s="18" t="s">
        <v>771</v>
      </c>
      <c r="B399" s="19" t="s">
        <v>772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1500</v>
      </c>
      <c r="AY399" s="20">
        <v>0</v>
      </c>
    </row>
    <row r="400" spans="1:51">
      <c r="A400" s="18" t="s">
        <v>773</v>
      </c>
      <c r="B400" s="19" t="s">
        <v>774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>
      <c r="A401" s="10" t="s">
        <v>775</v>
      </c>
      <c r="B401" s="16" t="s">
        <v>776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>
      <c r="A402" s="18" t="s">
        <v>777</v>
      </c>
      <c r="B402" s="19" t="s">
        <v>778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>
      <c r="A403" s="10" t="s">
        <v>779</v>
      </c>
      <c r="B403" s="21" t="s">
        <v>780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459327.47</v>
      </c>
      <c r="AY403" s="15">
        <f>AY404+AY406+AY408+AY414</f>
        <v>757053.86</v>
      </c>
    </row>
    <row r="404" spans="1:51">
      <c r="A404" s="10" t="s">
        <v>781</v>
      </c>
      <c r="B404" s="16" t="s">
        <v>782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300000</v>
      </c>
      <c r="AY404" s="17">
        <f>SUM(AY405)</f>
        <v>246500</v>
      </c>
    </row>
    <row r="405" spans="1:51">
      <c r="A405" s="18" t="s">
        <v>783</v>
      </c>
      <c r="B405" s="19" t="s">
        <v>784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300000</v>
      </c>
      <c r="AY405" s="20">
        <v>246500</v>
      </c>
    </row>
    <row r="406" spans="1:51">
      <c r="A406" s="10" t="s">
        <v>785</v>
      </c>
      <c r="B406" s="16" t="s">
        <v>786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29000</v>
      </c>
      <c r="AY406" s="17">
        <f>SUM(AY407)</f>
        <v>293500</v>
      </c>
    </row>
    <row r="407" spans="1:51">
      <c r="A407" s="18" t="s">
        <v>787</v>
      </c>
      <c r="B407" s="19" t="s">
        <v>788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29000</v>
      </c>
      <c r="AY407" s="20">
        <v>293500</v>
      </c>
    </row>
    <row r="408" spans="1:51">
      <c r="A408" s="10" t="s">
        <v>789</v>
      </c>
      <c r="B408" s="16" t="s">
        <v>790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130327.47</v>
      </c>
      <c r="AY408" s="17">
        <f>SUM(AY409:AY413)</f>
        <v>217053.86</v>
      </c>
    </row>
    <row r="409" spans="1:51">
      <c r="A409" s="18" t="s">
        <v>791</v>
      </c>
      <c r="B409" s="19" t="s">
        <v>792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78335.03</v>
      </c>
      <c r="AY409" s="20">
        <v>139502.85999999999</v>
      </c>
    </row>
    <row r="410" spans="1:51">
      <c r="A410" s="18" t="s">
        <v>793</v>
      </c>
      <c r="B410" s="19" t="s">
        <v>794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>
      <c r="A411" s="18" t="s">
        <v>795</v>
      </c>
      <c r="B411" s="19" t="s">
        <v>796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51992.44</v>
      </c>
      <c r="AY411" s="20">
        <v>77551</v>
      </c>
    </row>
    <row r="412" spans="1:51">
      <c r="A412" s="18" t="s">
        <v>797</v>
      </c>
      <c r="B412" s="19" t="s">
        <v>798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>
      <c r="A413" s="18" t="s">
        <v>799</v>
      </c>
      <c r="B413" s="19" t="s">
        <v>800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>
      <c r="A414" s="10" t="s">
        <v>801</v>
      </c>
      <c r="B414" s="16" t="s">
        <v>802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>
      <c r="A415" s="18" t="s">
        <v>803</v>
      </c>
      <c r="B415" s="19" t="s">
        <v>804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>
      <c r="A416" s="10" t="s">
        <v>805</v>
      </c>
      <c r="B416" s="21" t="s">
        <v>806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455133.1</v>
      </c>
      <c r="AY416" s="15">
        <f>AY417+AY419+AY421</f>
        <v>708636.42</v>
      </c>
    </row>
    <row r="417" spans="1:51">
      <c r="A417" s="10" t="s">
        <v>807</v>
      </c>
      <c r="B417" s="16" t="s">
        <v>808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455133.1</v>
      </c>
      <c r="AY417" s="17">
        <f>SUM(AY418)</f>
        <v>708636.42</v>
      </c>
    </row>
    <row r="418" spans="1:51">
      <c r="A418" s="18" t="s">
        <v>809</v>
      </c>
      <c r="B418" s="19" t="s">
        <v>810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455133.1</v>
      </c>
      <c r="AY418" s="20">
        <v>708636.42</v>
      </c>
    </row>
    <row r="419" spans="1:51">
      <c r="A419" s="10" t="s">
        <v>811</v>
      </c>
      <c r="B419" s="16" t="s">
        <v>812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>
      <c r="A420" s="18" t="s">
        <v>813</v>
      </c>
      <c r="B420" s="19" t="s">
        <v>814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>
      <c r="A421" s="10" t="s">
        <v>815</v>
      </c>
      <c r="B421" s="16" t="s">
        <v>816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>
      <c r="A422" s="18" t="s">
        <v>817</v>
      </c>
      <c r="B422" s="19" t="s">
        <v>818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>
      <c r="A423" s="10" t="s">
        <v>819</v>
      </c>
      <c r="B423" s="21" t="s">
        <v>820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>
      <c r="A424" s="10" t="s">
        <v>821</v>
      </c>
      <c r="B424" s="16" t="s">
        <v>822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>
      <c r="A425" s="18" t="s">
        <v>823</v>
      </c>
      <c r="B425" s="19" t="s">
        <v>824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>
      <c r="A426" s="18" t="s">
        <v>825</v>
      </c>
      <c r="B426" s="19" t="s">
        <v>826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>
      <c r="A427" s="18" t="s">
        <v>827</v>
      </c>
      <c r="B427" s="19" t="s">
        <v>828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>
      <c r="A428" s="10" t="s">
        <v>829</v>
      </c>
      <c r="B428" s="16" t="s">
        <v>830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>
      <c r="A429" s="18" t="s">
        <v>823</v>
      </c>
      <c r="B429" s="19" t="s">
        <v>831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>
      <c r="A430" s="18" t="s">
        <v>825</v>
      </c>
      <c r="B430" s="19" t="s">
        <v>832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>
      <c r="A431" s="18" t="s">
        <v>827</v>
      </c>
      <c r="B431" s="19" t="s">
        <v>833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>
      <c r="A432" s="18" t="s">
        <v>834</v>
      </c>
      <c r="B432" s="19" t="s">
        <v>835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>
      <c r="A433" s="10" t="s">
        <v>836</v>
      </c>
      <c r="B433" s="21" t="s">
        <v>837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>
      <c r="A434" s="10" t="s">
        <v>838</v>
      </c>
      <c r="B434" s="16" t="s">
        <v>839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>
      <c r="A435" s="18" t="s">
        <v>840</v>
      </c>
      <c r="B435" s="19" t="s">
        <v>841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>
      <c r="A436" s="10" t="s">
        <v>842</v>
      </c>
      <c r="B436" s="21" t="s">
        <v>843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>
      <c r="A437" s="10" t="s">
        <v>844</v>
      </c>
      <c r="B437" s="16" t="s">
        <v>845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>
      <c r="A438" s="18" t="s">
        <v>846</v>
      </c>
      <c r="B438" s="19" t="s">
        <v>847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>
      <c r="A439" s="10" t="s">
        <v>848</v>
      </c>
      <c r="B439" s="16" t="s">
        <v>849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>
      <c r="A440" s="18" t="s">
        <v>850</v>
      </c>
      <c r="B440" s="19" t="s">
        <v>851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>
      <c r="A441" s="10" t="s">
        <v>852</v>
      </c>
      <c r="B441" s="16" t="s">
        <v>853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>
      <c r="A442" s="18" t="s">
        <v>854</v>
      </c>
      <c r="B442" s="19" t="s">
        <v>855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>
      <c r="A443" s="10" t="s">
        <v>856</v>
      </c>
      <c r="B443" s="16" t="s">
        <v>857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>
      <c r="A444" s="18" t="s">
        <v>858</v>
      </c>
      <c r="B444" s="19" t="s">
        <v>859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>
      <c r="A445" s="10" t="s">
        <v>860</v>
      </c>
      <c r="B445" s="16" t="s">
        <v>861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>
      <c r="A446" s="18" t="s">
        <v>862</v>
      </c>
      <c r="B446" s="19" t="s">
        <v>863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>
      <c r="A447" s="10" t="s">
        <v>864</v>
      </c>
      <c r="B447" s="21" t="s">
        <v>865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>
      <c r="A448" s="10" t="s">
        <v>866</v>
      </c>
      <c r="B448" s="16" t="s">
        <v>867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>
      <c r="A449" s="18" t="s">
        <v>868</v>
      </c>
      <c r="B449" s="19" t="s">
        <v>869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>
      <c r="A450" s="18" t="s">
        <v>870</v>
      </c>
      <c r="B450" s="19" t="s">
        <v>871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>
      <c r="A451" s="10" t="s">
        <v>872</v>
      </c>
      <c r="B451" s="16" t="s">
        <v>873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>
      <c r="A452" s="18" t="s">
        <v>874</v>
      </c>
      <c r="B452" s="19" t="s">
        <v>875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>
      <c r="A453" s="10" t="s">
        <v>876</v>
      </c>
      <c r="B453" s="24" t="s">
        <v>877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>
      <c r="A454" s="10" t="s">
        <v>878</v>
      </c>
      <c r="B454" s="21" t="s">
        <v>879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>
      <c r="A455" s="10" t="s">
        <v>880</v>
      </c>
      <c r="B455" s="16" t="s">
        <v>881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>
      <c r="A456" s="18" t="s">
        <v>882</v>
      </c>
      <c r="B456" s="19" t="s">
        <v>883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>
      <c r="A457" s="18" t="s">
        <v>884</v>
      </c>
      <c r="B457" s="19" t="s">
        <v>885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>
      <c r="A458" s="18" t="s">
        <v>886</v>
      </c>
      <c r="B458" s="19" t="s">
        <v>887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>
      <c r="A459" s="10" t="s">
        <v>888</v>
      </c>
      <c r="B459" s="16" t="s">
        <v>889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>
      <c r="A460" s="18" t="s">
        <v>890</v>
      </c>
      <c r="B460" s="19" t="s">
        <v>891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>
      <c r="A461" s="18" t="s">
        <v>892</v>
      </c>
      <c r="B461" s="19" t="s">
        <v>893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>
      <c r="A462" s="18" t="s">
        <v>894</v>
      </c>
      <c r="B462" s="19" t="s">
        <v>895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>
      <c r="A463" s="10" t="s">
        <v>896</v>
      </c>
      <c r="B463" s="21" t="s">
        <v>897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>
      <c r="A464" s="10" t="s">
        <v>898</v>
      </c>
      <c r="B464" s="16" t="s">
        <v>899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>
      <c r="A465" s="18" t="s">
        <v>900</v>
      </c>
      <c r="B465" s="19" t="s">
        <v>901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>
      <c r="A466" s="18" t="s">
        <v>902</v>
      </c>
      <c r="B466" s="19" t="s">
        <v>903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>
      <c r="A467" s="18" t="s">
        <v>904</v>
      </c>
      <c r="B467" s="19" t="s">
        <v>905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>
      <c r="A468" s="18" t="s">
        <v>906</v>
      </c>
      <c r="B468" s="19" t="s">
        <v>907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>
      <c r="A469" s="10" t="s">
        <v>908</v>
      </c>
      <c r="B469" s="16" t="s">
        <v>909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>
      <c r="A470" s="18" t="s">
        <v>910</v>
      </c>
      <c r="B470" s="19" t="s">
        <v>911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>
      <c r="A471" s="10" t="s">
        <v>912</v>
      </c>
      <c r="B471" s="21" t="s">
        <v>913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>
      <c r="A472" s="10" t="s">
        <v>914</v>
      </c>
      <c r="B472" s="16" t="s">
        <v>915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>
      <c r="A473" s="18" t="s">
        <v>916</v>
      </c>
      <c r="B473" s="19" t="s">
        <v>917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>
      <c r="A474" s="10" t="s">
        <v>918</v>
      </c>
      <c r="B474" s="16" t="s">
        <v>919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>
      <c r="A475" s="18" t="s">
        <v>920</v>
      </c>
      <c r="B475" s="19" t="s">
        <v>921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>
      <c r="A476" s="18" t="s">
        <v>922</v>
      </c>
      <c r="B476" s="19" t="s">
        <v>923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>
      <c r="A477" s="10" t="s">
        <v>924</v>
      </c>
      <c r="B477" s="24" t="s">
        <v>925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0</v>
      </c>
      <c r="AY477" s="13">
        <f>AY478+AY489+AY494+AY499+AY502</f>
        <v>0</v>
      </c>
    </row>
    <row r="478" spans="1:51">
      <c r="A478" s="10" t="s">
        <v>926</v>
      </c>
      <c r="B478" s="21" t="s">
        <v>927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0</v>
      </c>
      <c r="AY478" s="15">
        <f>AY479+AY483</f>
        <v>0</v>
      </c>
    </row>
    <row r="479" spans="1:51">
      <c r="A479" s="10" t="s">
        <v>928</v>
      </c>
      <c r="B479" s="16" t="s">
        <v>929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0</v>
      </c>
      <c r="AY479" s="17">
        <f>SUM(AY480:AY482)</f>
        <v>0</v>
      </c>
    </row>
    <row r="480" spans="1:51">
      <c r="A480" s="18" t="s">
        <v>930</v>
      </c>
      <c r="B480" s="19" t="s">
        <v>931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0</v>
      </c>
      <c r="AY480" s="20">
        <v>0</v>
      </c>
    </row>
    <row r="481" spans="1:51">
      <c r="A481" s="18" t="s">
        <v>932</v>
      </c>
      <c r="B481" s="19" t="s">
        <v>933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>
      <c r="A482" s="18" t="s">
        <v>934</v>
      </c>
      <c r="B482" s="19" t="s">
        <v>935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>
      <c r="A483" s="10" t="s">
        <v>936</v>
      </c>
      <c r="B483" s="16" t="s">
        <v>937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>
      <c r="A484" s="18" t="s">
        <v>938</v>
      </c>
      <c r="B484" s="19" t="s">
        <v>939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>
      <c r="A485" s="18" t="s">
        <v>940</v>
      </c>
      <c r="B485" s="19" t="s">
        <v>941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>
      <c r="A486" s="18" t="s">
        <v>942</v>
      </c>
      <c r="B486" s="19" t="s">
        <v>943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>
      <c r="A487" s="18" t="s">
        <v>944</v>
      </c>
      <c r="B487" s="19" t="s">
        <v>945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>
      <c r="A488" s="18" t="s">
        <v>946</v>
      </c>
      <c r="B488" s="19" t="s">
        <v>947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>
      <c r="A489" s="10" t="s">
        <v>948</v>
      </c>
      <c r="B489" s="21" t="s">
        <v>949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>
      <c r="A490" s="10" t="s">
        <v>950</v>
      </c>
      <c r="B490" s="16" t="s">
        <v>951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>
      <c r="A491" s="18" t="s">
        <v>952</v>
      </c>
      <c r="B491" s="19" t="s">
        <v>953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>
      <c r="A492" s="10" t="s">
        <v>954</v>
      </c>
      <c r="B492" s="16" t="s">
        <v>955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>
      <c r="A493" s="18" t="s">
        <v>956</v>
      </c>
      <c r="B493" s="19" t="s">
        <v>957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>
      <c r="A494" s="10" t="s">
        <v>958</v>
      </c>
      <c r="B494" s="21" t="s">
        <v>959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>
      <c r="A495" s="10" t="s">
        <v>960</v>
      </c>
      <c r="B495" s="16" t="s">
        <v>961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>
      <c r="A496" s="18" t="s">
        <v>962</v>
      </c>
      <c r="B496" s="19" t="s">
        <v>963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>
      <c r="A497" s="10" t="s">
        <v>964</v>
      </c>
      <c r="B497" s="16" t="s">
        <v>965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>
      <c r="A498" s="18" t="s">
        <v>966</v>
      </c>
      <c r="B498" s="19" t="s">
        <v>967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>
      <c r="A499" s="10" t="s">
        <v>968</v>
      </c>
      <c r="B499" s="21" t="s">
        <v>969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>
      <c r="A500" s="10" t="s">
        <v>970</v>
      </c>
      <c r="B500" s="16" t="s">
        <v>971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>
      <c r="A501" s="18" t="s">
        <v>972</v>
      </c>
      <c r="B501" s="19" t="s">
        <v>973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>
      <c r="A502" s="10" t="s">
        <v>974</v>
      </c>
      <c r="B502" s="21" t="s">
        <v>975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>
      <c r="A503" s="10" t="s">
        <v>976</v>
      </c>
      <c r="B503" s="16" t="s">
        <v>977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>
      <c r="A504" s="18" t="s">
        <v>978</v>
      </c>
      <c r="B504" s="19" t="s">
        <v>979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>
      <c r="A505" s="10" t="s">
        <v>980</v>
      </c>
      <c r="B505" s="16" t="s">
        <v>981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>
      <c r="A506" s="18" t="s">
        <v>982</v>
      </c>
      <c r="B506" s="19" t="s">
        <v>983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>
      <c r="A507" s="10" t="s">
        <v>984</v>
      </c>
      <c r="B507" s="24" t="s">
        <v>985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0</v>
      </c>
    </row>
    <row r="508" spans="1:51">
      <c r="A508" s="10" t="s">
        <v>986</v>
      </c>
      <c r="B508" s="21" t="s">
        <v>987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>
      <c r="A509" s="10" t="s">
        <v>988</v>
      </c>
      <c r="B509" s="16" t="s">
        <v>989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>
      <c r="A510" s="10" t="s">
        <v>990</v>
      </c>
      <c r="B510" s="16" t="s">
        <v>991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>
      <c r="A511" s="10" t="s">
        <v>992</v>
      </c>
      <c r="B511" s="16" t="s">
        <v>993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>
      <c r="A512" s="10" t="s">
        <v>994</v>
      </c>
      <c r="B512" s="16" t="s">
        <v>995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>
      <c r="A513" s="10" t="s">
        <v>996</v>
      </c>
      <c r="B513" s="16" t="s">
        <v>997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>
      <c r="A514" s="10" t="s">
        <v>998</v>
      </c>
      <c r="B514" s="16" t="s">
        <v>999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>
      <c r="A515" s="10" t="s">
        <v>1000</v>
      </c>
      <c r="B515" s="16" t="s">
        <v>1001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>
      <c r="A516" s="10" t="s">
        <v>1002</v>
      </c>
      <c r="B516" s="16" t="s">
        <v>1003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>
      <c r="A517" s="10" t="s">
        <v>1004</v>
      </c>
      <c r="B517" s="21" t="s">
        <v>1005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>
      <c r="A518" s="10" t="s">
        <v>1006</v>
      </c>
      <c r="B518" s="16" t="s">
        <v>1007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>
      <c r="A519" s="10" t="s">
        <v>1008</v>
      </c>
      <c r="B519" s="16" t="s">
        <v>1009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>
      <c r="A520" s="10" t="s">
        <v>1010</v>
      </c>
      <c r="B520" s="21" t="s">
        <v>1011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>
      <c r="A521" s="10" t="s">
        <v>1012</v>
      </c>
      <c r="B521" s="16" t="s">
        <v>1013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>
      <c r="A522" s="10" t="s">
        <v>1014</v>
      </c>
      <c r="B522" s="16" t="s">
        <v>1015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>
      <c r="A523" s="10" t="s">
        <v>1016</v>
      </c>
      <c r="B523" s="16" t="s">
        <v>1017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>
      <c r="A524" s="10" t="s">
        <v>1018</v>
      </c>
      <c r="B524" s="16" t="s">
        <v>1019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>
      <c r="A525" s="10" t="s">
        <v>1020</v>
      </c>
      <c r="B525" s="16" t="s">
        <v>1021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>
      <c r="A526" s="10" t="s">
        <v>1022</v>
      </c>
      <c r="B526" s="21" t="s">
        <v>1023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>
      <c r="A527" s="10" t="s">
        <v>1024</v>
      </c>
      <c r="B527" s="16" t="s">
        <v>1025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>
      <c r="A528" s="10" t="s">
        <v>1026</v>
      </c>
      <c r="B528" s="21" t="s">
        <v>1027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>
      <c r="A529" s="10" t="s">
        <v>1028</v>
      </c>
      <c r="B529" s="16" t="s">
        <v>1029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>
      <c r="A530" s="10" t="s">
        <v>1030</v>
      </c>
      <c r="B530" s="21" t="s">
        <v>1031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>
      <c r="A531" s="10" t="s">
        <v>1032</v>
      </c>
      <c r="B531" s="16" t="s">
        <v>1033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>
      <c r="A532" s="10" t="s">
        <v>1034</v>
      </c>
      <c r="B532" s="16" t="s">
        <v>1035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>
      <c r="A533" s="10" t="s">
        <v>1036</v>
      </c>
      <c r="B533" s="16" t="s">
        <v>1037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>
      <c r="A534" s="10" t="s">
        <v>1038</v>
      </c>
      <c r="B534" s="16" t="s">
        <v>1039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>
      <c r="A535" s="10" t="s">
        <v>1040</v>
      </c>
      <c r="B535" s="16" t="s">
        <v>1041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>
      <c r="A536" s="10" t="s">
        <v>1042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>
      <c r="A537" s="10" t="s">
        <v>1043</v>
      </c>
      <c r="B537" s="16" t="s">
        <v>1044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>
      <c r="A538" s="10" t="s">
        <v>1045</v>
      </c>
      <c r="B538" s="16" t="s">
        <v>1046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>
      <c r="A539" s="10" t="s">
        <v>1047</v>
      </c>
      <c r="B539" s="16" t="s">
        <v>1048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>
      <c r="A540" s="10" t="s">
        <v>1049</v>
      </c>
      <c r="B540" s="24" t="s">
        <v>1050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8327279.2199999997</v>
      </c>
    </row>
    <row r="541" spans="1:51">
      <c r="A541" s="10" t="s">
        <v>1051</v>
      </c>
      <c r="B541" s="21" t="s">
        <v>1052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8327279.2199999997</v>
      </c>
    </row>
    <row r="542" spans="1:51">
      <c r="A542" s="10" t="s">
        <v>1053</v>
      </c>
      <c r="B542" s="16" t="s">
        <v>1054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8327279.2199999997</v>
      </c>
    </row>
    <row r="543" spans="1:51" ht="16.5" customHeight="1">
      <c r="A543" s="29"/>
      <c r="B543" s="41" t="s">
        <v>1055</v>
      </c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F543" s="41"/>
      <c r="AG543" s="41"/>
      <c r="AH543" s="41"/>
      <c r="AI543" s="41"/>
      <c r="AJ543" s="41"/>
      <c r="AK543" s="41"/>
      <c r="AL543" s="41"/>
      <c r="AM543" s="41"/>
      <c r="AN543" s="41"/>
      <c r="AO543" s="41"/>
      <c r="AP543" s="41"/>
      <c r="AQ543" s="41"/>
      <c r="AR543" s="41"/>
      <c r="AS543" s="41"/>
      <c r="AT543" s="41"/>
      <c r="AU543" s="41"/>
      <c r="AV543" s="41"/>
      <c r="AW543" s="41"/>
      <c r="AX543" s="30">
        <f>AX186+AX372+AX453+AX477+AX507+AX540</f>
        <v>19717790.699999999</v>
      </c>
      <c r="AY543" s="30">
        <f>AY186+AY372+AY453+AY477+AY507+AY540</f>
        <v>40315072.899999999</v>
      </c>
    </row>
    <row r="544" spans="1:51" ht="16.5" customHeight="1" thickBot="1">
      <c r="B544" s="48" t="s">
        <v>1056</v>
      </c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  <c r="AK544" s="48"/>
      <c r="AL544" s="48"/>
      <c r="AM544" s="48"/>
      <c r="AN544" s="48"/>
      <c r="AO544" s="48"/>
      <c r="AP544" s="48"/>
      <c r="AQ544" s="48"/>
      <c r="AR544" s="48"/>
      <c r="AS544" s="48"/>
      <c r="AT544" s="48"/>
      <c r="AU544" s="48"/>
      <c r="AV544" s="48"/>
      <c r="AW544" s="48"/>
      <c r="AX544" s="31">
        <f>AX184-AX543</f>
        <v>5111387.3900000043</v>
      </c>
      <c r="AY544" s="31">
        <f>AY184-AY543</f>
        <v>-3504777.6199999973</v>
      </c>
    </row>
    <row r="545" spans="2:51" ht="15.75" thickTop="1"/>
    <row r="546" spans="2:51" ht="18.75">
      <c r="B546" s="34" t="s">
        <v>1057</v>
      </c>
    </row>
    <row r="547" spans="2:51">
      <c r="B547" s="1"/>
    </row>
    <row r="548" spans="2:51">
      <c r="B548" s="1"/>
      <c r="AG548" s="49" t="s">
        <v>1073</v>
      </c>
      <c r="AH548" s="49"/>
      <c r="AI548" s="49"/>
      <c r="AJ548" s="49"/>
      <c r="AK548" s="49"/>
      <c r="AL548" s="49"/>
      <c r="AM548" s="49"/>
      <c r="AN548" s="49"/>
      <c r="AO548" s="49"/>
      <c r="AP548" s="49"/>
      <c r="AQ548" s="49"/>
      <c r="AR548" s="49"/>
      <c r="AS548" s="49"/>
      <c r="AT548" s="49"/>
      <c r="AU548" s="49"/>
    </row>
    <row r="549" spans="2:51" ht="8.25" customHeight="1">
      <c r="AG549" s="49"/>
      <c r="AH549" s="49"/>
      <c r="AI549" s="49"/>
      <c r="AJ549" s="49"/>
      <c r="AK549" s="49"/>
      <c r="AL549" s="49"/>
      <c r="AM549" s="49"/>
      <c r="AN549" s="49"/>
      <c r="AO549" s="49"/>
      <c r="AP549" s="49"/>
      <c r="AQ549" s="49"/>
      <c r="AR549" s="49"/>
      <c r="AS549" s="49"/>
      <c r="AT549" s="49"/>
      <c r="AU549" s="49"/>
    </row>
    <row r="550" spans="2:51">
      <c r="AG550" s="49"/>
      <c r="AH550" s="49"/>
      <c r="AI550" s="49"/>
      <c r="AJ550" s="49"/>
      <c r="AK550" s="49"/>
      <c r="AL550" s="49"/>
      <c r="AM550" s="49"/>
      <c r="AN550" s="49"/>
      <c r="AO550" s="49"/>
      <c r="AP550" s="49"/>
      <c r="AQ550" s="49"/>
      <c r="AR550" s="49"/>
      <c r="AS550" s="49"/>
      <c r="AT550" s="49"/>
      <c r="AU550" s="49"/>
    </row>
    <row r="551" spans="2:51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49"/>
      <c r="AH551" s="49"/>
      <c r="AI551" s="49"/>
      <c r="AJ551" s="49"/>
      <c r="AK551" s="49"/>
      <c r="AL551" s="49"/>
      <c r="AM551" s="49"/>
      <c r="AN551" s="49"/>
      <c r="AO551" s="49"/>
      <c r="AP551" s="49"/>
      <c r="AQ551" s="49"/>
      <c r="AR551" s="49"/>
      <c r="AS551" s="49"/>
      <c r="AT551" s="49"/>
      <c r="AU551" s="49"/>
      <c r="AV551" s="50" t="s">
        <v>1059</v>
      </c>
      <c r="AW551" s="50"/>
      <c r="AX551" s="50"/>
      <c r="AY551" s="50"/>
    </row>
    <row r="552" spans="2:51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51" t="s">
        <v>1060</v>
      </c>
      <c r="Q552" s="51"/>
      <c r="R552" s="51"/>
      <c r="S552" s="51"/>
      <c r="T552" s="51"/>
      <c r="U552" s="51"/>
      <c r="V552" s="51"/>
      <c r="W552" s="51"/>
      <c r="X552" s="51"/>
      <c r="Y552" s="51"/>
      <c r="Z552" s="51"/>
      <c r="AA552" s="51"/>
      <c r="AB552" s="51"/>
      <c r="AC552" s="51"/>
      <c r="AD552" s="51"/>
      <c r="AE552" s="51"/>
      <c r="AF552" s="51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51" t="s">
        <v>1061</v>
      </c>
      <c r="AW552" s="51"/>
      <c r="AX552" s="51"/>
      <c r="AY552" s="51"/>
    </row>
    <row r="553" spans="2:51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  <c r="AC553" s="52"/>
      <c r="AD553" s="52"/>
      <c r="AE553" s="52"/>
      <c r="AF553" s="52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2"/>
      <c r="AW553" s="52"/>
      <c r="AX553" s="52"/>
      <c r="AY553" s="52"/>
    </row>
    <row r="554" spans="2:51" ht="15.75" customHeight="1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6" t="s">
        <v>1062</v>
      </c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7" t="s">
        <v>1063</v>
      </c>
      <c r="AW554" s="47"/>
      <c r="AX554" s="47"/>
      <c r="AY554" s="47"/>
    </row>
    <row r="555" spans="2:51" ht="15" customHeight="1">
      <c r="D555" s="39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S555" s="39"/>
      <c r="AV555" s="47"/>
      <c r="AW555" s="47"/>
      <c r="AX555" s="47"/>
      <c r="AY555" s="47"/>
    </row>
    <row r="556" spans="2:51"/>
    <row r="561"/>
    <row r="562"/>
    <row r="563"/>
    <row r="564"/>
  </sheetData>
  <mergeCells count="14">
    <mergeCell ref="P554:AF555"/>
    <mergeCell ref="AV554:AY555"/>
    <mergeCell ref="B544:AW544"/>
    <mergeCell ref="AG548:AU551"/>
    <mergeCell ref="P551:AF551"/>
    <mergeCell ref="AV551:AY551"/>
    <mergeCell ref="P552:AF553"/>
    <mergeCell ref="AV552:AY553"/>
    <mergeCell ref="B1:AY1"/>
    <mergeCell ref="B2:AY2"/>
    <mergeCell ref="B3:AY3"/>
    <mergeCell ref="B5:AW5"/>
    <mergeCell ref="B184:AW184"/>
    <mergeCell ref="B543:AW54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Hoja7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2021-09-28T22:08:14Z</dcterms:modified>
</cp:coreProperties>
</file>