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\Desktop\"/>
    </mc:Choice>
  </mc:AlternateContent>
  <bookViews>
    <workbookView xWindow="0" yWindow="0" windowWidth="24000" windowHeight="9045"/>
  </bookViews>
  <sheets>
    <sheet name="CONCILIACIÓN " sheetId="1" r:id="rId1"/>
  </sheets>
  <externalReferences>
    <externalReference r:id="rId2"/>
  </externalReferences>
  <definedNames>
    <definedName name="Gu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9" i="1"/>
  <c r="E52" i="1" s="1"/>
  <c r="C49" i="1"/>
  <c r="G48" i="1"/>
  <c r="D47" i="1"/>
  <c r="G47" i="1" s="1"/>
  <c r="G46" i="1"/>
  <c r="G45" i="1"/>
  <c r="G44" i="1"/>
  <c r="D44" i="1"/>
  <c r="D43" i="1"/>
  <c r="G43" i="1" s="1"/>
  <c r="D42" i="1"/>
  <c r="G42" i="1" s="1"/>
  <c r="D41" i="1"/>
  <c r="G41" i="1" s="1"/>
  <c r="G40" i="1"/>
  <c r="D40" i="1"/>
  <c r="D39" i="1"/>
  <c r="G39" i="1" s="1"/>
  <c r="D38" i="1"/>
  <c r="G38" i="1" s="1"/>
  <c r="D37" i="1"/>
  <c r="G37" i="1" s="1"/>
  <c r="G36" i="1"/>
  <c r="D36" i="1"/>
  <c r="D35" i="1"/>
  <c r="G35" i="1" s="1"/>
  <c r="D34" i="1"/>
  <c r="G34" i="1" s="1"/>
  <c r="D33" i="1"/>
  <c r="G33" i="1" s="1"/>
  <c r="G32" i="1"/>
  <c r="D32" i="1"/>
  <c r="D31" i="1"/>
  <c r="G31" i="1" s="1"/>
  <c r="D30" i="1"/>
  <c r="G30" i="1" s="1"/>
  <c r="D29" i="1"/>
  <c r="G29" i="1" s="1"/>
  <c r="G28" i="1"/>
  <c r="D28" i="1"/>
  <c r="D27" i="1"/>
  <c r="G27" i="1" s="1"/>
  <c r="D26" i="1"/>
  <c r="G26" i="1" s="1"/>
  <c r="D25" i="1"/>
  <c r="G25" i="1" s="1"/>
  <c r="G24" i="1"/>
  <c r="D24" i="1"/>
  <c r="D23" i="1"/>
  <c r="G23" i="1" s="1"/>
  <c r="D22" i="1"/>
  <c r="G22" i="1" s="1"/>
  <c r="D21" i="1"/>
  <c r="G21" i="1" s="1"/>
  <c r="G20" i="1"/>
  <c r="D20" i="1"/>
  <c r="D19" i="1"/>
  <c r="G19" i="1" s="1"/>
  <c r="D18" i="1"/>
  <c r="G18" i="1" s="1"/>
  <c r="D17" i="1"/>
  <c r="G17" i="1" s="1"/>
  <c r="G16" i="1"/>
  <c r="D16" i="1"/>
  <c r="D15" i="1"/>
  <c r="G15" i="1" s="1"/>
  <c r="D14" i="1"/>
  <c r="G14" i="1" s="1"/>
  <c r="D13" i="1"/>
  <c r="G13" i="1" s="1"/>
  <c r="G12" i="1"/>
  <c r="D12" i="1"/>
  <c r="D11" i="1"/>
  <c r="G11" i="1" s="1"/>
  <c r="D10" i="1"/>
  <c r="G10" i="1" s="1"/>
  <c r="D9" i="1"/>
  <c r="G9" i="1" s="1"/>
  <c r="G8" i="1"/>
  <c r="D8" i="1"/>
  <c r="D49" i="1" s="1"/>
</calcChain>
</file>

<file path=xl/sharedStrings.xml><?xml version="1.0" encoding="utf-8"?>
<sst xmlns="http://schemas.openxmlformats.org/spreadsheetml/2006/main" count="47" uniqueCount="46">
  <si>
    <t>ESCUELA DE CONSERVACIÓN Y RESTAURACIÓN DE OCCIDENTE</t>
  </si>
  <si>
    <t>2018    A)</t>
  </si>
  <si>
    <t xml:space="preserve">DESCRIPCIÓN </t>
  </si>
  <si>
    <t xml:space="preserve">CANTIDAD </t>
  </si>
  <si>
    <t xml:space="preserve">ACTIVO  FISICO </t>
  </si>
  <si>
    <t>ACTIVO CONTABLE</t>
  </si>
  <si>
    <t>BODEGA/MANUEL</t>
  </si>
  <si>
    <t>DIRECCIÓN ACADÉMICA</t>
  </si>
  <si>
    <t>MANTENIMIENTO</t>
  </si>
  <si>
    <t>TECNICAS DE IMPRESIÓN</t>
  </si>
  <si>
    <t>T.JOYERIA</t>
  </si>
  <si>
    <t>T.HORNO</t>
  </si>
  <si>
    <t>RADIOLOGÍA</t>
  </si>
  <si>
    <t>AULA MAGNA /DIBUJO</t>
  </si>
  <si>
    <t>IMPRESIÓN MAESTROS</t>
  </si>
  <si>
    <t xml:space="preserve">AULAS </t>
  </si>
  <si>
    <t>CUBICULO # 2</t>
  </si>
  <si>
    <t>CUBICULO # 6</t>
  </si>
  <si>
    <t>USPE</t>
  </si>
  <si>
    <t>COORDINACIÓN DE CARRERA</t>
  </si>
  <si>
    <t>ASUNTOS ESCOLARES</t>
  </si>
  <si>
    <t>CUBICULO # 5</t>
  </si>
  <si>
    <t>DIFUSIÓN</t>
  </si>
  <si>
    <t>CUBICULO # 4</t>
  </si>
  <si>
    <t>T.FOTO</t>
  </si>
  <si>
    <t>BIBLIOTECA</t>
  </si>
  <si>
    <t>REC.MATERIALES</t>
  </si>
  <si>
    <t>T.MURAL</t>
  </si>
  <si>
    <t>REC.HUMANOS</t>
  </si>
  <si>
    <t>T.QUIMICA</t>
  </si>
  <si>
    <t>AST.GENERAL</t>
  </si>
  <si>
    <t>AST.DIR.ACADEMICA</t>
  </si>
  <si>
    <t>T.PAPEL</t>
  </si>
  <si>
    <t>T.METALES</t>
  </si>
  <si>
    <t>ENCUADERNACIÓN</t>
  </si>
  <si>
    <t>D.ADMON</t>
  </si>
  <si>
    <t>T.CABALLETE</t>
  </si>
  <si>
    <t>D.GENERAL</t>
  </si>
  <si>
    <t>JURIDICO</t>
  </si>
  <si>
    <t>REC.FINANCIEROS</t>
  </si>
  <si>
    <t>AST.ADMON</t>
  </si>
  <si>
    <t>T.CERAMICA</t>
  </si>
  <si>
    <t>T.EPOLI</t>
  </si>
  <si>
    <t>ARI</t>
  </si>
  <si>
    <t xml:space="preserve">TOTAL </t>
  </si>
  <si>
    <t>11de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</si>
</sst>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5" fillId="0" borderId="0" xfId="0" applyFont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0" borderId="0" xfId="0" applyFont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7" fillId="5" borderId="1" xfId="0" applyFont="1" applyFill="1" applyBorder="1"/>
    <xf numFmtId="44" fontId="7" fillId="5" borderId="1" xfId="0" applyNumberFormat="1" applyFont="1" applyFill="1" applyBorder="1"/>
    <xf numFmtId="0" fontId="0" fillId="0" borderId="1" xfId="0" applyBorder="1"/>
    <xf numFmtId="0" fontId="7" fillId="7" borderId="1" xfId="0" applyFont="1" applyFill="1" applyBorder="1"/>
    <xf numFmtId="44" fontId="7" fillId="6" borderId="1" xfId="0" applyNumberFormat="1" applyFont="1" applyFill="1" applyBorder="1"/>
    <xf numFmtId="4" fontId="7" fillId="0" borderId="0" xfId="0" applyNumberFormat="1" applyFont="1"/>
    <xf numFmtId="44" fontId="8" fillId="0" borderId="1" xfId="0" applyNumberFormat="1" applyFont="1" applyBorder="1"/>
    <xf numFmtId="4" fontId="0" fillId="0" borderId="0" xfId="0" applyNumberFormat="1"/>
    <xf numFmtId="44" fontId="7" fillId="6" borderId="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right"/>
    </xf>
    <xf numFmtId="44" fontId="9" fillId="0" borderId="0" xfId="0" applyNumberFormat="1" applyFont="1"/>
    <xf numFmtId="44" fontId="10" fillId="8" borderId="0" xfId="0" applyNumberFormat="1" applyFont="1" applyFill="1" applyAlignment="1">
      <alignment horizontal="right"/>
    </xf>
    <xf numFmtId="44" fontId="10" fillId="8" borderId="0" xfId="0" applyNumberFormat="1" applyFont="1" applyFill="1" applyAlignment="1"/>
    <xf numFmtId="0" fontId="0" fillId="8" borderId="0" xfId="0" applyFill="1" applyAlignment="1">
      <alignment horizontal="right"/>
    </xf>
    <xf numFmtId="44" fontId="11" fillId="8" borderId="0" xfId="0" applyNumberFormat="1" applyFont="1" applyFill="1" applyAlignment="1">
      <alignment horizontal="right"/>
    </xf>
    <xf numFmtId="164" fontId="12" fillId="8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NTARIO%20ACTIVOS%20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 (2)"/>
      <sheetName val="Activos ok vs contable"/>
      <sheetName val="CONCILIACIÓN "/>
      <sheetName val="ADI"/>
      <sheetName val="BODEGAMANUEL"/>
      <sheetName val="D.ACADEMICA "/>
      <sheetName val="MANTENIMIENTO"/>
      <sheetName val="TEC.IMPRE"/>
      <sheetName val="JOYERIA"/>
      <sheetName val="T.HORNO"/>
      <sheetName val="RADIOLOGÍA"/>
      <sheetName val="AULA MAGNA"/>
      <sheetName val="IMPRE PROF"/>
      <sheetName val="AULAS "/>
      <sheetName val="Cubiculo #2"/>
      <sheetName val="Cubiculo# 6"/>
      <sheetName val="USPE"/>
      <sheetName val="Coordinacion "/>
      <sheetName val="ASUT.ESCOLARES"/>
      <sheetName val="cubiculo #5"/>
      <sheetName val="Difusion"/>
      <sheetName val="CUBICULO 4"/>
      <sheetName val="FOTO"/>
      <sheetName val="BIBLIOTECA"/>
      <sheetName val="REC.MAT"/>
      <sheetName val="T.MURAL"/>
      <sheetName val="REC.HUMANOS"/>
      <sheetName val="T.QUÍMICA"/>
      <sheetName val="SECRE.GENERAL"/>
      <sheetName val="SEC.DIR. ACAD"/>
      <sheetName val="T.PAPEL"/>
      <sheetName val="METALES "/>
      <sheetName val="ENCUADERNACION"/>
      <sheetName val="DIR.ADMON"/>
      <sheetName val="CABALLETE"/>
      <sheetName val="D.GENERAL"/>
      <sheetName val="JURIDICO"/>
      <sheetName val="REC.FINANCIEROS"/>
      <sheetName val="ASISTENTE ADM."/>
      <sheetName val="CERAMICA "/>
      <sheetName val="ESC.POLI"/>
    </sheetNames>
    <sheetDataSet>
      <sheetData sheetId="0"/>
      <sheetData sheetId="1">
        <row r="1306">
          <cell r="I1306">
            <v>3728778.2300000037</v>
          </cell>
        </row>
      </sheetData>
      <sheetData sheetId="2"/>
      <sheetData sheetId="3">
        <row r="171">
          <cell r="H171">
            <v>168521.71000000078</v>
          </cell>
        </row>
      </sheetData>
      <sheetData sheetId="4">
        <row r="43">
          <cell r="H43">
            <v>204262.73</v>
          </cell>
        </row>
      </sheetData>
      <sheetData sheetId="5">
        <row r="19">
          <cell r="H19">
            <v>19247.05</v>
          </cell>
        </row>
      </sheetData>
      <sheetData sheetId="6">
        <row r="128">
          <cell r="H128">
            <v>273779.85999999993</v>
          </cell>
        </row>
      </sheetData>
      <sheetData sheetId="7">
        <row r="17">
          <cell r="H17">
            <v>11625.58</v>
          </cell>
        </row>
      </sheetData>
      <sheetData sheetId="8">
        <row r="17">
          <cell r="H17">
            <v>11547.76</v>
          </cell>
        </row>
      </sheetData>
      <sheetData sheetId="9">
        <row r="44">
          <cell r="H44">
            <v>23863.320000000003</v>
          </cell>
        </row>
      </sheetData>
      <sheetData sheetId="10">
        <row r="26">
          <cell r="H26">
            <v>115071.87999999998</v>
          </cell>
        </row>
      </sheetData>
      <sheetData sheetId="11">
        <row r="26">
          <cell r="H26">
            <v>8970</v>
          </cell>
        </row>
      </sheetData>
      <sheetData sheetId="12">
        <row r="18">
          <cell r="H18">
            <v>7613.73</v>
          </cell>
        </row>
      </sheetData>
      <sheetData sheetId="13">
        <row r="108">
          <cell r="H108">
            <v>28891.46</v>
          </cell>
        </row>
      </sheetData>
      <sheetData sheetId="14">
        <row r="17">
          <cell r="H17">
            <v>16274.8</v>
          </cell>
        </row>
      </sheetData>
      <sheetData sheetId="15">
        <row r="17">
          <cell r="H17">
            <v>10511.92</v>
          </cell>
        </row>
      </sheetData>
      <sheetData sheetId="16">
        <row r="16">
          <cell r="H16">
            <v>7953.1100000000006</v>
          </cell>
        </row>
      </sheetData>
      <sheetData sheetId="17">
        <row r="17">
          <cell r="H17">
            <v>23515.380000000008</v>
          </cell>
        </row>
      </sheetData>
      <sheetData sheetId="18">
        <row r="39">
          <cell r="H39">
            <v>33512.009999999995</v>
          </cell>
        </row>
      </sheetData>
      <sheetData sheetId="19">
        <row r="17">
          <cell r="H17">
            <v>13179</v>
          </cell>
        </row>
      </sheetData>
      <sheetData sheetId="20">
        <row r="16">
          <cell r="H16">
            <v>17510.350000000002</v>
          </cell>
        </row>
      </sheetData>
      <sheetData sheetId="21">
        <row r="12">
          <cell r="H12">
            <v>5678.2</v>
          </cell>
        </row>
      </sheetData>
      <sheetData sheetId="22">
        <row r="40">
          <cell r="I40">
            <v>155165.05999999997</v>
          </cell>
        </row>
      </sheetData>
      <sheetData sheetId="23">
        <row r="84">
          <cell r="H84">
            <v>193404.04</v>
          </cell>
        </row>
      </sheetData>
      <sheetData sheetId="24">
        <row r="18">
          <cell r="H18">
            <v>35886.590000000004</v>
          </cell>
        </row>
      </sheetData>
      <sheetData sheetId="25">
        <row r="62">
          <cell r="G62">
            <v>121368.71000000004</v>
          </cell>
        </row>
      </sheetData>
      <sheetData sheetId="26">
        <row r="21">
          <cell r="G21">
            <v>34846.740000000005</v>
          </cell>
        </row>
      </sheetData>
      <sheetData sheetId="27">
        <row r="70">
          <cell r="H70">
            <v>561058.23</v>
          </cell>
        </row>
      </sheetData>
      <sheetData sheetId="28">
        <row r="24">
          <cell r="H24">
            <v>32844.9</v>
          </cell>
        </row>
      </sheetData>
      <sheetData sheetId="29">
        <row r="16">
          <cell r="H16">
            <v>40784.43</v>
          </cell>
        </row>
      </sheetData>
      <sheetData sheetId="30">
        <row r="63">
          <cell r="H63">
            <v>319687.04000000004</v>
          </cell>
        </row>
      </sheetData>
      <sheetData sheetId="31">
        <row r="70">
          <cell r="H70">
            <v>171296.15</v>
          </cell>
        </row>
      </sheetData>
      <sheetData sheetId="32">
        <row r="28">
          <cell r="H28">
            <v>63149.58</v>
          </cell>
        </row>
      </sheetData>
      <sheetData sheetId="33">
        <row r="19">
          <cell r="H19">
            <v>61386.66</v>
          </cell>
        </row>
      </sheetData>
      <sheetData sheetId="34">
        <row r="110">
          <cell r="G110">
            <v>203334.85</v>
          </cell>
        </row>
      </sheetData>
      <sheetData sheetId="35">
        <row r="23">
          <cell r="G23">
            <v>441156.67000000004</v>
          </cell>
        </row>
      </sheetData>
      <sheetData sheetId="36">
        <row r="13">
          <cell r="G13">
            <v>16735.02</v>
          </cell>
        </row>
      </sheetData>
      <sheetData sheetId="37">
        <row r="17">
          <cell r="G17">
            <v>58601.440000000002</v>
          </cell>
        </row>
      </sheetData>
      <sheetData sheetId="38">
        <row r="12">
          <cell r="G12">
            <v>30483.359999999997</v>
          </cell>
        </row>
      </sheetData>
      <sheetData sheetId="39">
        <row r="70">
          <cell r="G70">
            <v>75142.44</v>
          </cell>
        </row>
      </sheetData>
      <sheetData sheetId="40">
        <row r="63">
          <cell r="H63">
            <v>110916.47000000002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G54"/>
  <sheetViews>
    <sheetView tabSelected="1" workbookViewId="0">
      <selection activeCell="B8" sqref="B8"/>
    </sheetView>
  </sheetViews>
  <sheetFormatPr baseColWidth="10" defaultRowHeight="15" x14ac:dyDescent="0.25"/>
  <cols>
    <col min="1" max="1" width="8.42578125" customWidth="1"/>
    <col min="2" max="2" width="32.140625" customWidth="1"/>
    <col min="3" max="3" width="24" customWidth="1"/>
    <col min="4" max="4" width="17.42578125" customWidth="1"/>
    <col min="5" max="5" width="35.42578125" customWidth="1"/>
  </cols>
  <sheetData>
    <row r="2" spans="2:7" ht="18.75" customHeight="1" x14ac:dyDescent="0.25">
      <c r="B2" s="1" t="s">
        <v>0</v>
      </c>
      <c r="C2" s="1"/>
      <c r="E2" s="2" t="s">
        <v>0</v>
      </c>
      <c r="F2" s="2"/>
    </row>
    <row r="3" spans="2:7" x14ac:dyDescent="0.25">
      <c r="B3" s="1"/>
      <c r="C3" s="1"/>
      <c r="E3" s="2"/>
      <c r="F3" s="2"/>
    </row>
    <row r="4" spans="2:7" x14ac:dyDescent="0.25">
      <c r="B4" s="3" t="s">
        <v>1</v>
      </c>
      <c r="C4" s="3"/>
      <c r="E4" s="4"/>
      <c r="F4" s="5"/>
    </row>
    <row r="5" spans="2:7" ht="20.25" x14ac:dyDescent="0.25">
      <c r="B5" s="6" t="s">
        <v>2</v>
      </c>
      <c r="C5" s="6" t="s">
        <v>3</v>
      </c>
      <c r="D5" s="7"/>
      <c r="E5" s="8"/>
      <c r="F5" s="9"/>
    </row>
    <row r="6" spans="2:7" x14ac:dyDescent="0.25">
      <c r="B6" s="10" t="s">
        <v>4</v>
      </c>
      <c r="C6" s="11"/>
      <c r="D6" s="12"/>
      <c r="E6" s="13" t="s">
        <v>5</v>
      </c>
      <c r="F6" s="14"/>
    </row>
    <row r="7" spans="2:7" x14ac:dyDescent="0.25">
      <c r="B7" s="15"/>
      <c r="C7" s="16"/>
      <c r="D7" s="12"/>
      <c r="E7" s="17"/>
      <c r="F7" s="17"/>
    </row>
    <row r="8" spans="2:7" ht="20.25" x14ac:dyDescent="0.3">
      <c r="B8" s="18" t="s">
        <v>6</v>
      </c>
      <c r="C8" s="19">
        <v>204262.73</v>
      </c>
      <c r="D8" s="20">
        <f>+[1]BODEGAMANUEL!H43</f>
        <v>204262.73</v>
      </c>
      <c r="E8" s="21"/>
      <c r="F8" s="17"/>
      <c r="G8" s="22">
        <f>+C8-D8</f>
        <v>0</v>
      </c>
    </row>
    <row r="9" spans="2:7" ht="20.25" x14ac:dyDescent="0.3">
      <c r="B9" s="18" t="s">
        <v>7</v>
      </c>
      <c r="C9" s="19">
        <v>19247.05</v>
      </c>
      <c r="D9" s="20">
        <f>+'[1]D.ACADEMICA '!H19</f>
        <v>19247.05</v>
      </c>
      <c r="E9" s="21"/>
      <c r="F9" s="17"/>
      <c r="G9" s="22">
        <f t="shared" ref="G9:G48" si="0">+C9-D9</f>
        <v>0</v>
      </c>
    </row>
    <row r="10" spans="2:7" ht="20.25" x14ac:dyDescent="0.3">
      <c r="B10" s="18" t="s">
        <v>8</v>
      </c>
      <c r="C10" s="19">
        <v>273779.86</v>
      </c>
      <c r="D10" s="20">
        <f>+[1]MANTENIMIENTO!H128</f>
        <v>273779.85999999993</v>
      </c>
      <c r="E10" s="21"/>
      <c r="F10" s="17"/>
      <c r="G10" s="22">
        <f t="shared" si="0"/>
        <v>0</v>
      </c>
    </row>
    <row r="11" spans="2:7" ht="20.25" x14ac:dyDescent="0.3">
      <c r="B11" s="18" t="s">
        <v>9</v>
      </c>
      <c r="C11" s="19">
        <v>11625.58</v>
      </c>
      <c r="D11" s="20">
        <f>+[1]TEC.IMPRE!H17</f>
        <v>11625.58</v>
      </c>
      <c r="E11" s="21"/>
      <c r="F11" s="17"/>
      <c r="G11" s="22">
        <f t="shared" si="0"/>
        <v>0</v>
      </c>
    </row>
    <row r="12" spans="2:7" ht="20.25" x14ac:dyDescent="0.3">
      <c r="B12" s="18" t="s">
        <v>10</v>
      </c>
      <c r="C12" s="19">
        <v>11547.76</v>
      </c>
      <c r="D12" s="20">
        <f>+[1]JOYERIA!H17</f>
        <v>11547.76</v>
      </c>
      <c r="E12" s="21"/>
      <c r="F12" s="17"/>
      <c r="G12" s="22">
        <f t="shared" si="0"/>
        <v>0</v>
      </c>
    </row>
    <row r="13" spans="2:7" ht="20.25" x14ac:dyDescent="0.3">
      <c r="B13" s="18" t="s">
        <v>11</v>
      </c>
      <c r="C13" s="19">
        <v>23863.32</v>
      </c>
      <c r="D13" s="20">
        <f>+[1]T.HORNO!H44</f>
        <v>23863.320000000003</v>
      </c>
      <c r="E13" s="21"/>
      <c r="F13" s="17"/>
      <c r="G13" s="22">
        <f t="shared" si="0"/>
        <v>0</v>
      </c>
    </row>
    <row r="14" spans="2:7" ht="20.25" x14ac:dyDescent="0.3">
      <c r="B14" s="18" t="s">
        <v>12</v>
      </c>
      <c r="C14" s="19">
        <v>115071.88</v>
      </c>
      <c r="D14" s="20">
        <f>+[1]RADIOLOGÍA!H26</f>
        <v>115071.87999999998</v>
      </c>
      <c r="E14" s="21"/>
      <c r="F14" s="17"/>
      <c r="G14" s="22">
        <f t="shared" si="0"/>
        <v>0</v>
      </c>
    </row>
    <row r="15" spans="2:7" ht="20.25" x14ac:dyDescent="0.3">
      <c r="B15" s="18" t="s">
        <v>13</v>
      </c>
      <c r="C15" s="19">
        <v>8970</v>
      </c>
      <c r="D15" s="20">
        <f>+'[1]AULA MAGNA'!H26</f>
        <v>8970</v>
      </c>
      <c r="E15" s="21"/>
      <c r="F15" s="17"/>
      <c r="G15" s="22">
        <f t="shared" si="0"/>
        <v>0</v>
      </c>
    </row>
    <row r="16" spans="2:7" ht="20.25" x14ac:dyDescent="0.3">
      <c r="B16" s="18" t="s">
        <v>14</v>
      </c>
      <c r="C16" s="19">
        <v>7613.73</v>
      </c>
      <c r="D16" s="20">
        <f>+'[1]IMPRE PROF'!H18</f>
        <v>7613.73</v>
      </c>
      <c r="E16" s="21"/>
      <c r="F16" s="17"/>
      <c r="G16" s="22">
        <f t="shared" si="0"/>
        <v>0</v>
      </c>
    </row>
    <row r="17" spans="2:7" x14ac:dyDescent="0.25">
      <c r="B17" s="18" t="s">
        <v>15</v>
      </c>
      <c r="C17" s="19">
        <v>28891.46</v>
      </c>
      <c r="D17" s="20">
        <f>+'[1]AULAS '!H108</f>
        <v>28891.46</v>
      </c>
      <c r="E17" s="17"/>
      <c r="F17" s="17"/>
      <c r="G17" s="22">
        <f t="shared" si="0"/>
        <v>0</v>
      </c>
    </row>
    <row r="18" spans="2:7" x14ac:dyDescent="0.25">
      <c r="B18" s="18" t="s">
        <v>16</v>
      </c>
      <c r="C18" s="19">
        <v>16274.8</v>
      </c>
      <c r="D18" s="20">
        <f>+'[1]Cubiculo #2'!H17</f>
        <v>16274.8</v>
      </c>
      <c r="E18" s="17"/>
      <c r="F18" s="17"/>
      <c r="G18" s="22">
        <f t="shared" si="0"/>
        <v>0</v>
      </c>
    </row>
    <row r="19" spans="2:7" x14ac:dyDescent="0.25">
      <c r="B19" s="18" t="s">
        <v>17</v>
      </c>
      <c r="C19" s="19">
        <v>10511.92</v>
      </c>
      <c r="D19" s="20">
        <f>+'[1]Cubiculo# 6'!H17</f>
        <v>10511.92</v>
      </c>
      <c r="E19" s="17"/>
      <c r="F19" s="17"/>
      <c r="G19" s="22">
        <f t="shared" si="0"/>
        <v>0</v>
      </c>
    </row>
    <row r="20" spans="2:7" x14ac:dyDescent="0.25">
      <c r="B20" s="18" t="s">
        <v>18</v>
      </c>
      <c r="C20" s="19">
        <v>7953.11</v>
      </c>
      <c r="D20" s="20">
        <f>+[1]USPE!H16</f>
        <v>7953.1100000000006</v>
      </c>
      <c r="E20" s="17"/>
      <c r="F20" s="17"/>
      <c r="G20" s="22">
        <f t="shared" si="0"/>
        <v>0</v>
      </c>
    </row>
    <row r="21" spans="2:7" x14ac:dyDescent="0.25">
      <c r="B21" s="18" t="s">
        <v>19</v>
      </c>
      <c r="C21" s="19">
        <v>23515.38</v>
      </c>
      <c r="D21" s="20">
        <f>+'[1]Coordinacion '!H17</f>
        <v>23515.380000000008</v>
      </c>
      <c r="E21" s="17"/>
      <c r="F21" s="17"/>
      <c r="G21" s="22">
        <f t="shared" si="0"/>
        <v>0</v>
      </c>
    </row>
    <row r="22" spans="2:7" x14ac:dyDescent="0.25">
      <c r="B22" s="18" t="s">
        <v>20</v>
      </c>
      <c r="C22" s="19">
        <v>33512.01</v>
      </c>
      <c r="D22" s="20">
        <f>+[1]ASUT.ESCOLARES!H39</f>
        <v>33512.009999999995</v>
      </c>
      <c r="E22" s="17"/>
      <c r="F22" s="17"/>
      <c r="G22" s="22">
        <f t="shared" si="0"/>
        <v>0</v>
      </c>
    </row>
    <row r="23" spans="2:7" x14ac:dyDescent="0.25">
      <c r="B23" s="18" t="s">
        <v>21</v>
      </c>
      <c r="C23" s="19">
        <v>13179</v>
      </c>
      <c r="D23" s="20">
        <f>+'[1]cubiculo #5'!H17</f>
        <v>13179</v>
      </c>
      <c r="E23" s="17"/>
      <c r="F23" s="17"/>
      <c r="G23" s="22">
        <f t="shared" si="0"/>
        <v>0</v>
      </c>
    </row>
    <row r="24" spans="2:7" x14ac:dyDescent="0.25">
      <c r="B24" s="18" t="s">
        <v>22</v>
      </c>
      <c r="C24" s="19">
        <v>17510.349999999999</v>
      </c>
      <c r="D24" s="20">
        <f>+[1]Difusion!H16</f>
        <v>17510.350000000002</v>
      </c>
      <c r="E24" s="17"/>
      <c r="F24" s="17"/>
      <c r="G24" s="22">
        <f t="shared" si="0"/>
        <v>0</v>
      </c>
    </row>
    <row r="25" spans="2:7" x14ac:dyDescent="0.25">
      <c r="B25" s="18" t="s">
        <v>23</v>
      </c>
      <c r="C25" s="19">
        <v>5678.2</v>
      </c>
      <c r="D25" s="20">
        <f>+'[1]CUBICULO 4'!H12</f>
        <v>5678.2</v>
      </c>
      <c r="E25" s="17"/>
      <c r="F25" s="17"/>
      <c r="G25" s="22">
        <f t="shared" si="0"/>
        <v>0</v>
      </c>
    </row>
    <row r="26" spans="2:7" x14ac:dyDescent="0.25">
      <c r="B26" s="18" t="s">
        <v>24</v>
      </c>
      <c r="C26" s="19">
        <v>155165.06</v>
      </c>
      <c r="D26" s="20">
        <f>+[1]FOTO!I40</f>
        <v>155165.05999999997</v>
      </c>
      <c r="E26" s="17"/>
      <c r="F26" s="17"/>
      <c r="G26" s="22">
        <f t="shared" si="0"/>
        <v>0</v>
      </c>
    </row>
    <row r="27" spans="2:7" x14ac:dyDescent="0.25">
      <c r="B27" s="18" t="s">
        <v>25</v>
      </c>
      <c r="C27" s="19">
        <v>193404.04</v>
      </c>
      <c r="D27" s="20">
        <f>+[1]BIBLIOTECA!H84</f>
        <v>193404.04</v>
      </c>
      <c r="E27" s="17"/>
      <c r="F27" s="17"/>
      <c r="G27" s="22">
        <f t="shared" si="0"/>
        <v>0</v>
      </c>
    </row>
    <row r="28" spans="2:7" x14ac:dyDescent="0.25">
      <c r="B28" s="18" t="s">
        <v>26</v>
      </c>
      <c r="C28" s="19">
        <v>35886.589999999997</v>
      </c>
      <c r="D28" s="20">
        <f>+[1]REC.MAT!H18</f>
        <v>35886.590000000004</v>
      </c>
      <c r="E28" s="17"/>
      <c r="F28" s="17"/>
      <c r="G28" s="22">
        <f t="shared" si="0"/>
        <v>0</v>
      </c>
    </row>
    <row r="29" spans="2:7" x14ac:dyDescent="0.25">
      <c r="B29" s="18" t="s">
        <v>27</v>
      </c>
      <c r="C29" s="19">
        <v>121368.71</v>
      </c>
      <c r="D29" s="20">
        <f>+[1]T.MURAL!G62</f>
        <v>121368.71000000004</v>
      </c>
      <c r="E29" s="17"/>
      <c r="F29" s="17"/>
      <c r="G29" s="22">
        <f t="shared" si="0"/>
        <v>0</v>
      </c>
    </row>
    <row r="30" spans="2:7" x14ac:dyDescent="0.25">
      <c r="B30" s="18" t="s">
        <v>28</v>
      </c>
      <c r="C30" s="19">
        <v>34846.74</v>
      </c>
      <c r="D30" s="20">
        <f>+[1]REC.HUMANOS!G21</f>
        <v>34846.740000000005</v>
      </c>
      <c r="E30" s="17"/>
      <c r="F30" s="17"/>
      <c r="G30" s="22">
        <f t="shared" si="0"/>
        <v>0</v>
      </c>
    </row>
    <row r="31" spans="2:7" x14ac:dyDescent="0.25">
      <c r="B31" s="18" t="s">
        <v>29</v>
      </c>
      <c r="C31" s="19">
        <v>561058.23</v>
      </c>
      <c r="D31" s="20">
        <f>+[1]T.QUÍMICA!H70</f>
        <v>561058.23</v>
      </c>
      <c r="E31" s="17"/>
      <c r="F31" s="17"/>
      <c r="G31" s="22">
        <f t="shared" si="0"/>
        <v>0</v>
      </c>
    </row>
    <row r="32" spans="2:7" x14ac:dyDescent="0.25">
      <c r="B32" s="18" t="s">
        <v>30</v>
      </c>
      <c r="C32" s="19">
        <v>32844.9</v>
      </c>
      <c r="D32" s="20">
        <f>+[1]SECRE.GENERAL!H24</f>
        <v>32844.9</v>
      </c>
      <c r="E32" s="17"/>
      <c r="F32" s="17"/>
      <c r="G32" s="22">
        <f t="shared" si="0"/>
        <v>0</v>
      </c>
    </row>
    <row r="33" spans="2:7" x14ac:dyDescent="0.25">
      <c r="B33" s="18" t="s">
        <v>31</v>
      </c>
      <c r="C33" s="19">
        <v>40784.43</v>
      </c>
      <c r="D33" s="20">
        <f>+'[1]SEC.DIR. ACAD'!H16</f>
        <v>40784.43</v>
      </c>
      <c r="E33" s="17"/>
      <c r="F33" s="17"/>
      <c r="G33" s="22">
        <f t="shared" si="0"/>
        <v>0</v>
      </c>
    </row>
    <row r="34" spans="2:7" x14ac:dyDescent="0.25">
      <c r="B34" s="18" t="s">
        <v>32</v>
      </c>
      <c r="C34" s="19">
        <v>319687.03999999998</v>
      </c>
      <c r="D34" s="20">
        <f>+[1]T.PAPEL!H63</f>
        <v>319687.04000000004</v>
      </c>
      <c r="E34" s="17"/>
      <c r="F34" s="17"/>
      <c r="G34" s="22">
        <f t="shared" si="0"/>
        <v>0</v>
      </c>
    </row>
    <row r="35" spans="2:7" x14ac:dyDescent="0.25">
      <c r="B35" s="18" t="s">
        <v>33</v>
      </c>
      <c r="C35" s="19">
        <v>171296.15</v>
      </c>
      <c r="D35" s="20">
        <f>+'[1]METALES '!H70</f>
        <v>171296.15</v>
      </c>
      <c r="E35" s="17"/>
      <c r="F35" s="17"/>
      <c r="G35" s="22">
        <f t="shared" si="0"/>
        <v>0</v>
      </c>
    </row>
    <row r="36" spans="2:7" x14ac:dyDescent="0.25">
      <c r="B36" s="18" t="s">
        <v>34</v>
      </c>
      <c r="C36" s="19">
        <v>63149.58</v>
      </c>
      <c r="D36" s="20">
        <f>+[1]ENCUADERNACION!H28</f>
        <v>63149.58</v>
      </c>
      <c r="E36" s="17"/>
      <c r="F36" s="17"/>
      <c r="G36" s="22">
        <f t="shared" si="0"/>
        <v>0</v>
      </c>
    </row>
    <row r="37" spans="2:7" x14ac:dyDescent="0.25">
      <c r="B37" s="18" t="s">
        <v>35</v>
      </c>
      <c r="C37" s="19">
        <v>61386.66</v>
      </c>
      <c r="D37" s="20">
        <f>+[1]DIR.ADMON!H19</f>
        <v>61386.66</v>
      </c>
      <c r="E37" s="17"/>
      <c r="F37" s="17"/>
      <c r="G37" s="22">
        <f t="shared" si="0"/>
        <v>0</v>
      </c>
    </row>
    <row r="38" spans="2:7" x14ac:dyDescent="0.25">
      <c r="B38" s="18" t="s">
        <v>36</v>
      </c>
      <c r="C38" s="19">
        <v>203334.85</v>
      </c>
      <c r="D38" s="20">
        <f>+[1]CABALLETE!G110</f>
        <v>203334.85</v>
      </c>
      <c r="E38" s="17"/>
      <c r="F38" s="17"/>
      <c r="G38" s="22">
        <f t="shared" si="0"/>
        <v>0</v>
      </c>
    </row>
    <row r="39" spans="2:7" x14ac:dyDescent="0.25">
      <c r="B39" s="18" t="s">
        <v>37</v>
      </c>
      <c r="C39" s="23">
        <v>441156.67</v>
      </c>
      <c r="D39" s="20">
        <f>+[1]D.GENERAL!G23</f>
        <v>441156.67000000004</v>
      </c>
      <c r="E39" s="17"/>
      <c r="F39" s="17"/>
      <c r="G39" s="22">
        <f t="shared" si="0"/>
        <v>0</v>
      </c>
    </row>
    <row r="40" spans="2:7" x14ac:dyDescent="0.25">
      <c r="B40" s="18" t="s">
        <v>38</v>
      </c>
      <c r="C40" s="23">
        <v>16735.02</v>
      </c>
      <c r="D40" s="20">
        <f>+[1]JURIDICO!G13</f>
        <v>16735.02</v>
      </c>
      <c r="E40" s="17"/>
      <c r="F40" s="17"/>
      <c r="G40" s="22">
        <f t="shared" si="0"/>
        <v>0</v>
      </c>
    </row>
    <row r="41" spans="2:7" x14ac:dyDescent="0.25">
      <c r="B41" s="18" t="s">
        <v>39</v>
      </c>
      <c r="C41" s="23">
        <v>58601.440000000002</v>
      </c>
      <c r="D41" s="20">
        <f>+[1]REC.FINANCIEROS!G17</f>
        <v>58601.440000000002</v>
      </c>
      <c r="E41" s="17"/>
      <c r="F41" s="17"/>
      <c r="G41" s="22">
        <f t="shared" si="0"/>
        <v>0</v>
      </c>
    </row>
    <row r="42" spans="2:7" x14ac:dyDescent="0.25">
      <c r="B42" s="18" t="s">
        <v>40</v>
      </c>
      <c r="C42" s="23">
        <v>30483.360000000001</v>
      </c>
      <c r="D42" s="20">
        <f>+'[1]ASISTENTE ADM.'!G12</f>
        <v>30483.359999999997</v>
      </c>
      <c r="E42" s="17"/>
      <c r="F42" s="17"/>
      <c r="G42" s="22">
        <f t="shared" si="0"/>
        <v>0</v>
      </c>
    </row>
    <row r="43" spans="2:7" x14ac:dyDescent="0.25">
      <c r="B43" s="18" t="s">
        <v>41</v>
      </c>
      <c r="C43" s="23">
        <v>75142.44</v>
      </c>
      <c r="D43" s="20">
        <f>+'[1]CERAMICA '!G70</f>
        <v>75142.44</v>
      </c>
      <c r="E43" s="17"/>
      <c r="F43" s="17"/>
      <c r="G43" s="22">
        <f t="shared" si="0"/>
        <v>0</v>
      </c>
    </row>
    <row r="44" spans="2:7" x14ac:dyDescent="0.25">
      <c r="B44" s="18" t="s">
        <v>42</v>
      </c>
      <c r="C44" s="23">
        <v>110916.47</v>
      </c>
      <c r="D44" s="20">
        <f>+[1]ESC.POLI!H63</f>
        <v>110916.47000000002</v>
      </c>
      <c r="E44" s="17"/>
      <c r="F44" s="17"/>
      <c r="G44" s="22">
        <f t="shared" si="0"/>
        <v>0</v>
      </c>
    </row>
    <row r="45" spans="2:7" x14ac:dyDescent="0.25">
      <c r="B45" s="18"/>
      <c r="C45" s="23"/>
      <c r="D45" s="12"/>
      <c r="E45" s="24"/>
      <c r="F45" s="24"/>
      <c r="G45" s="22">
        <f t="shared" si="0"/>
        <v>0</v>
      </c>
    </row>
    <row r="46" spans="2:7" x14ac:dyDescent="0.25">
      <c r="B46" s="18"/>
      <c r="C46" s="23"/>
      <c r="D46" s="12"/>
      <c r="E46" s="24"/>
      <c r="F46" s="24"/>
      <c r="G46" s="22">
        <f t="shared" si="0"/>
        <v>0</v>
      </c>
    </row>
    <row r="47" spans="2:7" x14ac:dyDescent="0.25">
      <c r="B47" s="18" t="s">
        <v>43</v>
      </c>
      <c r="C47" s="23">
        <v>168521.71</v>
      </c>
      <c r="D47" s="20">
        <f>+[1]ADI!H171</f>
        <v>168521.71000000078</v>
      </c>
      <c r="E47" s="24"/>
      <c r="F47" s="24"/>
      <c r="G47" s="22">
        <f t="shared" si="0"/>
        <v>-7.8580342233181E-10</v>
      </c>
    </row>
    <row r="48" spans="2:7" x14ac:dyDescent="0.25">
      <c r="B48" s="18"/>
      <c r="C48" s="23"/>
      <c r="D48" s="12"/>
      <c r="E48" s="24"/>
      <c r="F48" s="24"/>
      <c r="G48" s="22">
        <f t="shared" si="0"/>
        <v>0</v>
      </c>
    </row>
    <row r="49" spans="2:5" ht="20.25" x14ac:dyDescent="0.3">
      <c r="B49" s="25" t="s">
        <v>44</v>
      </c>
      <c r="C49" s="26">
        <f>SUM(C8:C48)</f>
        <v>3728778.23</v>
      </c>
      <c r="D49" s="20">
        <f>SUM(D8:D48)</f>
        <v>3728778.2300000009</v>
      </c>
      <c r="E49" s="27">
        <f>+'[1]Activos ok vs contable'!I1306</f>
        <v>3728778.2300000037</v>
      </c>
    </row>
    <row r="50" spans="2:5" ht="15.75" x14ac:dyDescent="0.25">
      <c r="B50" s="12"/>
      <c r="C50" s="12"/>
      <c r="D50" s="12"/>
      <c r="E50" s="28">
        <f>+C49</f>
        <v>3728778.23</v>
      </c>
    </row>
    <row r="51" spans="2:5" x14ac:dyDescent="0.25">
      <c r="E51" s="29"/>
    </row>
    <row r="52" spans="2:5" x14ac:dyDescent="0.25">
      <c r="E52" s="30">
        <f>E49-E50</f>
        <v>3.7252902984619141E-9</v>
      </c>
    </row>
    <row r="53" spans="2:5" ht="23.25" x14ac:dyDescent="0.35">
      <c r="E53" s="31"/>
    </row>
    <row r="54" spans="2:5" x14ac:dyDescent="0.25">
      <c r="E54" s="32" t="s">
        <v>45</v>
      </c>
    </row>
  </sheetData>
  <mergeCells count="7">
    <mergeCell ref="B2:C3"/>
    <mergeCell ref="E2:F3"/>
    <mergeCell ref="B4:C4"/>
    <mergeCell ref="E4:F4"/>
    <mergeCell ref="E5:F5"/>
    <mergeCell ref="B6:C6"/>
    <mergeCell ref="E6:F6"/>
  </mergeCells>
  <printOptions horizontalCentered="1" verticalCentered="1"/>
  <pageMargins left="0" right="0" top="0" bottom="0" header="0" footer="0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CONCILIACIÓN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2018-09-11T15:12:02Z</dcterms:created>
  <dcterms:modified xsi:type="dcterms:W3CDTF">2018-09-11T15:14:32Z</dcterms:modified>
</cp:coreProperties>
</file>