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2.xml" ContentType="application/vnd.openxmlformats-officedocument.spreadsheetml.comments+xml"/>
  <Override PartName="/xl/drawings/drawing22.xml" ContentType="application/vnd.openxmlformats-officedocument.drawing+xml"/>
  <Override PartName="/xl/comments3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GIO" sheetId="3" r:id="rId1"/>
    <sheet name="AUDIO" sheetId="4" r:id="rId2"/>
    <sheet name="CCAR " sheetId="5" r:id="rId3"/>
    <sheet name="CIRGRAL" sheetId="6" r:id="rId4"/>
    <sheet name="CIRPED" sheetId="7" r:id="rId5"/>
    <sheet name="COLPO" sheetId="8" r:id="rId6"/>
    <sheet name="CREC" sheetId="9" r:id="rId7"/>
    <sheet name="DERMAQX" sheetId="10" r:id="rId8"/>
    <sheet name="ENDO" sheetId="11" r:id="rId9"/>
    <sheet name="GASTRO" sheetId="12" r:id="rId10"/>
    <sheet name="INFECTO" sheetId="13" r:id="rId11"/>
    <sheet name="INMUNO" sheetId="14" r:id="rId12"/>
    <sheet name="MAXILO" sheetId="15" r:id="rId13"/>
    <sheet name="NEFRO" sheetId="16" r:id="rId14"/>
    <sheet name="NEUMO" sheetId="17" r:id="rId15"/>
    <sheet name="NEURO" sheetId="18" r:id="rId16"/>
    <sheet name="NEUROQX" sheetId="19" r:id="rId17"/>
    <sheet name="NUTRI" sheetId="20" r:id="rId18"/>
    <sheet name="OFTALMO" sheetId="21" r:id="rId19"/>
    <sheet name="ONCOMED" sheetId="22" r:id="rId20"/>
    <sheet name="ONG" sheetId="23" r:id="rId21"/>
    <sheet name="ONG Y FIS E RESP" sheetId="24" r:id="rId22"/>
    <sheet name="PATOL" sheetId="25" r:id="rId23"/>
    <sheet name="PEDIAT" sheetId="26" r:id="rId24"/>
    <sheet name="PROCTO" sheetId="27" r:id="rId25"/>
    <sheet name="PSICOL" sheetId="28" r:id="rId26"/>
    <sheet name="PSIQ" sheetId="29" r:id="rId27"/>
    <sheet name="RADIO" sheetId="30" r:id="rId28"/>
    <sheet name="REHAB" sheetId="31" r:id="rId29"/>
    <sheet name="REHAB HOGAR" sheetId="32" r:id="rId30"/>
    <sheet name="REUMA" sheetId="33" r:id="rId31"/>
    <sheet name="TRAUMA" sheetId="34" r:id="rId32"/>
    <sheet name="TRAUMA COL" sheetId="35" r:id="rId33"/>
    <sheet name="UCI" sheetId="36" r:id="rId34"/>
    <sheet name="CLDL Y CPAL" sheetId="37" r:id="rId35"/>
    <sheet name="GOBST" sheetId="38" r:id="rId36"/>
    <sheet name="CLIN HERIDAS" sheetId="39" r:id="rId37"/>
    <sheet name="CIRGRAL Y ONCOQ" sheetId="40" r:id="rId38"/>
    <sheet name="ONCOQX" sheetId="41" r:id="rId39"/>
    <sheet name="DIAG. CARD. ESPECIALIZADOS " sheetId="42" r:id="rId40"/>
    <sheet name="CLINICA DE TRASPLANTE " sheetId="43" r:id="rId41"/>
    <sheet name="CLINICA DE BARIATRIA" sheetId="44" r:id="rId42"/>
    <sheet name="URO Y GOBST" sheetId="45" r:id="rId43"/>
    <sheet name="REHAB ESPECIAL" sheetId="46" r:id="rId44"/>
    <sheet name="UROL" sheetId="47" r:id="rId45"/>
    <sheet name="HEMATO PEDIAT" sheetId="48" r:id="rId46"/>
    <sheet name="HEMATO" sheetId="49" r:id="rId47"/>
    <sheet name="CARINT" sheetId="50" r:id="rId48"/>
    <sheet name="CARDIO" sheetId="51" r:id="rId49"/>
    <sheet name="CLINICA DE MEDULA OSEA" sheetId="52" r:id="rId50"/>
    <sheet name="MEDINT" sheetId="53" r:id="rId51"/>
    <sheet name="GERIAT" sheetId="54" r:id="rId52"/>
  </sheets>
  <definedNames>
    <definedName name="_xlnm._FilterDatabase" localSheetId="47" hidden="1">CARINT!$A$2:$AA$2</definedName>
    <definedName name="_xlnm._FilterDatabase" localSheetId="2" hidden="1">'CCAR '!$A$4:$AG$62</definedName>
    <definedName name="_xlnm._FilterDatabase" localSheetId="41" hidden="1">'CLINICA DE BARIATRIA'!$A$2:$AA$2</definedName>
    <definedName name="_xlnm._FilterDatabase" localSheetId="9" hidden="1">GASTRO!$A$4:$Y$40</definedName>
    <definedName name="_xlnm._FilterDatabase" localSheetId="16" hidden="1">NEUROQX!$A$2:$AA$2</definedName>
    <definedName name="_xlnm._FilterDatabase" localSheetId="18" hidden="1">OFTALMO!$A$2:$AA$2</definedName>
    <definedName name="_xlnm._FilterDatabase" localSheetId="38" hidden="1">ONCOQX!$A$2:$AA$2</definedName>
    <definedName name="_xlnm._FilterDatabase" localSheetId="21" hidden="1">'ONG Y FIS E RESP'!$A$2:$AA$2</definedName>
    <definedName name="_xlnm._FilterDatabase" localSheetId="22" hidden="1">PATOL!$A$2:$AA$89</definedName>
    <definedName name="_xlnm._FilterDatabase" localSheetId="24" hidden="1">PROCTO!$A$2:$AA$2</definedName>
    <definedName name="_xlnm._FilterDatabase" localSheetId="27" hidden="1">RADIO!$A$2:$AA$2</definedName>
    <definedName name="_xlnm._FilterDatabase" localSheetId="31" hidden="1">TRAUMA!$A$2:$AC$2</definedName>
    <definedName name="_xlnm._FilterDatabase" localSheetId="32" hidden="1">'TRAUMA COL'!$A$2:$AA$2</definedName>
    <definedName name="_xlnm.Print_Area" localSheetId="43">'REHAB ESPECIAL'!$B$1:$R$16</definedName>
    <definedName name="_xlnm.Print_Area" localSheetId="42">'URO Y GOBST'!$B$2:$R$78</definedName>
  </definedNames>
  <calcPr calcId="152511"/>
</workbook>
</file>

<file path=xl/calcChain.xml><?xml version="1.0" encoding="utf-8"?>
<calcChain xmlns="http://schemas.openxmlformats.org/spreadsheetml/2006/main">
  <c r="AG3" i="54" l="1"/>
  <c r="AH3" i="54" s="1"/>
  <c r="AI3" i="54" s="1"/>
  <c r="AG4" i="54"/>
  <c r="AH4" i="54" s="1"/>
  <c r="AI4" i="54" s="1"/>
  <c r="AG5" i="54"/>
  <c r="AH5" i="54" s="1"/>
  <c r="AI5" i="54" s="1"/>
  <c r="AG6" i="54"/>
  <c r="AH6" i="54" s="1"/>
  <c r="AI6" i="54" s="1"/>
  <c r="AG7" i="54"/>
  <c r="AH7" i="54" s="1"/>
  <c r="AI7" i="54" s="1"/>
  <c r="AG8" i="54"/>
  <c r="AH8" i="54" s="1"/>
  <c r="AI8" i="54" s="1"/>
  <c r="AG9" i="54"/>
  <c r="AH9" i="54" s="1"/>
  <c r="AI9" i="54" s="1"/>
  <c r="AG10" i="54"/>
  <c r="AH10" i="54" s="1"/>
  <c r="AI10" i="54" s="1"/>
  <c r="AG11" i="54"/>
  <c r="AH11" i="54" s="1"/>
  <c r="AI11" i="54" s="1"/>
  <c r="AG12" i="54"/>
  <c r="AH12" i="54" s="1"/>
  <c r="AI12" i="54" s="1"/>
  <c r="AG13" i="54"/>
  <c r="AH13" i="54" s="1"/>
  <c r="AI13" i="54" s="1"/>
  <c r="AG14" i="54"/>
  <c r="AH14" i="54" s="1"/>
  <c r="AI14" i="54" s="1"/>
  <c r="AG3" i="53"/>
  <c r="AH3" i="53"/>
  <c r="AI3" i="53" s="1"/>
  <c r="AG4" i="53"/>
  <c r="AH4" i="53"/>
  <c r="AI4" i="53" s="1"/>
  <c r="AG5" i="53"/>
  <c r="AH5" i="53"/>
  <c r="AI5" i="53" s="1"/>
  <c r="AG6" i="53"/>
  <c r="AH6" i="53"/>
  <c r="AI6" i="53" s="1"/>
  <c r="AG7" i="53"/>
  <c r="AH7" i="53"/>
  <c r="AI7" i="53" s="1"/>
  <c r="AG8" i="53"/>
  <c r="AH8" i="53"/>
  <c r="AI8" i="53" s="1"/>
  <c r="AG9" i="53"/>
  <c r="AH9" i="53"/>
  <c r="AI9" i="53" s="1"/>
  <c r="AG10" i="53"/>
  <c r="AH10" i="53"/>
  <c r="AI10" i="53" s="1"/>
  <c r="AG11" i="53"/>
  <c r="AH11" i="53"/>
  <c r="AI11" i="53" s="1"/>
  <c r="AG12" i="53"/>
  <c r="AH12" i="53"/>
  <c r="AI12" i="53" s="1"/>
  <c r="AG13" i="53"/>
  <c r="AH13" i="53"/>
  <c r="AI13" i="53" s="1"/>
  <c r="AG14" i="53"/>
  <c r="AH14" i="53"/>
  <c r="AI14" i="53" s="1"/>
  <c r="AG3" i="51"/>
  <c r="AH3" i="51" s="1"/>
  <c r="AI3" i="51" s="1"/>
  <c r="AG4" i="51"/>
  <c r="AH4" i="51" s="1"/>
  <c r="AI4" i="51" s="1"/>
  <c r="AG5" i="51"/>
  <c r="AH5" i="51" s="1"/>
  <c r="AI5" i="51" s="1"/>
  <c r="AG6" i="51"/>
  <c r="AH6" i="51" s="1"/>
  <c r="AI6" i="51" s="1"/>
  <c r="AG7" i="51"/>
  <c r="AH7" i="51" s="1"/>
  <c r="AI7" i="51" s="1"/>
  <c r="AG8" i="51"/>
  <c r="AH8" i="51" s="1"/>
  <c r="AI8" i="51" s="1"/>
  <c r="AG9" i="51"/>
  <c r="AH9" i="51" s="1"/>
  <c r="AI9" i="51" s="1"/>
  <c r="AG3" i="50"/>
  <c r="AH3" i="50"/>
  <c r="AI3" i="50" s="1"/>
  <c r="AG4" i="50"/>
  <c r="AH4" i="50"/>
  <c r="AI4" i="50" s="1"/>
  <c r="AG5" i="50"/>
  <c r="AH5" i="50"/>
  <c r="AI5" i="50" s="1"/>
  <c r="AG6" i="50"/>
  <c r="AH6" i="50"/>
  <c r="AI6" i="50" s="1"/>
  <c r="AG7" i="50"/>
  <c r="AH7" i="50"/>
  <c r="AI7" i="50" s="1"/>
  <c r="AG8" i="50"/>
  <c r="AH8" i="50"/>
  <c r="AI8" i="50" s="1"/>
  <c r="AG9" i="50"/>
  <c r="AH9" i="50"/>
  <c r="AI9" i="50" s="1"/>
  <c r="AG10" i="50"/>
  <c r="AH10" i="50"/>
  <c r="AI10" i="50" s="1"/>
  <c r="AG11" i="50"/>
  <c r="AH11" i="50"/>
  <c r="AI11" i="50" s="1"/>
  <c r="AG12" i="50"/>
  <c r="AH12" i="50"/>
  <c r="AI12" i="50" s="1"/>
  <c r="AG13" i="50"/>
  <c r="AH13" i="50"/>
  <c r="AI13" i="50" s="1"/>
  <c r="AG14" i="50"/>
  <c r="AH14" i="50"/>
  <c r="AI14" i="50" s="1"/>
  <c r="AG15" i="50"/>
  <c r="AH15" i="50"/>
  <c r="AI15" i="50" s="1"/>
  <c r="AG16" i="50"/>
  <c r="AH16" i="50"/>
  <c r="AI16" i="50" s="1"/>
  <c r="AG17" i="50"/>
  <c r="AH17" i="50"/>
  <c r="AI17" i="50" s="1"/>
  <c r="AG18" i="50"/>
  <c r="AH18" i="50"/>
  <c r="AI18" i="50" s="1"/>
  <c r="AG19" i="50"/>
  <c r="AH19" i="50"/>
  <c r="AI19" i="50" s="1"/>
  <c r="AG20" i="50"/>
  <c r="AH20" i="50"/>
  <c r="AI20" i="50" s="1"/>
  <c r="AG21" i="50"/>
  <c r="AH21" i="50"/>
  <c r="AI21" i="50" s="1"/>
  <c r="AG22" i="50"/>
  <c r="AH22" i="50"/>
  <c r="AI22" i="50" s="1"/>
  <c r="AG23" i="50"/>
  <c r="AH23" i="50"/>
  <c r="AI23" i="50" s="1"/>
  <c r="AG24" i="50"/>
  <c r="AH24" i="50"/>
  <c r="AI24" i="50" s="1"/>
  <c r="AG25" i="50"/>
  <c r="AH25" i="50"/>
  <c r="AI25" i="50" s="1"/>
  <c r="AG26" i="50"/>
  <c r="AH26" i="50"/>
  <c r="AI26" i="50" s="1"/>
  <c r="AG27" i="50"/>
  <c r="AH27" i="50"/>
  <c r="AI27" i="50" s="1"/>
  <c r="AG28" i="50"/>
  <c r="AH28" i="50"/>
  <c r="AI28" i="50" s="1"/>
  <c r="AG29" i="50"/>
  <c r="AH29" i="50"/>
  <c r="AI29" i="50" s="1"/>
  <c r="AG30" i="50"/>
  <c r="AH30" i="50"/>
  <c r="AI30" i="50" s="1"/>
  <c r="AG31" i="50"/>
  <c r="AH31" i="50"/>
  <c r="AI31" i="50" s="1"/>
  <c r="AG32" i="50"/>
  <c r="AH32" i="50"/>
  <c r="AI32" i="50" s="1"/>
  <c r="AG33" i="50"/>
  <c r="AH33" i="50"/>
  <c r="AI33" i="50" s="1"/>
  <c r="AG34" i="50"/>
  <c r="AH34" i="50"/>
  <c r="AI34" i="50" s="1"/>
  <c r="AG35" i="50"/>
  <c r="AH35" i="50"/>
  <c r="AI35" i="50" s="1"/>
  <c r="AG36" i="50"/>
  <c r="AH36" i="50"/>
  <c r="AI36" i="50" s="1"/>
  <c r="AG37" i="50"/>
  <c r="AH37" i="50"/>
  <c r="AI37" i="50" s="1"/>
  <c r="AG38" i="50"/>
  <c r="AH38" i="50"/>
  <c r="AI38" i="50" s="1"/>
  <c r="AG39" i="50"/>
  <c r="AH39" i="50"/>
  <c r="AI39" i="50" s="1"/>
  <c r="AG40" i="50"/>
  <c r="AH40" i="50"/>
  <c r="AI40" i="50" s="1"/>
  <c r="AG41" i="50"/>
  <c r="AH41" i="50"/>
  <c r="AI41" i="50" s="1"/>
  <c r="AG42" i="50"/>
  <c r="AH42" i="50"/>
  <c r="AI42" i="50" s="1"/>
  <c r="AG43" i="50"/>
  <c r="AH43" i="50"/>
  <c r="AI43" i="50" s="1"/>
  <c r="AG44" i="50"/>
  <c r="AH44" i="50"/>
  <c r="AI44" i="50" s="1"/>
  <c r="AG45" i="50"/>
  <c r="AH45" i="50"/>
  <c r="AI45" i="50" s="1"/>
  <c r="AG3" i="49"/>
  <c r="AH3" i="49" s="1"/>
  <c r="AI3" i="49" s="1"/>
  <c r="AG4" i="49"/>
  <c r="AH4" i="49" s="1"/>
  <c r="AI4" i="49" s="1"/>
  <c r="AG5" i="49"/>
  <c r="AH5" i="49" s="1"/>
  <c r="AI5" i="49" s="1"/>
  <c r="AG6" i="49"/>
  <c r="AH6" i="49" s="1"/>
  <c r="AI6" i="49" s="1"/>
  <c r="AG7" i="49"/>
  <c r="AH7" i="49" s="1"/>
  <c r="AI7" i="49" s="1"/>
  <c r="AG8" i="49"/>
  <c r="AH8" i="49" s="1"/>
  <c r="AI8" i="49" s="1"/>
  <c r="AG9" i="49"/>
  <c r="AH9" i="49" s="1"/>
  <c r="AI9" i="49" s="1"/>
  <c r="AG10" i="49"/>
  <c r="AH10" i="49" s="1"/>
  <c r="AI10" i="49" s="1"/>
  <c r="AG11" i="49"/>
  <c r="AH11" i="49" s="1"/>
  <c r="AI11" i="49" s="1"/>
  <c r="AG12" i="49"/>
  <c r="AH12" i="49" s="1"/>
  <c r="AI12" i="49" s="1"/>
  <c r="AG13" i="49"/>
  <c r="AH13" i="49" s="1"/>
  <c r="AI13" i="49" s="1"/>
  <c r="AG14" i="49"/>
  <c r="AH14" i="49" s="1"/>
  <c r="AI14" i="49" s="1"/>
  <c r="AG15" i="49"/>
  <c r="AH15" i="49" s="1"/>
  <c r="AI15" i="49" s="1"/>
  <c r="AG3" i="48"/>
  <c r="AH3" i="48"/>
  <c r="AI3" i="48" s="1"/>
  <c r="AG4" i="48"/>
  <c r="AH4" i="48"/>
  <c r="AI4" i="48" s="1"/>
  <c r="AG5" i="48"/>
  <c r="AH5" i="48"/>
  <c r="AI5" i="48" s="1"/>
  <c r="AG6" i="48"/>
  <c r="AH6" i="48"/>
  <c r="AI6" i="48" s="1"/>
  <c r="AG7" i="48"/>
  <c r="AH7" i="48"/>
  <c r="AI7" i="48" s="1"/>
  <c r="AG8" i="48"/>
  <c r="AH8" i="48"/>
  <c r="AI8" i="48" s="1"/>
  <c r="AG9" i="48"/>
  <c r="AH9" i="48"/>
  <c r="AI9" i="48" s="1"/>
  <c r="I10" i="48"/>
  <c r="R10" i="48"/>
  <c r="AG10" i="48"/>
  <c r="AH10" i="48"/>
  <c r="AI10" i="48"/>
  <c r="I11" i="48"/>
  <c r="R11" i="48"/>
  <c r="AG11" i="48"/>
  <c r="AH11" i="48" s="1"/>
  <c r="AI11" i="48" s="1"/>
  <c r="I12" i="48"/>
  <c r="R12" i="48" s="1"/>
  <c r="AG12" i="48"/>
  <c r="AH12" i="48"/>
  <c r="AI12" i="48" s="1"/>
  <c r="AG13" i="48"/>
  <c r="AH13" i="48"/>
  <c r="AI13" i="48" s="1"/>
  <c r="AG14" i="48"/>
  <c r="AH14" i="48"/>
  <c r="AI14" i="48" s="1"/>
  <c r="AG15" i="48"/>
  <c r="AH15" i="48"/>
  <c r="AI15" i="48" s="1"/>
  <c r="I17" i="48"/>
  <c r="R17" i="48"/>
  <c r="AF3" i="46"/>
  <c r="AG3" i="46" s="1"/>
  <c r="AH3" i="46" s="1"/>
  <c r="AF4" i="46"/>
  <c r="AG4" i="46" s="1"/>
  <c r="AH4" i="46" s="1"/>
  <c r="AF5" i="46"/>
  <c r="AG5" i="46" s="1"/>
  <c r="AH5" i="46" s="1"/>
  <c r="AF6" i="46"/>
  <c r="AG6" i="46" s="1"/>
  <c r="AH6" i="46" s="1"/>
  <c r="AF7" i="46"/>
  <c r="AG7" i="46" s="1"/>
  <c r="AH7" i="46" s="1"/>
  <c r="AF8" i="46"/>
  <c r="AG8" i="46" s="1"/>
  <c r="AH8" i="46" s="1"/>
  <c r="AF9" i="46"/>
  <c r="AG9" i="46" s="1"/>
  <c r="AH9" i="46" s="1"/>
  <c r="AF10" i="46"/>
  <c r="AG10" i="46" s="1"/>
  <c r="AH10" i="46" s="1"/>
  <c r="AF11" i="46"/>
  <c r="AG11" i="46" s="1"/>
  <c r="AH11" i="46" s="1"/>
  <c r="AB3" i="45"/>
  <c r="AG3" i="45"/>
  <c r="AH3" i="45" s="1"/>
  <c r="AI3" i="45" s="1"/>
  <c r="AB4" i="45"/>
  <c r="AG4" i="45"/>
  <c r="AH4" i="45" s="1"/>
  <c r="AI4" i="45" s="1"/>
  <c r="AB5" i="45"/>
  <c r="AG5" i="45"/>
  <c r="AH5" i="45"/>
  <c r="AI5" i="45" s="1"/>
  <c r="AB6" i="45"/>
  <c r="AG6" i="45"/>
  <c r="AH6" i="45" s="1"/>
  <c r="AI6" i="45" s="1"/>
  <c r="AB7" i="45"/>
  <c r="AG7" i="45"/>
  <c r="AH7" i="45" s="1"/>
  <c r="AI7" i="45" s="1"/>
  <c r="AB8" i="45"/>
  <c r="AG8" i="45"/>
  <c r="AH8" i="45"/>
  <c r="AI8" i="45" s="1"/>
  <c r="AB9" i="45"/>
  <c r="AG9" i="45"/>
  <c r="AH9" i="45" s="1"/>
  <c r="AI9" i="45" s="1"/>
  <c r="AB10" i="45"/>
  <c r="AG10" i="45"/>
  <c r="AH10" i="45" s="1"/>
  <c r="AI10" i="45" s="1"/>
  <c r="AB11" i="45"/>
  <c r="AG11" i="45"/>
  <c r="AH11" i="45"/>
  <c r="AI11" i="45" s="1"/>
  <c r="AB12" i="45"/>
  <c r="AG12" i="45"/>
  <c r="AH12" i="45" s="1"/>
  <c r="AI12" i="45" s="1"/>
  <c r="AB13" i="45"/>
  <c r="AG13" i="45"/>
  <c r="AH13" i="45" s="1"/>
  <c r="AI13" i="45" s="1"/>
  <c r="AB14" i="45"/>
  <c r="AG14" i="45"/>
  <c r="AH14" i="45"/>
  <c r="AI14" i="45" s="1"/>
  <c r="AB15" i="45"/>
  <c r="AG15" i="45"/>
  <c r="AH15" i="45" s="1"/>
  <c r="AI15" i="45" s="1"/>
  <c r="AB16" i="45"/>
  <c r="AG16" i="45"/>
  <c r="AH16" i="45" s="1"/>
  <c r="AI16" i="45" s="1"/>
  <c r="AB17" i="45"/>
  <c r="AG17" i="45"/>
  <c r="AH17" i="45"/>
  <c r="AI17" i="45" s="1"/>
  <c r="AB18" i="45"/>
  <c r="AG18" i="45"/>
  <c r="AH18" i="45" s="1"/>
  <c r="AI18" i="45" s="1"/>
  <c r="AB19" i="45"/>
  <c r="AG19" i="45"/>
  <c r="AH19" i="45" s="1"/>
  <c r="AI19" i="45" s="1"/>
  <c r="AB20" i="45"/>
  <c r="AG20" i="45"/>
  <c r="AH20" i="45"/>
  <c r="AI20" i="45" s="1"/>
  <c r="AB21" i="45"/>
  <c r="AG21" i="45"/>
  <c r="AH21" i="45" s="1"/>
  <c r="AI21" i="45" s="1"/>
  <c r="AB22" i="45"/>
  <c r="AG22" i="45"/>
  <c r="AH22" i="45" s="1"/>
  <c r="AI22" i="45" s="1"/>
  <c r="AB23" i="45"/>
  <c r="AG23" i="45"/>
  <c r="AH23" i="45"/>
  <c r="AI23" i="45" s="1"/>
  <c r="AB24" i="45"/>
  <c r="AG24" i="45"/>
  <c r="AH24" i="45" s="1"/>
  <c r="AI24" i="45" s="1"/>
  <c r="AB25" i="45"/>
  <c r="AG25" i="45"/>
  <c r="AH25" i="45"/>
  <c r="AI25" i="45"/>
  <c r="AB26" i="45"/>
  <c r="AG26" i="45"/>
  <c r="AH26" i="45"/>
  <c r="AI26" i="45" s="1"/>
  <c r="AB27" i="45"/>
  <c r="AG27" i="45"/>
  <c r="AH27" i="45" s="1"/>
  <c r="AI27" i="45" s="1"/>
  <c r="AB28" i="45"/>
  <c r="AG28" i="45"/>
  <c r="AH28" i="45"/>
  <c r="AI28" i="45"/>
  <c r="AB29" i="45"/>
  <c r="AG29" i="45"/>
  <c r="AH29" i="45"/>
  <c r="AI29" i="45" s="1"/>
  <c r="AB30" i="45"/>
  <c r="AG30" i="45"/>
  <c r="AH30" i="45" s="1"/>
  <c r="AI30" i="45" s="1"/>
  <c r="AB31" i="45"/>
  <c r="AG31" i="45"/>
  <c r="AH31" i="45"/>
  <c r="AI31" i="45"/>
  <c r="AB32" i="45"/>
  <c r="AG32" i="45"/>
  <c r="AH32" i="45"/>
  <c r="AI32" i="45" s="1"/>
  <c r="AB33" i="45"/>
  <c r="AG33" i="45"/>
  <c r="AH33" i="45" s="1"/>
  <c r="AI33" i="45" s="1"/>
  <c r="AB34" i="45"/>
  <c r="AG34" i="45"/>
  <c r="AH34" i="45"/>
  <c r="AI34" i="45"/>
  <c r="AB35" i="45"/>
  <c r="AG35" i="45"/>
  <c r="AH35" i="45"/>
  <c r="AI35" i="45" s="1"/>
  <c r="AB36" i="45"/>
  <c r="AG36" i="45"/>
  <c r="AH36" i="45" s="1"/>
  <c r="AI36" i="45" s="1"/>
  <c r="AB37" i="45"/>
  <c r="AG37" i="45"/>
  <c r="AH37" i="45"/>
  <c r="AI37" i="45"/>
  <c r="AB38" i="45"/>
  <c r="AG38" i="45"/>
  <c r="AH38" i="45"/>
  <c r="AI38" i="45" s="1"/>
  <c r="AB39" i="45"/>
  <c r="AG39" i="45"/>
  <c r="AH39" i="45" s="1"/>
  <c r="AI39" i="45" s="1"/>
  <c r="AB40" i="45"/>
  <c r="AG40" i="45"/>
  <c r="AH40" i="45"/>
  <c r="AI40" i="45"/>
  <c r="AB41" i="45"/>
  <c r="AG41" i="45"/>
  <c r="AH41" i="45"/>
  <c r="AI41" i="45" s="1"/>
  <c r="R42" i="45"/>
  <c r="AB42" i="45"/>
  <c r="AG42" i="45"/>
  <c r="AH42" i="45"/>
  <c r="AI42" i="45"/>
  <c r="AB43" i="45"/>
  <c r="AB44" i="45"/>
  <c r="AB45" i="45"/>
  <c r="AB46" i="45"/>
  <c r="AB47" i="45"/>
  <c r="AB48" i="45"/>
  <c r="AB49" i="45"/>
  <c r="AB50" i="45"/>
  <c r="AB51" i="45"/>
  <c r="AB52" i="45"/>
  <c r="AB53" i="45"/>
  <c r="AB54" i="45"/>
  <c r="AB55" i="45"/>
  <c r="AB56" i="45"/>
  <c r="AB57" i="45"/>
  <c r="AB58" i="45"/>
  <c r="AB59" i="45"/>
  <c r="AB60" i="45"/>
  <c r="AB61" i="45"/>
  <c r="AB62" i="45"/>
  <c r="AB63" i="45"/>
  <c r="AB64" i="45"/>
  <c r="AB65" i="45"/>
  <c r="AB66" i="45"/>
  <c r="AB67" i="45"/>
  <c r="AB68" i="45"/>
  <c r="AB69" i="45"/>
  <c r="AB70" i="45"/>
  <c r="AB71" i="45"/>
  <c r="AB72" i="45"/>
  <c r="AB73" i="45"/>
  <c r="AB74" i="45"/>
  <c r="AE76" i="45"/>
  <c r="AE77" i="45" s="1"/>
  <c r="AE78" i="45" s="1"/>
  <c r="AF76" i="45"/>
  <c r="AG76" i="45"/>
  <c r="AD77" i="45"/>
  <c r="AD78" i="45" s="1"/>
  <c r="AF77" i="45"/>
  <c r="AF78" i="45" s="1"/>
  <c r="AG77" i="45"/>
  <c r="AG78" i="45" s="1"/>
  <c r="AH77" i="45"/>
  <c r="AH78" i="45"/>
  <c r="Z86" i="43"/>
  <c r="AA86" i="43" s="1"/>
  <c r="AB86" i="43" s="1"/>
  <c r="Z87" i="43"/>
  <c r="AA87" i="43" s="1"/>
  <c r="AB87" i="43"/>
  <c r="Z88" i="43"/>
  <c r="AA88" i="43" s="1"/>
  <c r="AB88" i="43"/>
  <c r="Z89" i="43"/>
  <c r="AA89" i="43" s="1"/>
  <c r="AB89" i="43" s="1"/>
  <c r="Z90" i="43"/>
  <c r="AA90" i="43" s="1"/>
  <c r="AB90" i="43"/>
  <c r="Z91" i="43"/>
  <c r="AA91" i="43" s="1"/>
  <c r="AB91" i="43"/>
  <c r="Z92" i="43"/>
  <c r="AA92" i="43" s="1"/>
  <c r="AB92" i="43" s="1"/>
  <c r="Z93" i="43"/>
  <c r="AA93" i="43" s="1"/>
  <c r="AB93" i="43"/>
  <c r="Z94" i="43"/>
  <c r="AA94" i="43" s="1"/>
  <c r="AB94" i="43"/>
  <c r="Z95" i="43"/>
  <c r="AA95" i="43" s="1"/>
  <c r="AB95" i="43" s="1"/>
  <c r="Z96" i="43"/>
  <c r="AA96" i="43" s="1"/>
  <c r="AB96" i="43"/>
  <c r="Z97" i="43"/>
  <c r="AA97" i="43" s="1"/>
  <c r="AB97" i="43"/>
  <c r="Z98" i="43"/>
  <c r="AA98" i="43" s="1"/>
  <c r="AB98" i="43" s="1"/>
  <c r="Z99" i="43"/>
  <c r="AA99" i="43" s="1"/>
  <c r="AB99" i="43"/>
  <c r="Z100" i="43"/>
  <c r="AA100" i="43" s="1"/>
  <c r="AB100" i="43"/>
  <c r="Z101" i="43"/>
  <c r="AA101" i="43" s="1"/>
  <c r="AB101" i="43" s="1"/>
  <c r="Z102" i="43"/>
  <c r="AA102" i="43" s="1"/>
  <c r="AB102" i="43"/>
  <c r="Z103" i="43"/>
  <c r="AA103" i="43" s="1"/>
  <c r="AB103" i="43"/>
  <c r="Z104" i="43"/>
  <c r="AA104" i="43" s="1"/>
  <c r="AB104" i="43" s="1"/>
  <c r="Z105" i="43"/>
  <c r="AA105" i="43" s="1"/>
  <c r="AB105" i="43"/>
  <c r="Z106" i="43"/>
  <c r="AA106" i="43" s="1"/>
  <c r="AB106" i="43"/>
  <c r="Z107" i="43"/>
  <c r="AA107" i="43" s="1"/>
  <c r="AB107" i="43" s="1"/>
  <c r="Z108" i="43"/>
  <c r="AA108" i="43" s="1"/>
  <c r="AB108" i="43"/>
  <c r="Z109" i="43"/>
  <c r="AA109" i="43" s="1"/>
  <c r="AB109" i="43"/>
  <c r="Z110" i="43"/>
  <c r="AA110" i="43" s="1"/>
  <c r="AB110" i="43" s="1"/>
  <c r="Z111" i="43"/>
  <c r="AA111" i="43" s="1"/>
  <c r="AB111" i="43"/>
  <c r="Z112" i="43"/>
  <c r="AA112" i="43" s="1"/>
  <c r="AB112" i="43"/>
  <c r="Z113" i="43"/>
  <c r="AA113" i="43" s="1"/>
  <c r="AB113" i="43" s="1"/>
  <c r="Z114" i="43"/>
  <c r="AA114" i="43" s="1"/>
  <c r="AB114" i="43"/>
  <c r="Z115" i="43"/>
  <c r="AA115" i="43" s="1"/>
  <c r="AB115" i="43"/>
  <c r="Z116" i="43"/>
  <c r="AA116" i="43" s="1"/>
  <c r="AB116" i="43" s="1"/>
  <c r="Z117" i="43"/>
  <c r="AA117" i="43" s="1"/>
  <c r="AB117" i="43"/>
  <c r="Z118" i="43"/>
  <c r="AA118" i="43" s="1"/>
  <c r="AB118" i="43"/>
  <c r="Z119" i="43"/>
  <c r="AA119" i="43" s="1"/>
  <c r="AB119" i="43" s="1"/>
  <c r="Z120" i="43"/>
  <c r="AA120" i="43" s="1"/>
  <c r="AB120" i="43"/>
  <c r="Z121" i="43"/>
  <c r="AA121" i="43" s="1"/>
  <c r="AB121" i="43"/>
  <c r="Z122" i="43"/>
  <c r="AA122" i="43" s="1"/>
  <c r="AB122" i="43" s="1"/>
  <c r="Z123" i="43"/>
  <c r="AA123" i="43" s="1"/>
  <c r="AB123" i="43"/>
  <c r="Z124" i="43"/>
  <c r="AA124" i="43" s="1"/>
  <c r="AB124" i="43"/>
  <c r="Z125" i="43"/>
  <c r="AA125" i="43" s="1"/>
  <c r="AB125" i="43" s="1"/>
  <c r="Z126" i="43"/>
  <c r="AA126" i="43" s="1"/>
  <c r="AB126" i="43"/>
  <c r="Z127" i="43"/>
  <c r="AA127" i="43" s="1"/>
  <c r="AB127" i="43"/>
  <c r="Z128" i="43"/>
  <c r="AA128" i="43" s="1"/>
  <c r="AB128" i="43" s="1"/>
  <c r="Z129" i="43"/>
  <c r="AA129" i="43" s="1"/>
  <c r="AB129" i="43"/>
  <c r="Z130" i="43"/>
  <c r="AA130" i="43" s="1"/>
  <c r="AB130" i="43"/>
  <c r="Z131" i="43"/>
  <c r="AA131" i="43" s="1"/>
  <c r="AB131" i="43" s="1"/>
  <c r="Z132" i="43"/>
  <c r="AA132" i="43" s="1"/>
  <c r="AB132" i="43"/>
  <c r="Z133" i="43"/>
  <c r="AA133" i="43" s="1"/>
  <c r="AB133" i="43"/>
  <c r="Z134" i="43"/>
  <c r="AA134" i="43" s="1"/>
  <c r="AB134" i="43" s="1"/>
  <c r="Z135" i="43"/>
  <c r="AA135" i="43" s="1"/>
  <c r="AB135" i="43"/>
  <c r="Z136" i="43"/>
  <c r="AA136" i="43" s="1"/>
  <c r="AB136" i="43"/>
  <c r="Z137" i="43"/>
  <c r="AA137" i="43" s="1"/>
  <c r="AB137" i="43" s="1"/>
  <c r="Z138" i="43"/>
  <c r="AA138" i="43" s="1"/>
  <c r="AB138" i="43"/>
  <c r="Z139" i="43"/>
  <c r="AA139" i="43" s="1"/>
  <c r="AB139" i="43"/>
  <c r="Z140" i="43"/>
  <c r="AA140" i="43" s="1"/>
  <c r="AB140" i="43" s="1"/>
  <c r="Z141" i="43"/>
  <c r="AA141" i="43" s="1"/>
  <c r="AB141" i="43"/>
  <c r="Z142" i="43"/>
  <c r="AA142" i="43" s="1"/>
  <c r="AB142" i="43"/>
  <c r="Z143" i="43"/>
  <c r="AA143" i="43" s="1"/>
  <c r="AB143" i="43" s="1"/>
  <c r="Z144" i="43"/>
  <c r="AA144" i="43" s="1"/>
  <c r="AB144" i="43"/>
  <c r="Z145" i="43"/>
  <c r="AA145" i="43" s="1"/>
  <c r="AB145" i="43"/>
  <c r="Z146" i="43"/>
  <c r="AA146" i="43" s="1"/>
  <c r="AB146" i="43" s="1"/>
  <c r="Z147" i="43"/>
  <c r="AA147" i="43" s="1"/>
  <c r="AB147" i="43"/>
  <c r="Z148" i="43"/>
  <c r="AA148" i="43" s="1"/>
  <c r="AB148" i="43"/>
  <c r="Z149" i="43"/>
  <c r="AA149" i="43" s="1"/>
  <c r="AB149" i="43" s="1"/>
  <c r="Z150" i="43"/>
  <c r="AA150" i="43" s="1"/>
  <c r="AB150" i="43"/>
  <c r="Z151" i="43"/>
  <c r="AA151" i="43" s="1"/>
  <c r="AB151" i="43"/>
  <c r="Z152" i="43"/>
  <c r="AA152" i="43" s="1"/>
  <c r="AB152" i="43" s="1"/>
  <c r="Z153" i="43"/>
  <c r="AA153" i="43" s="1"/>
  <c r="AB153" i="43"/>
  <c r="Z154" i="43"/>
  <c r="AA154" i="43" s="1"/>
  <c r="AB154" i="43"/>
  <c r="Z155" i="43"/>
  <c r="AA155" i="43" s="1"/>
  <c r="AB155" i="43" s="1"/>
  <c r="Z156" i="43"/>
  <c r="AA156" i="43" s="1"/>
  <c r="AB156" i="43"/>
  <c r="Z157" i="43"/>
  <c r="AA157" i="43" s="1"/>
  <c r="AB157" i="43"/>
  <c r="Z158" i="43"/>
  <c r="AA158" i="43" s="1"/>
  <c r="AB158" i="43" s="1"/>
  <c r="Z159" i="43"/>
  <c r="AA159" i="43" s="1"/>
  <c r="AB159" i="43"/>
  <c r="Z160" i="43"/>
  <c r="AA160" i="43" s="1"/>
  <c r="AB160" i="43"/>
  <c r="Z161" i="43"/>
  <c r="AA161" i="43" s="1"/>
  <c r="AB161" i="43" s="1"/>
  <c r="Z162" i="43"/>
  <c r="AA162" i="43" s="1"/>
  <c r="AB162" i="43"/>
  <c r="Z163" i="43"/>
  <c r="AA163" i="43" s="1"/>
  <c r="AB163" i="43"/>
  <c r="Z164" i="43"/>
  <c r="AA164" i="43" s="1"/>
  <c r="AB164" i="43" s="1"/>
  <c r="Z165" i="43"/>
  <c r="AA165" i="43" s="1"/>
  <c r="AB165" i="43"/>
  <c r="Z166" i="43"/>
  <c r="AA166" i="43" s="1"/>
  <c r="AB166" i="43"/>
  <c r="Z167" i="43"/>
  <c r="AA167" i="43" s="1"/>
  <c r="AB167" i="43" s="1"/>
  <c r="Z168" i="43"/>
  <c r="AA168" i="43" s="1"/>
  <c r="AB168" i="43"/>
  <c r="Z169" i="43"/>
  <c r="AA169" i="43" s="1"/>
  <c r="AB169" i="43"/>
  <c r="Z170" i="43"/>
  <c r="AA170" i="43" s="1"/>
  <c r="AB170" i="43" s="1"/>
  <c r="AA5" i="42"/>
  <c r="AB5" i="42"/>
  <c r="AC5" i="42" s="1"/>
  <c r="AF5" i="42"/>
  <c r="AG5" i="42"/>
  <c r="AA6" i="42"/>
  <c r="AB6" i="42"/>
  <c r="AC6" i="42"/>
  <c r="AF6" i="42"/>
  <c r="AG6" i="42"/>
  <c r="AA7" i="42"/>
  <c r="AB7" i="42" s="1"/>
  <c r="AC7" i="42" s="1"/>
  <c r="AF7" i="42"/>
  <c r="AG7" i="42" s="1"/>
  <c r="AA8" i="42"/>
  <c r="AB8" i="42"/>
  <c r="AC8" i="42" s="1"/>
  <c r="AF8" i="42"/>
  <c r="AG8" i="42"/>
  <c r="AA9" i="42"/>
  <c r="AB9" i="42"/>
  <c r="AC9" i="42"/>
  <c r="AF9" i="42"/>
  <c r="AG9" i="42"/>
  <c r="AA10" i="42"/>
  <c r="AB10" i="42" s="1"/>
  <c r="AC10" i="42" s="1"/>
  <c r="AF10" i="42"/>
  <c r="AG10" i="42" s="1"/>
  <c r="AG3" i="41"/>
  <c r="AH3" i="41" s="1"/>
  <c r="AI3" i="41" s="1"/>
  <c r="AG4" i="41"/>
  <c r="AH4" i="41" s="1"/>
  <c r="AI4" i="41"/>
  <c r="AG5" i="41"/>
  <c r="AH5" i="41" s="1"/>
  <c r="AI5" i="41"/>
  <c r="AG6" i="41"/>
  <c r="AH6" i="41" s="1"/>
  <c r="AI6" i="41" s="1"/>
  <c r="AG7" i="41"/>
  <c r="AH7" i="41" s="1"/>
  <c r="AI7" i="41"/>
  <c r="AG8" i="41"/>
  <c r="AH8" i="41" s="1"/>
  <c r="AI8" i="41"/>
  <c r="AG9" i="41"/>
  <c r="AH9" i="41" s="1"/>
  <c r="AI9" i="41" s="1"/>
  <c r="AG10" i="41"/>
  <c r="AH10" i="41" s="1"/>
  <c r="AI10" i="41"/>
  <c r="AG11" i="41"/>
  <c r="AH11" i="41" s="1"/>
  <c r="AI11" i="41"/>
  <c r="AG12" i="41"/>
  <c r="AH12" i="41" s="1"/>
  <c r="AI12" i="41" s="1"/>
  <c r="AG13" i="41"/>
  <c r="AH13" i="41" s="1"/>
  <c r="AI13" i="41"/>
  <c r="AG14" i="41"/>
  <c r="AH14" i="41" s="1"/>
  <c r="AI14" i="41"/>
  <c r="AG15" i="41"/>
  <c r="AH15" i="41" s="1"/>
  <c r="AI15" i="41" s="1"/>
  <c r="AG16" i="41"/>
  <c r="AH16" i="41" s="1"/>
  <c r="AI16" i="41"/>
  <c r="AG17" i="41"/>
  <c r="AH17" i="41" s="1"/>
  <c r="AI17" i="41"/>
  <c r="AG18" i="41"/>
  <c r="AH18" i="41" s="1"/>
  <c r="AI18" i="41" s="1"/>
  <c r="AG19" i="41"/>
  <c r="AH19" i="41" s="1"/>
  <c r="AI19" i="41"/>
  <c r="AG20" i="41"/>
  <c r="AH20" i="41" s="1"/>
  <c r="AI20" i="41"/>
  <c r="AG21" i="41"/>
  <c r="AH21" i="41" s="1"/>
  <c r="AI21" i="41" s="1"/>
  <c r="AG22" i="41"/>
  <c r="AH22" i="41" s="1"/>
  <c r="AI22" i="41"/>
  <c r="AG23" i="41"/>
  <c r="AH23" i="41" s="1"/>
  <c r="AI23" i="41"/>
  <c r="AG24" i="41"/>
  <c r="AH24" i="41" s="1"/>
  <c r="AI24" i="41" s="1"/>
  <c r="AG25" i="41"/>
  <c r="AH25" i="41" s="1"/>
  <c r="AI25" i="41"/>
  <c r="AG26" i="41"/>
  <c r="AH26" i="41" s="1"/>
  <c r="AI26" i="41"/>
  <c r="AG27" i="41"/>
  <c r="AH27" i="41" s="1"/>
  <c r="AI27" i="41" s="1"/>
  <c r="AG28" i="41"/>
  <c r="AH28" i="41" s="1"/>
  <c r="AI28" i="41"/>
  <c r="AG29" i="41"/>
  <c r="AH29" i="41" s="1"/>
  <c r="AI29" i="41"/>
  <c r="AG30" i="41"/>
  <c r="AH30" i="41" s="1"/>
  <c r="AI30" i="41" s="1"/>
  <c r="AG31" i="41"/>
  <c r="AH31" i="41" s="1"/>
  <c r="AI31" i="41"/>
  <c r="AG32" i="41"/>
  <c r="AH32" i="41" s="1"/>
  <c r="AI32" i="41"/>
  <c r="AG33" i="41"/>
  <c r="AH33" i="41" s="1"/>
  <c r="AI33" i="41" s="1"/>
  <c r="AG34" i="41"/>
  <c r="AH34" i="41" s="1"/>
  <c r="AI34" i="41"/>
  <c r="AG35" i="41"/>
  <c r="AH35" i="41" s="1"/>
  <c r="AI35" i="41"/>
  <c r="AG36" i="41"/>
  <c r="AH36" i="41" s="1"/>
  <c r="AI36" i="41" s="1"/>
  <c r="AG37" i="41"/>
  <c r="AH37" i="41" s="1"/>
  <c r="AI37" i="41"/>
  <c r="AG38" i="41"/>
  <c r="AH38" i="41" s="1"/>
  <c r="AI38" i="41"/>
  <c r="AG39" i="41"/>
  <c r="AH39" i="41" s="1"/>
  <c r="AI39" i="41" s="1"/>
  <c r="AG40" i="41"/>
  <c r="AH40" i="41" s="1"/>
  <c r="AI40" i="41"/>
  <c r="AG41" i="41"/>
  <c r="AH41" i="41" s="1"/>
  <c r="AI41" i="41"/>
  <c r="AG42" i="41"/>
  <c r="AH42" i="41" s="1"/>
  <c r="AI42" i="41" s="1"/>
  <c r="AG43" i="41"/>
  <c r="AH43" i="41" s="1"/>
  <c r="AI43" i="41"/>
  <c r="AG44" i="41"/>
  <c r="AH44" i="41" s="1"/>
  <c r="AI44" i="41"/>
  <c r="AG45" i="41"/>
  <c r="AH45" i="41" s="1"/>
  <c r="AI45" i="41" s="1"/>
  <c r="AG46" i="41"/>
  <c r="AH46" i="41" s="1"/>
  <c r="AI46" i="41"/>
  <c r="AG47" i="41"/>
  <c r="AH47" i="41" s="1"/>
  <c r="AI47" i="41"/>
  <c r="AG48" i="41"/>
  <c r="AH48" i="41" s="1"/>
  <c r="AI48" i="41" s="1"/>
  <c r="AG49" i="41"/>
  <c r="AH49" i="41" s="1"/>
  <c r="AI49" i="41"/>
  <c r="AG50" i="41"/>
  <c r="AH50" i="41" s="1"/>
  <c r="AI50" i="41"/>
  <c r="AG51" i="41"/>
  <c r="AH51" i="41" s="1"/>
  <c r="AI51" i="41" s="1"/>
  <c r="AG52" i="41"/>
  <c r="AH52" i="41" s="1"/>
  <c r="AI52" i="41"/>
  <c r="AG53" i="41"/>
  <c r="AH53" i="41" s="1"/>
  <c r="AI53" i="41"/>
  <c r="AG54" i="41"/>
  <c r="AH54" i="41" s="1"/>
  <c r="AI54" i="41" s="1"/>
  <c r="AG55" i="41"/>
  <c r="AH55" i="41" s="1"/>
  <c r="AI55" i="41"/>
  <c r="AG56" i="41"/>
  <c r="AH56" i="41" s="1"/>
  <c r="AI56" i="41"/>
  <c r="AG57" i="41"/>
  <c r="AH57" i="41" s="1"/>
  <c r="AI57" i="41" s="1"/>
  <c r="AG58" i="41"/>
  <c r="AH58" i="41" s="1"/>
  <c r="AI58" i="41"/>
  <c r="AG59" i="41"/>
  <c r="AH59" i="41" s="1"/>
  <c r="AI59" i="41"/>
  <c r="AG60" i="41"/>
  <c r="AH60" i="41" s="1"/>
  <c r="AI60" i="41" s="1"/>
  <c r="AG61" i="41"/>
  <c r="AH61" i="41" s="1"/>
  <c r="AI61" i="41"/>
  <c r="AG62" i="41"/>
  <c r="AH62" i="41" s="1"/>
  <c r="AI62" i="41"/>
  <c r="AG63" i="41"/>
  <c r="AH63" i="41" s="1"/>
  <c r="AI63" i="41" s="1"/>
  <c r="AG64" i="41"/>
  <c r="AH64" i="41" s="1"/>
  <c r="AI64" i="41"/>
  <c r="AG65" i="41"/>
  <c r="AH65" i="41" s="1"/>
  <c r="AI65" i="41"/>
  <c r="AG66" i="41"/>
  <c r="AH66" i="41" s="1"/>
  <c r="AI66" i="41" s="1"/>
  <c r="AG67" i="41"/>
  <c r="AH67" i="41" s="1"/>
  <c r="AI67" i="41"/>
  <c r="AG68" i="41"/>
  <c r="AH68" i="41" s="1"/>
  <c r="AI68" i="41"/>
  <c r="AG69" i="41"/>
  <c r="AH69" i="41" s="1"/>
  <c r="AI69" i="41" s="1"/>
  <c r="AG70" i="41"/>
  <c r="AH70" i="41" s="1"/>
  <c r="AI70" i="41"/>
  <c r="AG71" i="41"/>
  <c r="AH71" i="41" s="1"/>
  <c r="AI71" i="41"/>
  <c r="AG72" i="41"/>
  <c r="AH72" i="41" s="1"/>
  <c r="AI72" i="41" s="1"/>
  <c r="AG73" i="41"/>
  <c r="AH73" i="41" s="1"/>
  <c r="AI73" i="41"/>
  <c r="AG74" i="41"/>
  <c r="AH74" i="41" s="1"/>
  <c r="AI74" i="41"/>
  <c r="AG75" i="41"/>
  <c r="AH75" i="41" s="1"/>
  <c r="AI75" i="41" s="1"/>
  <c r="AG76" i="41"/>
  <c r="AH76" i="41" s="1"/>
  <c r="AI76" i="41"/>
  <c r="AG77" i="41"/>
  <c r="AH77" i="41" s="1"/>
  <c r="AI77" i="41"/>
  <c r="AG78" i="41"/>
  <c r="AH78" i="41" s="1"/>
  <c r="AI78" i="41" s="1"/>
  <c r="AG79" i="41"/>
  <c r="AH79" i="41" s="1"/>
  <c r="AI79" i="41"/>
  <c r="AG80" i="41"/>
  <c r="AH80" i="41" s="1"/>
  <c r="AI80" i="41"/>
  <c r="AG81" i="41"/>
  <c r="AH81" i="41" s="1"/>
  <c r="AI81" i="41" s="1"/>
  <c r="AG82" i="41"/>
  <c r="AH82" i="41" s="1"/>
  <c r="AI82" i="41"/>
  <c r="AG83" i="41"/>
  <c r="AH83" i="41" s="1"/>
  <c r="AI83" i="41"/>
  <c r="AG84" i="41"/>
  <c r="AH84" i="41" s="1"/>
  <c r="AI84" i="41" s="1"/>
  <c r="AG85" i="41"/>
  <c r="AH85" i="41" s="1"/>
  <c r="AI85" i="41"/>
  <c r="AG86" i="41"/>
  <c r="AH86" i="41" s="1"/>
  <c r="AI86" i="41"/>
  <c r="AG87" i="41"/>
  <c r="AH87" i="41" s="1"/>
  <c r="AI87" i="41" s="1"/>
  <c r="AG88" i="41"/>
  <c r="AH88" i="41"/>
  <c r="AI88" i="41" s="1"/>
  <c r="AG89" i="41"/>
  <c r="AH89" i="41"/>
  <c r="AI89" i="41" s="1"/>
  <c r="AG90" i="41"/>
  <c r="AH90" i="41"/>
  <c r="AI90" i="41" s="1"/>
  <c r="AG91" i="41"/>
  <c r="AH91" i="41"/>
  <c r="AI91" i="41" s="1"/>
  <c r="AG92" i="41"/>
  <c r="AH92" i="41"/>
  <c r="AI92" i="41" s="1"/>
  <c r="AG93" i="41"/>
  <c r="AH93" i="41"/>
  <c r="AI93" i="41" s="1"/>
  <c r="AG94" i="41"/>
  <c r="AH94" i="41"/>
  <c r="AI94" i="41" s="1"/>
  <c r="AG95" i="41"/>
  <c r="AH95" i="41"/>
  <c r="AI95" i="41" s="1"/>
  <c r="AG96" i="41"/>
  <c r="AH96" i="41"/>
  <c r="AI96" i="41" s="1"/>
  <c r="AG97" i="41"/>
  <c r="AH97" i="41"/>
  <c r="AI97" i="41" s="1"/>
  <c r="AG98" i="41"/>
  <c r="AH98" i="41"/>
  <c r="AI98" i="41" s="1"/>
  <c r="AG99" i="41"/>
  <c r="AH99" i="41"/>
  <c r="AI99" i="41" s="1"/>
  <c r="AG100" i="41"/>
  <c r="AH100" i="41"/>
  <c r="AI100" i="41" s="1"/>
  <c r="AG101" i="41"/>
  <c r="AH101" i="41"/>
  <c r="AI101" i="41" s="1"/>
  <c r="AG102" i="41"/>
  <c r="AH102" i="41"/>
  <c r="AI102" i="41" s="1"/>
  <c r="AG103" i="41"/>
  <c r="AH103" i="41"/>
  <c r="AI103" i="41" s="1"/>
  <c r="AG104" i="41"/>
  <c r="AH104" i="41"/>
  <c r="AI104" i="41" s="1"/>
  <c r="AG105" i="41"/>
  <c r="AH105" i="41"/>
  <c r="AI105" i="41" s="1"/>
  <c r="AG106" i="41"/>
  <c r="AH106" i="41"/>
  <c r="AI106" i="41" s="1"/>
  <c r="AG3" i="40"/>
  <c r="AH3" i="40" s="1"/>
  <c r="AI3" i="40" s="1"/>
  <c r="AG4" i="40"/>
  <c r="AH4" i="40" s="1"/>
  <c r="AI4" i="40" s="1"/>
  <c r="AG5" i="40"/>
  <c r="AH5" i="40" s="1"/>
  <c r="AI5" i="40" s="1"/>
  <c r="AG6" i="40"/>
  <c r="AH6" i="40" s="1"/>
  <c r="AI6" i="40" s="1"/>
  <c r="AG7" i="40"/>
  <c r="AH7" i="40" s="1"/>
  <c r="AI7" i="40" s="1"/>
  <c r="AG8" i="40"/>
  <c r="AH8" i="40" s="1"/>
  <c r="AI8" i="40" s="1"/>
  <c r="AG9" i="40"/>
  <c r="AH9" i="40" s="1"/>
  <c r="AI9" i="40" s="1"/>
  <c r="AG10" i="40"/>
  <c r="AH10" i="40" s="1"/>
  <c r="AI10" i="40" s="1"/>
  <c r="AG11" i="40"/>
  <c r="AH11" i="40" s="1"/>
  <c r="AI11" i="40" s="1"/>
  <c r="AG12" i="40"/>
  <c r="AH12" i="40" s="1"/>
  <c r="AI12" i="40" s="1"/>
  <c r="AG13" i="40"/>
  <c r="AH13" i="40" s="1"/>
  <c r="AI13" i="40" s="1"/>
  <c r="AG14" i="40"/>
  <c r="AH14" i="40" s="1"/>
  <c r="AI14" i="40" s="1"/>
  <c r="AG15" i="40"/>
  <c r="AH15" i="40" s="1"/>
  <c r="AI15" i="40" s="1"/>
  <c r="AG16" i="40"/>
  <c r="AH16" i="40" s="1"/>
  <c r="AI16" i="40" s="1"/>
  <c r="AG17" i="40"/>
  <c r="AH17" i="40" s="1"/>
  <c r="AI17" i="40" s="1"/>
  <c r="AG18" i="40"/>
  <c r="AH18" i="40" s="1"/>
  <c r="AI18" i="40" s="1"/>
  <c r="AG19" i="40"/>
  <c r="AH19" i="40" s="1"/>
  <c r="AI19" i="40" s="1"/>
  <c r="AG20" i="40"/>
  <c r="AH20" i="40" s="1"/>
  <c r="AI20" i="40" s="1"/>
  <c r="AG21" i="40"/>
  <c r="AH21" i="40" s="1"/>
  <c r="AI21" i="40" s="1"/>
  <c r="AG22" i="40"/>
  <c r="AH22" i="40" s="1"/>
  <c r="AI22" i="40" s="1"/>
  <c r="AG23" i="40"/>
  <c r="AH23" i="40" s="1"/>
  <c r="AI23" i="40" s="1"/>
  <c r="AG24" i="40"/>
  <c r="AH24" i="40" s="1"/>
  <c r="AI24" i="40" s="1"/>
  <c r="AG25" i="40"/>
  <c r="AH25" i="40" s="1"/>
  <c r="AI25" i="40" s="1"/>
  <c r="AG26" i="40"/>
  <c r="AH26" i="40" s="1"/>
  <c r="AI26" i="40" s="1"/>
  <c r="AG27" i="40"/>
  <c r="AH27" i="40" s="1"/>
  <c r="AI27" i="40" s="1"/>
  <c r="AG28" i="40"/>
  <c r="AH28" i="40" s="1"/>
  <c r="AI28" i="40" s="1"/>
  <c r="AG29" i="40"/>
  <c r="AH29" i="40" s="1"/>
  <c r="AI29" i="40" s="1"/>
  <c r="AG30" i="40"/>
  <c r="AH30" i="40" s="1"/>
  <c r="AI30" i="40" s="1"/>
  <c r="AG31" i="40"/>
  <c r="AH31" i="40" s="1"/>
  <c r="AI31" i="40" s="1"/>
  <c r="AG32" i="40"/>
  <c r="AH32" i="40" s="1"/>
  <c r="AI32" i="40" s="1"/>
  <c r="AG33" i="40"/>
  <c r="AH33" i="40" s="1"/>
  <c r="AI33" i="40" s="1"/>
  <c r="AG34" i="40"/>
  <c r="AH34" i="40" s="1"/>
  <c r="AI34" i="40" s="1"/>
  <c r="AG35" i="40"/>
  <c r="AH35" i="40" s="1"/>
  <c r="AI35" i="40" s="1"/>
  <c r="AG36" i="40"/>
  <c r="AH36" i="40" s="1"/>
  <c r="AI36" i="40" s="1"/>
  <c r="AG37" i="40"/>
  <c r="AH37" i="40" s="1"/>
  <c r="AI37" i="40" s="1"/>
  <c r="AG38" i="40"/>
  <c r="AH38" i="40" s="1"/>
  <c r="AI38" i="40" s="1"/>
  <c r="AG39" i="40"/>
  <c r="AH39" i="40" s="1"/>
  <c r="AI39" i="40" s="1"/>
  <c r="AG40" i="40"/>
  <c r="AH40" i="40" s="1"/>
  <c r="AI40" i="40" s="1"/>
  <c r="AG41" i="40"/>
  <c r="AH41" i="40" s="1"/>
  <c r="AI41" i="40" s="1"/>
  <c r="AG42" i="40"/>
  <c r="AH42" i="40" s="1"/>
  <c r="AI42" i="40" s="1"/>
  <c r="AG43" i="40"/>
  <c r="AH43" i="40" s="1"/>
  <c r="AI43" i="40" s="1"/>
  <c r="AG44" i="40"/>
  <c r="AH44" i="40" s="1"/>
  <c r="AI44" i="40" s="1"/>
  <c r="AG45" i="40"/>
  <c r="AH45" i="40" s="1"/>
  <c r="AI45" i="40" s="1"/>
  <c r="AG46" i="40"/>
  <c r="AH46" i="40" s="1"/>
  <c r="AI46" i="40" s="1"/>
  <c r="AG47" i="40"/>
  <c r="AH47" i="40" s="1"/>
  <c r="AI47" i="40" s="1"/>
  <c r="AG48" i="40"/>
  <c r="AH48" i="40" s="1"/>
  <c r="AI48" i="40" s="1"/>
  <c r="AG49" i="40"/>
  <c r="AH49" i="40" s="1"/>
  <c r="AI49" i="40" s="1"/>
  <c r="AG50" i="40"/>
  <c r="AH50" i="40" s="1"/>
  <c r="AI50" i="40" s="1"/>
  <c r="AG51" i="40"/>
  <c r="AH51" i="40" s="1"/>
  <c r="AI51" i="40" s="1"/>
  <c r="AG52" i="40"/>
  <c r="AH52" i="40" s="1"/>
  <c r="AI52" i="40" s="1"/>
  <c r="AG53" i="40"/>
  <c r="AH53" i="40" s="1"/>
  <c r="AI53" i="40" s="1"/>
  <c r="AG54" i="40"/>
  <c r="AH54" i="40" s="1"/>
  <c r="AI54" i="40" s="1"/>
  <c r="AG55" i="40"/>
  <c r="AH55" i="40" s="1"/>
  <c r="AI55" i="40" s="1"/>
  <c r="AG56" i="40"/>
  <c r="AH56" i="40" s="1"/>
  <c r="AI56" i="40" s="1"/>
  <c r="AG57" i="40"/>
  <c r="AH57" i="40" s="1"/>
  <c r="AI57" i="40" s="1"/>
  <c r="AG58" i="40"/>
  <c r="AH58" i="40" s="1"/>
  <c r="AI58" i="40" s="1"/>
  <c r="AG59" i="40"/>
  <c r="AH59" i="40" s="1"/>
  <c r="AI59" i="40" s="1"/>
  <c r="AG60" i="40"/>
  <c r="AH60" i="40" s="1"/>
  <c r="AI60" i="40" s="1"/>
  <c r="AG61" i="40"/>
  <c r="AH61" i="40" s="1"/>
  <c r="AI61" i="40" s="1"/>
  <c r="AG62" i="40"/>
  <c r="AH62" i="40" s="1"/>
  <c r="AI62" i="40" s="1"/>
  <c r="AG63" i="40"/>
  <c r="AH63" i="40" s="1"/>
  <c r="AI63" i="40" s="1"/>
  <c r="AG64" i="40"/>
  <c r="AH64" i="40" s="1"/>
  <c r="AI64" i="40" s="1"/>
  <c r="AG65" i="40"/>
  <c r="AH65" i="40" s="1"/>
  <c r="AI65" i="40" s="1"/>
  <c r="AG66" i="40"/>
  <c r="AH66" i="40" s="1"/>
  <c r="AI66" i="40" s="1"/>
  <c r="AG67" i="40"/>
  <c r="AH67" i="40" s="1"/>
  <c r="AI67" i="40" s="1"/>
  <c r="AG68" i="40"/>
  <c r="AH68" i="40" s="1"/>
  <c r="AI68" i="40" s="1"/>
  <c r="AG69" i="40"/>
  <c r="AH69" i="40" s="1"/>
  <c r="AI69" i="40" s="1"/>
  <c r="AG70" i="40"/>
  <c r="AH70" i="40" s="1"/>
  <c r="AI70" i="40" s="1"/>
  <c r="AG71" i="40"/>
  <c r="AH71" i="40"/>
  <c r="AI71" i="40" s="1"/>
  <c r="AG72" i="40"/>
  <c r="AH72" i="40" s="1"/>
  <c r="AI72" i="40" s="1"/>
  <c r="AG73" i="40"/>
  <c r="AH73" i="40"/>
  <c r="AI73" i="40" s="1"/>
  <c r="AG74" i="40"/>
  <c r="AH74" i="40"/>
  <c r="AI74" i="40" s="1"/>
  <c r="AG75" i="40"/>
  <c r="AH75" i="40" s="1"/>
  <c r="AI75" i="40" s="1"/>
  <c r="AG76" i="40"/>
  <c r="AH76" i="40"/>
  <c r="AI76" i="40" s="1"/>
  <c r="AG77" i="40"/>
  <c r="AH77" i="40"/>
  <c r="AI77" i="40" s="1"/>
  <c r="AG78" i="40"/>
  <c r="AH78" i="40" s="1"/>
  <c r="AI78" i="40" s="1"/>
  <c r="AG79" i="40"/>
  <c r="AH79" i="40"/>
  <c r="AI79" i="40" s="1"/>
  <c r="AG80" i="40"/>
  <c r="AH80" i="40"/>
  <c r="AI80" i="40" s="1"/>
  <c r="AG81" i="40"/>
  <c r="AH81" i="40" s="1"/>
  <c r="AI81" i="40" s="1"/>
  <c r="AG82" i="40"/>
  <c r="AH82" i="40"/>
  <c r="AI82" i="40" s="1"/>
  <c r="AG83" i="40"/>
  <c r="AH83" i="40"/>
  <c r="AI83" i="40" s="1"/>
  <c r="AG84" i="40"/>
  <c r="AH84" i="40" s="1"/>
  <c r="AI84" i="40" s="1"/>
  <c r="AG85" i="40"/>
  <c r="AH85" i="40"/>
  <c r="AI85" i="40" s="1"/>
  <c r="AG86" i="40"/>
  <c r="AH86" i="40"/>
  <c r="AI86" i="40" s="1"/>
  <c r="AG87" i="40"/>
  <c r="AH87" i="40" s="1"/>
  <c r="AI87" i="40" s="1"/>
  <c r="AG88" i="40"/>
  <c r="AH88" i="40"/>
  <c r="AI88" i="40" s="1"/>
  <c r="AG89" i="40"/>
  <c r="AH89" i="40"/>
  <c r="AI89" i="40" s="1"/>
  <c r="AG90" i="40"/>
  <c r="AH90" i="40"/>
  <c r="AI90" i="40" s="1"/>
  <c r="AG91" i="40"/>
  <c r="AH91" i="40"/>
  <c r="AI91" i="40" s="1"/>
  <c r="AG92" i="40"/>
  <c r="AH92" i="40"/>
  <c r="AI92" i="40" s="1"/>
  <c r="AG93" i="40"/>
  <c r="AH93" i="40"/>
  <c r="AI93" i="40" s="1"/>
  <c r="AG94" i="40"/>
  <c r="AH94" i="40"/>
  <c r="AI94" i="40" s="1"/>
  <c r="AG95" i="40"/>
  <c r="AH95" i="40"/>
  <c r="AI95" i="40" s="1"/>
  <c r="AG96" i="40"/>
  <c r="AH96" i="40"/>
  <c r="AI96" i="40" s="1"/>
  <c r="AG97" i="40"/>
  <c r="AH97" i="40"/>
  <c r="AI97" i="40" s="1"/>
  <c r="AG98" i="40"/>
  <c r="AH98" i="40"/>
  <c r="AI98" i="40" s="1"/>
  <c r="AG99" i="40"/>
  <c r="AH99" i="40"/>
  <c r="AI99" i="40" s="1"/>
  <c r="AG100" i="40"/>
  <c r="AH100" i="40"/>
  <c r="AI100" i="40" s="1"/>
  <c r="AG101" i="40"/>
  <c r="AH101" i="40"/>
  <c r="AI101" i="40" s="1"/>
  <c r="AG102" i="40"/>
  <c r="AH102" i="40"/>
  <c r="AI102" i="40" s="1"/>
  <c r="AG103" i="40"/>
  <c r="AH103" i="40"/>
  <c r="AI103" i="40" s="1"/>
  <c r="AG104" i="40"/>
  <c r="AH104" i="40"/>
  <c r="AI104" i="40" s="1"/>
  <c r="AG105" i="40"/>
  <c r="AH105" i="40"/>
  <c r="AI105" i="40" s="1"/>
  <c r="AG106" i="40"/>
  <c r="AH106" i="40"/>
  <c r="AI106" i="40" s="1"/>
  <c r="AG107" i="40"/>
  <c r="AH107" i="40"/>
  <c r="AI107" i="40" s="1"/>
  <c r="AG108" i="40"/>
  <c r="AH108" i="40"/>
  <c r="AI108" i="40" s="1"/>
  <c r="AG109" i="40"/>
  <c r="AH109" i="40"/>
  <c r="AI109" i="40" s="1"/>
  <c r="AG110" i="40"/>
  <c r="AH110" i="40"/>
  <c r="AI110" i="40" s="1"/>
  <c r="AG111" i="40"/>
  <c r="AH111" i="40"/>
  <c r="AI111" i="40" s="1"/>
  <c r="AG112" i="40"/>
  <c r="AH112" i="40"/>
  <c r="AI112" i="40" s="1"/>
  <c r="AG113" i="40"/>
  <c r="AH113" i="40"/>
  <c r="AI113" i="40" s="1"/>
  <c r="AG114" i="40"/>
  <c r="AH114" i="40"/>
  <c r="AI114" i="40" s="1"/>
  <c r="AG115" i="40"/>
  <c r="AH115" i="40"/>
  <c r="AI115" i="40" s="1"/>
  <c r="AG116" i="40"/>
  <c r="AH116" i="40"/>
  <c r="AI116" i="40" s="1"/>
  <c r="AG117" i="40"/>
  <c r="AH117" i="40"/>
  <c r="AI117" i="40" s="1"/>
  <c r="AG118" i="40"/>
  <c r="AH118" i="40"/>
  <c r="AI118" i="40" s="1"/>
  <c r="AG119" i="40"/>
  <c r="AH119" i="40"/>
  <c r="AI119" i="40" s="1"/>
  <c r="AG120" i="40"/>
  <c r="AH120" i="40"/>
  <c r="AI120" i="40" s="1"/>
  <c r="AG121" i="40"/>
  <c r="AH121" i="40"/>
  <c r="AI121" i="40" s="1"/>
  <c r="AG122" i="40"/>
  <c r="AH122" i="40"/>
  <c r="AI122" i="40" s="1"/>
  <c r="AG123" i="40"/>
  <c r="AH123" i="40"/>
  <c r="AI123" i="40" s="1"/>
  <c r="AG124" i="40"/>
  <c r="AH124" i="40"/>
  <c r="AI124" i="40" s="1"/>
  <c r="AG125" i="40"/>
  <c r="AH125" i="40"/>
  <c r="AI125" i="40" s="1"/>
  <c r="AG126" i="40"/>
  <c r="AH126" i="40"/>
  <c r="AI126" i="40" s="1"/>
  <c r="AG127" i="40"/>
  <c r="AH127" i="40"/>
  <c r="AI127" i="40" s="1"/>
  <c r="AG128" i="40"/>
  <c r="AH128" i="40"/>
  <c r="AI128" i="40" s="1"/>
  <c r="AG129" i="40"/>
  <c r="AH129" i="40"/>
  <c r="AI129" i="40" s="1"/>
  <c r="AG130" i="40"/>
  <c r="AH130" i="40"/>
  <c r="AI130" i="40" s="1"/>
  <c r="AG131" i="40"/>
  <c r="AH131" i="40"/>
  <c r="AI131" i="40" s="1"/>
  <c r="AG132" i="40"/>
  <c r="AH132" i="40"/>
  <c r="AI132" i="40" s="1"/>
  <c r="AG133" i="40"/>
  <c r="AH133" i="40"/>
  <c r="AI133" i="40" s="1"/>
  <c r="AG134" i="40"/>
  <c r="AH134" i="40"/>
  <c r="AI134" i="40" s="1"/>
  <c r="AG135" i="40"/>
  <c r="AH135" i="40"/>
  <c r="AI135" i="40" s="1"/>
  <c r="AG136" i="40"/>
  <c r="AH136" i="40"/>
  <c r="AI136" i="40" s="1"/>
  <c r="AG137" i="40"/>
  <c r="AH137" i="40"/>
  <c r="AI137" i="40" s="1"/>
  <c r="AG138" i="40"/>
  <c r="AH138" i="40"/>
  <c r="AI138" i="40" s="1"/>
  <c r="AG139" i="40"/>
  <c r="AH139" i="40"/>
  <c r="AI139" i="40" s="1"/>
  <c r="AG140" i="40"/>
  <c r="AH140" i="40"/>
  <c r="AI140" i="40" s="1"/>
  <c r="AG141" i="40"/>
  <c r="AH141" i="40"/>
  <c r="AI141" i="40" s="1"/>
  <c r="AG142" i="40"/>
  <c r="AH142" i="40"/>
  <c r="AI142" i="40" s="1"/>
  <c r="AG143" i="40"/>
  <c r="AH143" i="40"/>
  <c r="AI143" i="40" s="1"/>
  <c r="AG3" i="39"/>
  <c r="AH3" i="39"/>
  <c r="AI3" i="39"/>
  <c r="AG4" i="39"/>
  <c r="AH4" i="39"/>
  <c r="AI4" i="39"/>
  <c r="AG5" i="39"/>
  <c r="AH5" i="39"/>
  <c r="AI5" i="39"/>
  <c r="AG6" i="39"/>
  <c r="AH6" i="39"/>
  <c r="AI6" i="39"/>
  <c r="AG7" i="39"/>
  <c r="AH7" i="39"/>
  <c r="AI7" i="39"/>
  <c r="AG8" i="39"/>
  <c r="AH8" i="39"/>
  <c r="AI8" i="39"/>
  <c r="AG9" i="39"/>
  <c r="AH9" i="39"/>
  <c r="AI9" i="39"/>
  <c r="AG10" i="39"/>
  <c r="AH10" i="39"/>
  <c r="AI10" i="39"/>
  <c r="AG11" i="39"/>
  <c r="AH11" i="39"/>
  <c r="AI11" i="39"/>
  <c r="AG12" i="39"/>
  <c r="AH12" i="39"/>
  <c r="AI12" i="39"/>
  <c r="AG13" i="39"/>
  <c r="AH13" i="39"/>
  <c r="AI13" i="39"/>
  <c r="AB3" i="38"/>
  <c r="AC3" i="38" s="1"/>
  <c r="AD3" i="38" s="1"/>
  <c r="AB4" i="38"/>
  <c r="AC4" i="38" s="1"/>
  <c r="AD4" i="38" s="1"/>
  <c r="AB5" i="38"/>
  <c r="AC5" i="38" s="1"/>
  <c r="AD5" i="38" s="1"/>
  <c r="AB6" i="38"/>
  <c r="AC6" i="38" s="1"/>
  <c r="AD6" i="38" s="1"/>
  <c r="AB7" i="38"/>
  <c r="AC7" i="38" s="1"/>
  <c r="AD7" i="38" s="1"/>
  <c r="AB8" i="38"/>
  <c r="AC8" i="38" s="1"/>
  <c r="AD8" i="38" s="1"/>
  <c r="AB9" i="38"/>
  <c r="AC9" i="38" s="1"/>
  <c r="AD9" i="38" s="1"/>
  <c r="AB10" i="38"/>
  <c r="AC10" i="38" s="1"/>
  <c r="AD10" i="38" s="1"/>
  <c r="AB11" i="38"/>
  <c r="AC11" i="38" s="1"/>
  <c r="AD11" i="38" s="1"/>
  <c r="AB12" i="38"/>
  <c r="AC12" i="38" s="1"/>
  <c r="AD12" i="38" s="1"/>
  <c r="AB13" i="38"/>
  <c r="AC13" i="38" s="1"/>
  <c r="AD13" i="38" s="1"/>
  <c r="AB14" i="38"/>
  <c r="AC14" i="38" s="1"/>
  <c r="AD14" i="38" s="1"/>
  <c r="AB15" i="38"/>
  <c r="AC15" i="38" s="1"/>
  <c r="AD15" i="38" s="1"/>
  <c r="AB16" i="38"/>
  <c r="AC16" i="38" s="1"/>
  <c r="AD16" i="38" s="1"/>
  <c r="AB17" i="38"/>
  <c r="AC17" i="38" s="1"/>
  <c r="AD17" i="38" s="1"/>
  <c r="AB18" i="38"/>
  <c r="AC18" i="38" s="1"/>
  <c r="AD18" i="38" s="1"/>
  <c r="AB19" i="38"/>
  <c r="AC19" i="38" s="1"/>
  <c r="AD19" i="38" s="1"/>
  <c r="AB20" i="38"/>
  <c r="AC20" i="38" s="1"/>
  <c r="AD20" i="38" s="1"/>
  <c r="AB21" i="38"/>
  <c r="AC21" i="38" s="1"/>
  <c r="AD21" i="38" s="1"/>
  <c r="AB22" i="38"/>
  <c r="AC22" i="38" s="1"/>
  <c r="AD22" i="38" s="1"/>
  <c r="AB23" i="38"/>
  <c r="AC23" i="38" s="1"/>
  <c r="AD23" i="38" s="1"/>
  <c r="AB24" i="38"/>
  <c r="AC24" i="38" s="1"/>
  <c r="AD24" i="38" s="1"/>
  <c r="AB25" i="38"/>
  <c r="AC25" i="38" s="1"/>
  <c r="AD25" i="38" s="1"/>
  <c r="AB26" i="38"/>
  <c r="AC26" i="38" s="1"/>
  <c r="AD26" i="38" s="1"/>
  <c r="AB27" i="38"/>
  <c r="AC27" i="38" s="1"/>
  <c r="AD27" i="38" s="1"/>
  <c r="AB28" i="38"/>
  <c r="AC28" i="38" s="1"/>
  <c r="AD28" i="38" s="1"/>
  <c r="AB29" i="38"/>
  <c r="AC29" i="38" s="1"/>
  <c r="AD29" i="38" s="1"/>
  <c r="AB30" i="38"/>
  <c r="AC30" i="38" s="1"/>
  <c r="AD30" i="38" s="1"/>
  <c r="AB31" i="38"/>
  <c r="AC31" i="38" s="1"/>
  <c r="AD31" i="38" s="1"/>
  <c r="AB32" i="38"/>
  <c r="AC32" i="38" s="1"/>
  <c r="AD32" i="38" s="1"/>
  <c r="AB33" i="38"/>
  <c r="AC33" i="38" s="1"/>
  <c r="AD33" i="38" s="1"/>
  <c r="AB34" i="38"/>
  <c r="AC34" i="38" s="1"/>
  <c r="AD34" i="38" s="1"/>
  <c r="AB35" i="38"/>
  <c r="AC35" i="38" s="1"/>
  <c r="AD35" i="38" s="1"/>
  <c r="AB36" i="38"/>
  <c r="AC36" i="38" s="1"/>
  <c r="AD36" i="38" s="1"/>
  <c r="AB37" i="38"/>
  <c r="AC37" i="38" s="1"/>
  <c r="AD37" i="38" s="1"/>
  <c r="AB38" i="38"/>
  <c r="AC38" i="38" s="1"/>
  <c r="AD38" i="38" s="1"/>
  <c r="AB39" i="38"/>
  <c r="AC39" i="38" s="1"/>
  <c r="AD39" i="38" s="1"/>
  <c r="AB40" i="38"/>
  <c r="AC40" i="38" s="1"/>
  <c r="AD40" i="38" s="1"/>
  <c r="AB41" i="38"/>
  <c r="AC41" i="38" s="1"/>
  <c r="AD41" i="38" s="1"/>
  <c r="AB42" i="38"/>
  <c r="AC42" i="38" s="1"/>
  <c r="AD42" i="38" s="1"/>
  <c r="H43" i="38"/>
  <c r="J43" i="38"/>
  <c r="K43" i="38"/>
  <c r="M43" i="38"/>
  <c r="AB43" i="38"/>
  <c r="AC43" i="38"/>
  <c r="AD43" i="38"/>
  <c r="AB44" i="38"/>
  <c r="AC44" i="38"/>
  <c r="AD44" i="38"/>
  <c r="AB45" i="38"/>
  <c r="AC45" i="38"/>
  <c r="AD45" i="38"/>
  <c r="AC46" i="38"/>
  <c r="AD46" i="38"/>
  <c r="AC47" i="38"/>
  <c r="AD47" i="38" s="1"/>
  <c r="AC48" i="38"/>
  <c r="AD48" i="38"/>
  <c r="AC49" i="38"/>
  <c r="AD49" i="38"/>
  <c r="AB50" i="38"/>
  <c r="AC50" i="38" s="1"/>
  <c r="AD50" i="38" s="1"/>
  <c r="AG3" i="37"/>
  <c r="AH3" i="37" s="1"/>
  <c r="AI3" i="37" s="1"/>
  <c r="AG4" i="37"/>
  <c r="AH4" i="37" s="1"/>
  <c r="AI4" i="37" s="1"/>
  <c r="AG5" i="37"/>
  <c r="AH5" i="37" s="1"/>
  <c r="AI5" i="37" s="1"/>
  <c r="AG6" i="37"/>
  <c r="AH6" i="37" s="1"/>
  <c r="AI6" i="37" s="1"/>
  <c r="AG7" i="37"/>
  <c r="AH7" i="37" s="1"/>
  <c r="AI7" i="37" s="1"/>
  <c r="AG8" i="37"/>
  <c r="AH8" i="37" s="1"/>
  <c r="AI8" i="37" s="1"/>
  <c r="AG9" i="37"/>
  <c r="AH9" i="37" s="1"/>
  <c r="AI9" i="37" s="1"/>
  <c r="AG10" i="37"/>
  <c r="AH10" i="37" s="1"/>
  <c r="AI10" i="37" s="1"/>
  <c r="AG11" i="37"/>
  <c r="AH11" i="37" s="1"/>
  <c r="AI11" i="37" s="1"/>
  <c r="AG12" i="37"/>
  <c r="AH12" i="37" s="1"/>
  <c r="AI12" i="37" s="1"/>
  <c r="AG13" i="37"/>
  <c r="AH13" i="37" s="1"/>
  <c r="AI13" i="37" s="1"/>
  <c r="AG14" i="37"/>
  <c r="AH14" i="37" s="1"/>
  <c r="AI14" i="37" s="1"/>
  <c r="AG15" i="37"/>
  <c r="AH15" i="37" s="1"/>
  <c r="AI15" i="37" s="1"/>
  <c r="AG16" i="37"/>
  <c r="AH16" i="37" s="1"/>
  <c r="AI16" i="37" s="1"/>
  <c r="AG17" i="37"/>
  <c r="AH17" i="37" s="1"/>
  <c r="AI17" i="37" s="1"/>
  <c r="AG18" i="37"/>
  <c r="AH18" i="37" s="1"/>
  <c r="AI18" i="37" s="1"/>
  <c r="AG19" i="37"/>
  <c r="AH19" i="37" s="1"/>
  <c r="AI19" i="37" s="1"/>
  <c r="AG20" i="37"/>
  <c r="AH20" i="37" s="1"/>
  <c r="AI20" i="37" s="1"/>
  <c r="AG21" i="37"/>
  <c r="AH21" i="37" s="1"/>
  <c r="AI21" i="37" s="1"/>
  <c r="AG22" i="37"/>
  <c r="AH22" i="37" s="1"/>
  <c r="AI22" i="37" s="1"/>
  <c r="AG23" i="37"/>
  <c r="AH23" i="37" s="1"/>
  <c r="AI23" i="37" s="1"/>
  <c r="AG24" i="37"/>
  <c r="AH24" i="37" s="1"/>
  <c r="AI24" i="37" s="1"/>
  <c r="AG25" i="37"/>
  <c r="AH25" i="37" s="1"/>
  <c r="AI25" i="37" s="1"/>
  <c r="AG26" i="37"/>
  <c r="AH26" i="37" s="1"/>
  <c r="AI26" i="37" s="1"/>
  <c r="AG27" i="37"/>
  <c r="AH27" i="37" s="1"/>
  <c r="AI27" i="37" s="1"/>
  <c r="AG28" i="37"/>
  <c r="AH28" i="37" s="1"/>
  <c r="AI28" i="37" s="1"/>
  <c r="AG29" i="37"/>
  <c r="AH29" i="37" s="1"/>
  <c r="AI29" i="37" s="1"/>
  <c r="AG30" i="37"/>
  <c r="AH30" i="37" s="1"/>
  <c r="AI30" i="37" s="1"/>
  <c r="AG31" i="37"/>
  <c r="AH31" i="37" s="1"/>
  <c r="AI31" i="37" s="1"/>
  <c r="AG32" i="37"/>
  <c r="AH32" i="37" s="1"/>
  <c r="AI32" i="37" s="1"/>
  <c r="AG33" i="37"/>
  <c r="AH33" i="37" s="1"/>
  <c r="AI33" i="37" s="1"/>
  <c r="AG34" i="37"/>
  <c r="AH34" i="37" s="1"/>
  <c r="AI34" i="37" s="1"/>
  <c r="AG35" i="37"/>
  <c r="AH35" i="37" s="1"/>
  <c r="AI35" i="37" s="1"/>
  <c r="AG36" i="37"/>
  <c r="AH36" i="37" s="1"/>
  <c r="AI36" i="37"/>
  <c r="AG37" i="37"/>
  <c r="AH37" i="37" s="1"/>
  <c r="AI37" i="37" s="1"/>
  <c r="AG38" i="37"/>
  <c r="AH38" i="37" s="1"/>
  <c r="AI38" i="37"/>
  <c r="AG39" i="37"/>
  <c r="AH39" i="37" s="1"/>
  <c r="AI39" i="37"/>
  <c r="AG40" i="37"/>
  <c r="AH40" i="37" s="1"/>
  <c r="AI40" i="37" s="1"/>
  <c r="AG41" i="37"/>
  <c r="AH41" i="37" s="1"/>
  <c r="AI41" i="37"/>
  <c r="AG42" i="37"/>
  <c r="AH42" i="37" s="1"/>
  <c r="AI42" i="37"/>
  <c r="AG43" i="37"/>
  <c r="AH43" i="37" s="1"/>
  <c r="AI43" i="37" s="1"/>
  <c r="AG44" i="37"/>
  <c r="AH44" i="37" s="1"/>
  <c r="AI44" i="37"/>
  <c r="AG45" i="37"/>
  <c r="AH45" i="37" s="1"/>
  <c r="AI45" i="37"/>
  <c r="AG46" i="37"/>
  <c r="AH46" i="37" s="1"/>
  <c r="AI46" i="37" s="1"/>
  <c r="AG47" i="37"/>
  <c r="AH47" i="37" s="1"/>
  <c r="AI47" i="37"/>
  <c r="AG48" i="37"/>
  <c r="AH48" i="37" s="1"/>
  <c r="AI48" i="37"/>
  <c r="AG49" i="37"/>
  <c r="AH49" i="37" s="1"/>
  <c r="AI49" i="37" s="1"/>
  <c r="AG50" i="37"/>
  <c r="AH50" i="37" s="1"/>
  <c r="AI50" i="37"/>
  <c r="AG51" i="37"/>
  <c r="AH51" i="37" s="1"/>
  <c r="AI51" i="37"/>
  <c r="AH52" i="37"/>
  <c r="AI52" i="37" s="1"/>
  <c r="AH53" i="37"/>
  <c r="AI53" i="37" s="1"/>
  <c r="AH54" i="37"/>
  <c r="AI54" i="37"/>
  <c r="AH55" i="37"/>
  <c r="AI55" i="37" s="1"/>
  <c r="AH56" i="37"/>
  <c r="AI56" i="37" s="1"/>
  <c r="AH57" i="37"/>
  <c r="AI57" i="37"/>
  <c r="AH58" i="37"/>
  <c r="AI58" i="37" s="1"/>
  <c r="AG3" i="36"/>
  <c r="AH3" i="36" s="1"/>
  <c r="AI3" i="36" s="1"/>
  <c r="AG3" i="35"/>
  <c r="AH3" i="35" s="1"/>
  <c r="AI3" i="35" s="1"/>
  <c r="AG4" i="35"/>
  <c r="AH4" i="35" s="1"/>
  <c r="AI4" i="35" s="1"/>
  <c r="AG5" i="35"/>
  <c r="AH5" i="35" s="1"/>
  <c r="AI5" i="35"/>
  <c r="AG6" i="35"/>
  <c r="AH6" i="35" s="1"/>
  <c r="AI6" i="35"/>
  <c r="AG7" i="35"/>
  <c r="AH7" i="35" s="1"/>
  <c r="AI7" i="35" s="1"/>
  <c r="AG8" i="35"/>
  <c r="AH8" i="35" s="1"/>
  <c r="AI8" i="35"/>
  <c r="AG9" i="35"/>
  <c r="AH9" i="35" s="1"/>
  <c r="AI9" i="35"/>
  <c r="AG10" i="35"/>
  <c r="AH10" i="35" s="1"/>
  <c r="AI10" i="35" s="1"/>
  <c r="AG11" i="35"/>
  <c r="AH11" i="35" s="1"/>
  <c r="AI11" i="35"/>
  <c r="AG12" i="35"/>
  <c r="AH12" i="35" s="1"/>
  <c r="AI12" i="35"/>
  <c r="AG13" i="35"/>
  <c r="AH13" i="35" s="1"/>
  <c r="AI13" i="35" s="1"/>
  <c r="AG14" i="35"/>
  <c r="AH14" i="35" s="1"/>
  <c r="AI14" i="35"/>
  <c r="AG15" i="35"/>
  <c r="AH15" i="35" s="1"/>
  <c r="AI15" i="35"/>
  <c r="AG16" i="35"/>
  <c r="AH16" i="35" s="1"/>
  <c r="AI16" i="35" s="1"/>
  <c r="AG17" i="35"/>
  <c r="AH17" i="35" s="1"/>
  <c r="AI17" i="35"/>
  <c r="AG18" i="35"/>
  <c r="AH18" i="35" s="1"/>
  <c r="AI18" i="35"/>
  <c r="AG19" i="35"/>
  <c r="AH19" i="35" s="1"/>
  <c r="AI19" i="35" s="1"/>
  <c r="AG20" i="35"/>
  <c r="AH20" i="35" s="1"/>
  <c r="AI20" i="35"/>
  <c r="AG21" i="35"/>
  <c r="AH21" i="35" s="1"/>
  <c r="AI21" i="35"/>
  <c r="AG22" i="35"/>
  <c r="AH22" i="35" s="1"/>
  <c r="AI22" i="35" s="1"/>
  <c r="AG23" i="35"/>
  <c r="AH23" i="35" s="1"/>
  <c r="AI23" i="35"/>
  <c r="AG24" i="35"/>
  <c r="AH24" i="35" s="1"/>
  <c r="AI24" i="35"/>
  <c r="AG25" i="35"/>
  <c r="AH25" i="35" s="1"/>
  <c r="AI25" i="35" s="1"/>
  <c r="AG26" i="35"/>
  <c r="AH26" i="35" s="1"/>
  <c r="AI26" i="35"/>
  <c r="AG27" i="35"/>
  <c r="AH27" i="35" s="1"/>
  <c r="AI27" i="35"/>
  <c r="AG28" i="35"/>
  <c r="AH28" i="35" s="1"/>
  <c r="AI28" i="35" s="1"/>
  <c r="AG29" i="35"/>
  <c r="AH29" i="35" s="1"/>
  <c r="AI29" i="35"/>
  <c r="AG30" i="35"/>
  <c r="AH30" i="35" s="1"/>
  <c r="AI30" i="35"/>
  <c r="AG31" i="35"/>
  <c r="AH31" i="35" s="1"/>
  <c r="AI31" i="35" s="1"/>
  <c r="AG32" i="35"/>
  <c r="AH32" i="35" s="1"/>
  <c r="AI32" i="35"/>
  <c r="AG33" i="35"/>
  <c r="AH33" i="35" s="1"/>
  <c r="AI33" i="35"/>
  <c r="AG34" i="35"/>
  <c r="AH34" i="35" s="1"/>
  <c r="AI34" i="35" s="1"/>
  <c r="AG35" i="35"/>
  <c r="AH35" i="35" s="1"/>
  <c r="AI35" i="35"/>
  <c r="AG36" i="35"/>
  <c r="AH36" i="35" s="1"/>
  <c r="AI36" i="35"/>
  <c r="AG37" i="35"/>
  <c r="AH37" i="35" s="1"/>
  <c r="AI37" i="35" s="1"/>
  <c r="AG38" i="35"/>
  <c r="AH38" i="35" s="1"/>
  <c r="AI38" i="35"/>
  <c r="AG39" i="35"/>
  <c r="AH39" i="35" s="1"/>
  <c r="AI39" i="35"/>
  <c r="AG40" i="35"/>
  <c r="AH40" i="35" s="1"/>
  <c r="AI40" i="35" s="1"/>
  <c r="AG41" i="35"/>
  <c r="AH41" i="35" s="1"/>
  <c r="AI41" i="35"/>
  <c r="AG42" i="35"/>
  <c r="AH42" i="35" s="1"/>
  <c r="AI42" i="35"/>
  <c r="AG43" i="35"/>
  <c r="AH43" i="35" s="1"/>
  <c r="AI43" i="35" s="1"/>
  <c r="AG44" i="35"/>
  <c r="AH44" i="35" s="1"/>
  <c r="AI44" i="35"/>
  <c r="AG45" i="35"/>
  <c r="AH45" i="35" s="1"/>
  <c r="AI45" i="35"/>
  <c r="AG46" i="35"/>
  <c r="AH46" i="35" s="1"/>
  <c r="AI46" i="35" s="1"/>
  <c r="AG47" i="35"/>
  <c r="AH47" i="35" s="1"/>
  <c r="AI47" i="35"/>
  <c r="AG48" i="35"/>
  <c r="AH48" i="35" s="1"/>
  <c r="AI48" i="35"/>
  <c r="AG49" i="35"/>
  <c r="AH49" i="35" s="1"/>
  <c r="AI49" i="35" s="1"/>
  <c r="AG50" i="35"/>
  <c r="AH50" i="35" s="1"/>
  <c r="AI50" i="35"/>
  <c r="AG51" i="35"/>
  <c r="AH51" i="35" s="1"/>
  <c r="AI51" i="35"/>
  <c r="AG52" i="35"/>
  <c r="AH52" i="35" s="1"/>
  <c r="AI52" i="35" s="1"/>
  <c r="AG53" i="35"/>
  <c r="AH53" i="35" s="1"/>
  <c r="AI53" i="35"/>
  <c r="AG54" i="35"/>
  <c r="AH54" i="35" s="1"/>
  <c r="AI54" i="35"/>
  <c r="AG55" i="35"/>
  <c r="AH55" i="35" s="1"/>
  <c r="AI55" i="35" s="1"/>
  <c r="AG56" i="35"/>
  <c r="AH56" i="35" s="1"/>
  <c r="AI56" i="35"/>
  <c r="AG57" i="35"/>
  <c r="AH57" i="35" s="1"/>
  <c r="AI57" i="35"/>
  <c r="AG58" i="35"/>
  <c r="AH58" i="35" s="1"/>
  <c r="AI58" i="35" s="1"/>
  <c r="AG59" i="35"/>
  <c r="AH59" i="35" s="1"/>
  <c r="AI59" i="35"/>
  <c r="AG60" i="35"/>
  <c r="AH60" i="35" s="1"/>
  <c r="AI60" i="35"/>
  <c r="AG61" i="35"/>
  <c r="AH61" i="35" s="1"/>
  <c r="AI61" i="35" s="1"/>
  <c r="AG62" i="35"/>
  <c r="AH62" i="35" s="1"/>
  <c r="AI62" i="35"/>
  <c r="AG63" i="35"/>
  <c r="AH63" i="35" s="1"/>
  <c r="AI63" i="35"/>
  <c r="AG64" i="35"/>
  <c r="AH64" i="35" s="1"/>
  <c r="AI64" i="35" s="1"/>
  <c r="AG65" i="35"/>
  <c r="AH65" i="35" s="1"/>
  <c r="AI65" i="35"/>
  <c r="AG66" i="35"/>
  <c r="AH66" i="35" s="1"/>
  <c r="AI66" i="35"/>
  <c r="AG67" i="35"/>
  <c r="AH67" i="35" s="1"/>
  <c r="AI67" i="35" s="1"/>
  <c r="AG68" i="35"/>
  <c r="AH68" i="35" s="1"/>
  <c r="AI68" i="35"/>
  <c r="AG69" i="35"/>
  <c r="AH69" i="35" s="1"/>
  <c r="AI69" i="35"/>
  <c r="AG70" i="35"/>
  <c r="AH70" i="35" s="1"/>
  <c r="AI70" i="35" s="1"/>
  <c r="AG71" i="35"/>
  <c r="AH71" i="35" s="1"/>
  <c r="AI71" i="35"/>
  <c r="AG72" i="35"/>
  <c r="AH72" i="35" s="1"/>
  <c r="AI72" i="35"/>
  <c r="AG73" i="35"/>
  <c r="AH73" i="35" s="1"/>
  <c r="AI73" i="35" s="1"/>
  <c r="AG74" i="35"/>
  <c r="AH74" i="35" s="1"/>
  <c r="AI74" i="35"/>
  <c r="AG75" i="35"/>
  <c r="AH75" i="35" s="1"/>
  <c r="AI75" i="35"/>
  <c r="AG76" i="35"/>
  <c r="AH76" i="35" s="1"/>
  <c r="AI76" i="35" s="1"/>
  <c r="AG77" i="35"/>
  <c r="AH77" i="35" s="1"/>
  <c r="AI77" i="35"/>
  <c r="AG78" i="35"/>
  <c r="AH78" i="35" s="1"/>
  <c r="AI78" i="35"/>
  <c r="AG79" i="35"/>
  <c r="AH79" i="35" s="1"/>
  <c r="AI79" i="35" s="1"/>
  <c r="AG80" i="35"/>
  <c r="AH80" i="35" s="1"/>
  <c r="AI80" i="35"/>
  <c r="AG81" i="35"/>
  <c r="AH81" i="35" s="1"/>
  <c r="AI81" i="35"/>
  <c r="AG82" i="35"/>
  <c r="AH82" i="35" s="1"/>
  <c r="AI82" i="35" s="1"/>
  <c r="AG83" i="35"/>
  <c r="AH83" i="35" s="1"/>
  <c r="AI83" i="35"/>
  <c r="AG84" i="35"/>
  <c r="AH84" i="35" s="1"/>
  <c r="AI84" i="35"/>
  <c r="AG85" i="35"/>
  <c r="AH85" i="35" s="1"/>
  <c r="AI85" i="35" s="1"/>
  <c r="AG86" i="35"/>
  <c r="AH86" i="35" s="1"/>
  <c r="AI86" i="35"/>
  <c r="AG87" i="35"/>
  <c r="AH87" i="35" s="1"/>
  <c r="AI87" i="35"/>
  <c r="AG88" i="35"/>
  <c r="AH88" i="35" s="1"/>
  <c r="AI88" i="35" s="1"/>
  <c r="AG89" i="35"/>
  <c r="AH89" i="35" s="1"/>
  <c r="AI89" i="35" s="1"/>
  <c r="AG90" i="35"/>
  <c r="AH90" i="35" s="1"/>
  <c r="AI90" i="35" s="1"/>
  <c r="AG91" i="35"/>
  <c r="AH91" i="35" s="1"/>
  <c r="AI91" i="35" s="1"/>
  <c r="AG92" i="35"/>
  <c r="AH92" i="35" s="1"/>
  <c r="AI92" i="35" s="1"/>
  <c r="AG93" i="35"/>
  <c r="AH93" i="35" s="1"/>
  <c r="AI93" i="35" s="1"/>
  <c r="AG94" i="35"/>
  <c r="AH94" i="35" s="1"/>
  <c r="AI94" i="35" s="1"/>
  <c r="AG95" i="35"/>
  <c r="AH95" i="35" s="1"/>
  <c r="AI95" i="35" s="1"/>
  <c r="AG96" i="35"/>
  <c r="AH96" i="35" s="1"/>
  <c r="AI96" i="35" s="1"/>
  <c r="AG97" i="35"/>
  <c r="AH97" i="35" s="1"/>
  <c r="AI97" i="35" s="1"/>
  <c r="AG98" i="35"/>
  <c r="AH98" i="35" s="1"/>
  <c r="AI98" i="35" s="1"/>
  <c r="AG99" i="35"/>
  <c r="AH99" i="35" s="1"/>
  <c r="AI99" i="35" s="1"/>
  <c r="AG100" i="35"/>
  <c r="AH100" i="35" s="1"/>
  <c r="AI100" i="35" s="1"/>
  <c r="AG101" i="35"/>
  <c r="AH101" i="35" s="1"/>
  <c r="AI101" i="35" s="1"/>
  <c r="AG102" i="35"/>
  <c r="AH102" i="35" s="1"/>
  <c r="AI102" i="35" s="1"/>
  <c r="AG103" i="35"/>
  <c r="AH103" i="35" s="1"/>
  <c r="AI103" i="35" s="1"/>
  <c r="AG104" i="35"/>
  <c r="AH104" i="35" s="1"/>
  <c r="AI104" i="35" s="1"/>
  <c r="AG105" i="35"/>
  <c r="AH105" i="35" s="1"/>
  <c r="AI105" i="35" s="1"/>
  <c r="AG106" i="35"/>
  <c r="AH106" i="35" s="1"/>
  <c r="AI106" i="35" s="1"/>
  <c r="AG107" i="35"/>
  <c r="AH107" i="35" s="1"/>
  <c r="AI107" i="35" s="1"/>
  <c r="AG108" i="35"/>
  <c r="AH108" i="35" s="1"/>
  <c r="AI108" i="35" s="1"/>
  <c r="AG109" i="35"/>
  <c r="AH109" i="35" s="1"/>
  <c r="AI109" i="35" s="1"/>
  <c r="AG110" i="35"/>
  <c r="AH110" i="35" s="1"/>
  <c r="AI110" i="35" s="1"/>
  <c r="AG111" i="35"/>
  <c r="AH111" i="35" s="1"/>
  <c r="AI111" i="35" s="1"/>
  <c r="AG112" i="35"/>
  <c r="AH112" i="35" s="1"/>
  <c r="AI112" i="35" s="1"/>
  <c r="AG113" i="35"/>
  <c r="AH113" i="35" s="1"/>
  <c r="AI113" i="35" s="1"/>
  <c r="AG114" i="35"/>
  <c r="AH114" i="35" s="1"/>
  <c r="AI114" i="35" s="1"/>
  <c r="AG115" i="35"/>
  <c r="AH115" i="35" s="1"/>
  <c r="AI115" i="35" s="1"/>
  <c r="AG116" i="35"/>
  <c r="AH116" i="35" s="1"/>
  <c r="AI116" i="35"/>
  <c r="AG117" i="35"/>
  <c r="AH117" i="35" s="1"/>
  <c r="AI117" i="35"/>
  <c r="AG118" i="35"/>
  <c r="AH118" i="35" s="1"/>
  <c r="AI118" i="35" s="1"/>
  <c r="AG119" i="35"/>
  <c r="AH119" i="35" s="1"/>
  <c r="AI119" i="35"/>
  <c r="AG120" i="35"/>
  <c r="AH120" i="35" s="1"/>
  <c r="AI120" i="35"/>
  <c r="AG121" i="35"/>
  <c r="AH121" i="35" s="1"/>
  <c r="AI121" i="35" s="1"/>
  <c r="AG122" i="35"/>
  <c r="AH122" i="35" s="1"/>
  <c r="AI122" i="35"/>
  <c r="AG123" i="35"/>
  <c r="AH123" i="35" s="1"/>
  <c r="AI123" i="35"/>
  <c r="AG124" i="35"/>
  <c r="AH124" i="35" s="1"/>
  <c r="AI124" i="35" s="1"/>
  <c r="AG125" i="35"/>
  <c r="AH125" i="35" s="1"/>
  <c r="AI125" i="35"/>
  <c r="AG126" i="35"/>
  <c r="AH126" i="35" s="1"/>
  <c r="AI126" i="35"/>
  <c r="AG127" i="35"/>
  <c r="AH127" i="35" s="1"/>
  <c r="AI127" i="35" s="1"/>
  <c r="AG128" i="35"/>
  <c r="AH128" i="35" s="1"/>
  <c r="AI128" i="35"/>
  <c r="AG129" i="35"/>
  <c r="AH129" i="35" s="1"/>
  <c r="AI129" i="35"/>
  <c r="AG130" i="35"/>
  <c r="AH130" i="35" s="1"/>
  <c r="AI130" i="35" s="1"/>
  <c r="AG131" i="35"/>
  <c r="AH131" i="35" s="1"/>
  <c r="AI131" i="35"/>
  <c r="AG132" i="35"/>
  <c r="AH132" i="35" s="1"/>
  <c r="AI132" i="35"/>
  <c r="AG133" i="35"/>
  <c r="AH133" i="35" s="1"/>
  <c r="AI133" i="35" s="1"/>
  <c r="AG134" i="35"/>
  <c r="AH134" i="35" s="1"/>
  <c r="AI134" i="35"/>
  <c r="AG135" i="35"/>
  <c r="AH135" i="35" s="1"/>
  <c r="AI135" i="35"/>
  <c r="AG136" i="35"/>
  <c r="AH136" i="35" s="1"/>
  <c r="AI136" i="35" s="1"/>
  <c r="AG137" i="35"/>
  <c r="AH137" i="35" s="1"/>
  <c r="AI137" i="35"/>
  <c r="AG138" i="35"/>
  <c r="AH138" i="35" s="1"/>
  <c r="AI138" i="35"/>
  <c r="AG139" i="35"/>
  <c r="AH139" i="35" s="1"/>
  <c r="AI139" i="35" s="1"/>
  <c r="AG140" i="35"/>
  <c r="AH140" i="35" s="1"/>
  <c r="AI140" i="35"/>
  <c r="AG141" i="35"/>
  <c r="AH141" i="35" s="1"/>
  <c r="AI141" i="35"/>
  <c r="AG142" i="35"/>
  <c r="AH142" i="35" s="1"/>
  <c r="AI142" i="35" s="1"/>
  <c r="AG143" i="35"/>
  <c r="AH143" i="35" s="1"/>
  <c r="AI143" i="35"/>
  <c r="AG144" i="35"/>
  <c r="AH144" i="35" s="1"/>
  <c r="AI144" i="35"/>
  <c r="AG145" i="35"/>
  <c r="AH145" i="35" s="1"/>
  <c r="AI145" i="35" s="1"/>
  <c r="AG146" i="35"/>
  <c r="AH146" i="35" s="1"/>
  <c r="AI146" i="35" s="1"/>
  <c r="AG147" i="35"/>
  <c r="AH147" i="35" s="1"/>
  <c r="AI147" i="35" s="1"/>
  <c r="AG148" i="35"/>
  <c r="AH148" i="35" s="1"/>
  <c r="AI148" i="35" s="1"/>
  <c r="AG149" i="35"/>
  <c r="AH149" i="35" s="1"/>
  <c r="AI149" i="35" s="1"/>
  <c r="AG150" i="35"/>
  <c r="AH150" i="35" s="1"/>
  <c r="AI150" i="35" s="1"/>
  <c r="AG151" i="35"/>
  <c r="AH151" i="35" s="1"/>
  <c r="AI151" i="35" s="1"/>
  <c r="AG152" i="35"/>
  <c r="AH152" i="35" s="1"/>
  <c r="AI152" i="35" s="1"/>
  <c r="AG153" i="35"/>
  <c r="AH153" i="35" s="1"/>
  <c r="AI153" i="35" s="1"/>
  <c r="AG154" i="35"/>
  <c r="AH154" i="35" s="1"/>
  <c r="AI154" i="35" s="1"/>
  <c r="AG155" i="35"/>
  <c r="AH155" i="35" s="1"/>
  <c r="AI155" i="35" s="1"/>
  <c r="AG156" i="35"/>
  <c r="AH156" i="35" s="1"/>
  <c r="AI156" i="35" s="1"/>
  <c r="AG157" i="35"/>
  <c r="AH157" i="35" s="1"/>
  <c r="AI157" i="35" s="1"/>
  <c r="AG158" i="35"/>
  <c r="AH158" i="35" s="1"/>
  <c r="AI158" i="35" s="1"/>
  <c r="AG159" i="35"/>
  <c r="AH159" i="35" s="1"/>
  <c r="AI159" i="35" s="1"/>
  <c r="AG160" i="35"/>
  <c r="AH160" i="35" s="1"/>
  <c r="AI160" i="35" s="1"/>
  <c r="AG161" i="35"/>
  <c r="AH161" i="35" s="1"/>
  <c r="AI161" i="35" s="1"/>
  <c r="AG162" i="35"/>
  <c r="AH162" i="35" s="1"/>
  <c r="AI162" i="35" s="1"/>
  <c r="AG163" i="35"/>
  <c r="AH163" i="35" s="1"/>
  <c r="AI163" i="35" s="1"/>
  <c r="AG164" i="35"/>
  <c r="AH164" i="35" s="1"/>
  <c r="AI164" i="35" s="1"/>
  <c r="AG165" i="35"/>
  <c r="AH165" i="35" s="1"/>
  <c r="AI165" i="35" s="1"/>
  <c r="AG166" i="35"/>
  <c r="AH166" i="35" s="1"/>
  <c r="AI166" i="35" s="1"/>
  <c r="AG167" i="35"/>
  <c r="AH167" i="35" s="1"/>
  <c r="AI167" i="35" s="1"/>
  <c r="AG168" i="35"/>
  <c r="AH168" i="35" s="1"/>
  <c r="AI168" i="35" s="1"/>
  <c r="AG169" i="35"/>
  <c r="AH169" i="35" s="1"/>
  <c r="AI169" i="35" s="1"/>
  <c r="AG170" i="35"/>
  <c r="AH170" i="35" s="1"/>
  <c r="AI170" i="35" s="1"/>
  <c r="AG171" i="35"/>
  <c r="AH171" i="35" s="1"/>
  <c r="AI171" i="35" s="1"/>
  <c r="AG172" i="35"/>
  <c r="AH172" i="35" s="1"/>
  <c r="AI172" i="35" s="1"/>
  <c r="AG173" i="35"/>
  <c r="AH173" i="35" s="1"/>
  <c r="AI173" i="35" s="1"/>
  <c r="AG174" i="35"/>
  <c r="AH174" i="35" s="1"/>
  <c r="AI174" i="35" s="1"/>
  <c r="AG175" i="35"/>
  <c r="AH175" i="35" s="1"/>
  <c r="AI175" i="35" s="1"/>
  <c r="AG176" i="35"/>
  <c r="AH176" i="35" s="1"/>
  <c r="AI176" i="35" s="1"/>
  <c r="AG177" i="35"/>
  <c r="AH177" i="35" s="1"/>
  <c r="AI177" i="35" s="1"/>
  <c r="AG178" i="35"/>
  <c r="AH178" i="35" s="1"/>
  <c r="AI178" i="35" s="1"/>
  <c r="AG179" i="35"/>
  <c r="AH179" i="35" s="1"/>
  <c r="AI179" i="35" s="1"/>
  <c r="AG180" i="35"/>
  <c r="AH180" i="35" s="1"/>
  <c r="AI180" i="35" s="1"/>
  <c r="AG181" i="35"/>
  <c r="AH181" i="35" s="1"/>
  <c r="AI181" i="35" s="1"/>
  <c r="AG182" i="35"/>
  <c r="AH182" i="35" s="1"/>
  <c r="AI182" i="35" s="1"/>
  <c r="AG183" i="35"/>
  <c r="AH183" i="35" s="1"/>
  <c r="AI183" i="35" s="1"/>
  <c r="AG184" i="35"/>
  <c r="AH184" i="35" s="1"/>
  <c r="AI184" i="35" s="1"/>
  <c r="AG185" i="35"/>
  <c r="AH185" i="35" s="1"/>
  <c r="AI185" i="35" s="1"/>
  <c r="AG186" i="35"/>
  <c r="AH186" i="35" s="1"/>
  <c r="AI186" i="35" s="1"/>
  <c r="AG187" i="35"/>
  <c r="AH187" i="35" s="1"/>
  <c r="AI187" i="35" s="1"/>
  <c r="AG188" i="35"/>
  <c r="AH188" i="35" s="1"/>
  <c r="AI188" i="35" s="1"/>
  <c r="AG189" i="35"/>
  <c r="AH189" i="35" s="1"/>
  <c r="AI189" i="35" s="1"/>
  <c r="AG190" i="35"/>
  <c r="AH190" i="35" s="1"/>
  <c r="AI190" i="35" s="1"/>
  <c r="AG191" i="35"/>
  <c r="AH191" i="35" s="1"/>
  <c r="AI191" i="35" s="1"/>
  <c r="AG192" i="35"/>
  <c r="AH192" i="35" s="1"/>
  <c r="AI192" i="35" s="1"/>
  <c r="AG193" i="35"/>
  <c r="AH193" i="35" s="1"/>
  <c r="AI193" i="35" s="1"/>
  <c r="AG194" i="35"/>
  <c r="AH194" i="35" s="1"/>
  <c r="AI194" i="35" s="1"/>
  <c r="AG195" i="35"/>
  <c r="AH195" i="35" s="1"/>
  <c r="AI195" i="35" s="1"/>
  <c r="AG196" i="35"/>
  <c r="AH196" i="35" s="1"/>
  <c r="AI196" i="35" s="1"/>
  <c r="AG197" i="35"/>
  <c r="AH197" i="35" s="1"/>
  <c r="AI197" i="35" s="1"/>
  <c r="AG198" i="35"/>
  <c r="AH198" i="35" s="1"/>
  <c r="AI198" i="35" s="1"/>
  <c r="AG199" i="35"/>
  <c r="AH199" i="35" s="1"/>
  <c r="AI199" i="35" s="1"/>
  <c r="AG200" i="35"/>
  <c r="AH200" i="35" s="1"/>
  <c r="AI200" i="35" s="1"/>
  <c r="AG201" i="35"/>
  <c r="AH201" i="35" s="1"/>
  <c r="AI201" i="35" s="1"/>
  <c r="AG202" i="35"/>
  <c r="AH202" i="35" s="1"/>
  <c r="AI202" i="35" s="1"/>
  <c r="AG203" i="35"/>
  <c r="AH203" i="35" s="1"/>
  <c r="AI203" i="35" s="1"/>
  <c r="AG204" i="35"/>
  <c r="AH204" i="35" s="1"/>
  <c r="AI204" i="35" s="1"/>
  <c r="AG205" i="35"/>
  <c r="AH205" i="35" s="1"/>
  <c r="AI205" i="35" s="1"/>
  <c r="AG206" i="35"/>
  <c r="AH206" i="35" s="1"/>
  <c r="AI206" i="35" s="1"/>
  <c r="AG207" i="35"/>
  <c r="AH207" i="35" s="1"/>
  <c r="AI207" i="35" s="1"/>
  <c r="AG208" i="35"/>
  <c r="AH208" i="35" s="1"/>
  <c r="AI208" i="35" s="1"/>
  <c r="AG209" i="35"/>
  <c r="AH209" i="35" s="1"/>
  <c r="AI209" i="35" s="1"/>
  <c r="X3" i="34"/>
  <c r="AG3" i="34"/>
  <c r="AH3" i="34"/>
  <c r="AI3" i="34" s="1"/>
  <c r="X4" i="34"/>
  <c r="AG4" i="34"/>
  <c r="AH4" i="34" s="1"/>
  <c r="AI4" i="34" s="1"/>
  <c r="X5" i="34"/>
  <c r="AG5" i="34"/>
  <c r="AH5" i="34"/>
  <c r="AI5" i="34"/>
  <c r="X6" i="34"/>
  <c r="AG6" i="34"/>
  <c r="AH6" i="34"/>
  <c r="AI6" i="34" s="1"/>
  <c r="X7" i="34"/>
  <c r="AG7" i="34"/>
  <c r="AH7" i="34" s="1"/>
  <c r="AI7" i="34" s="1"/>
  <c r="X8" i="34"/>
  <c r="AG8" i="34"/>
  <c r="AH8" i="34"/>
  <c r="AI8" i="34"/>
  <c r="X9" i="34"/>
  <c r="AG9" i="34"/>
  <c r="AH9" i="34"/>
  <c r="AI9" i="34" s="1"/>
  <c r="X10" i="34"/>
  <c r="AG10" i="34"/>
  <c r="AH10" i="34" s="1"/>
  <c r="AI10" i="34" s="1"/>
  <c r="X11" i="34"/>
  <c r="AG11" i="34"/>
  <c r="AH11" i="34"/>
  <c r="AI11" i="34"/>
  <c r="X12" i="34"/>
  <c r="AG12" i="34"/>
  <c r="AH12" i="34"/>
  <c r="AI12" i="34" s="1"/>
  <c r="X13" i="34"/>
  <c r="AG13" i="34"/>
  <c r="AH13" i="34" s="1"/>
  <c r="AI13" i="34" s="1"/>
  <c r="X14" i="34"/>
  <c r="AG14" i="34"/>
  <c r="AH14" i="34"/>
  <c r="AI14" i="34"/>
  <c r="X15" i="34"/>
  <c r="AG15" i="34"/>
  <c r="AH15" i="34"/>
  <c r="AI15" i="34" s="1"/>
  <c r="X16" i="34"/>
  <c r="AG16" i="34"/>
  <c r="AH16" i="34" s="1"/>
  <c r="AI16" i="34" s="1"/>
  <c r="X17" i="34"/>
  <c r="AG17" i="34"/>
  <c r="AH17" i="34"/>
  <c r="AI17" i="34"/>
  <c r="X18" i="34"/>
  <c r="AG18" i="34"/>
  <c r="AH18" i="34"/>
  <c r="AI18" i="34" s="1"/>
  <c r="X19" i="34"/>
  <c r="AG19" i="34"/>
  <c r="AH19" i="34" s="1"/>
  <c r="AI19" i="34" s="1"/>
  <c r="X20" i="34"/>
  <c r="AG20" i="34"/>
  <c r="AH20" i="34"/>
  <c r="AI20" i="34"/>
  <c r="X21" i="34"/>
  <c r="AG21" i="34"/>
  <c r="AH21" i="34"/>
  <c r="AI21" i="34" s="1"/>
  <c r="X22" i="34"/>
  <c r="AG22" i="34"/>
  <c r="AH22" i="34" s="1"/>
  <c r="AI22" i="34" s="1"/>
  <c r="X23" i="34"/>
  <c r="AG23" i="34"/>
  <c r="AH23" i="34"/>
  <c r="AI23" i="34"/>
  <c r="X24" i="34"/>
  <c r="AG24" i="34"/>
  <c r="AH24" i="34"/>
  <c r="AI24" i="34" s="1"/>
  <c r="X25" i="34"/>
  <c r="AG25" i="34"/>
  <c r="AH25" i="34" s="1"/>
  <c r="AI25" i="34" s="1"/>
  <c r="X26" i="34"/>
  <c r="AG26" i="34"/>
  <c r="AH26" i="34"/>
  <c r="AI26" i="34"/>
  <c r="X27" i="34"/>
  <c r="AG27" i="34"/>
  <c r="AH27" i="34"/>
  <c r="AI27" i="34" s="1"/>
  <c r="X28" i="34"/>
  <c r="AG28" i="34"/>
  <c r="AH28" i="34" s="1"/>
  <c r="AI28" i="34" s="1"/>
  <c r="X29" i="34"/>
  <c r="AG29" i="34"/>
  <c r="AH29" i="34"/>
  <c r="AI29" i="34"/>
  <c r="X30" i="34"/>
  <c r="AG30" i="34"/>
  <c r="AH30" i="34"/>
  <c r="AI30" i="34" s="1"/>
  <c r="X31" i="34"/>
  <c r="AG31" i="34"/>
  <c r="AH31" i="34" s="1"/>
  <c r="AI31" i="34" s="1"/>
  <c r="X32" i="34"/>
  <c r="AG32" i="34"/>
  <c r="AH32" i="34"/>
  <c r="AI32" i="34"/>
  <c r="X33" i="34"/>
  <c r="AG33" i="34"/>
  <c r="AH33" i="34"/>
  <c r="AI33" i="34" s="1"/>
  <c r="X34" i="34"/>
  <c r="AG34" i="34"/>
  <c r="AH34" i="34" s="1"/>
  <c r="AI34" i="34" s="1"/>
  <c r="X35" i="34"/>
  <c r="AG35" i="34"/>
  <c r="AH35" i="34"/>
  <c r="AI35" i="34"/>
  <c r="X36" i="34"/>
  <c r="AG36" i="34"/>
  <c r="AH36" i="34"/>
  <c r="AI36" i="34" s="1"/>
  <c r="X37" i="34"/>
  <c r="AG37" i="34"/>
  <c r="AH37" i="34" s="1"/>
  <c r="AI37" i="34" s="1"/>
  <c r="X38" i="34"/>
  <c r="AG38" i="34"/>
  <c r="AH38" i="34"/>
  <c r="AI38" i="34"/>
  <c r="X39" i="34"/>
  <c r="AG39" i="34"/>
  <c r="AH39" i="34"/>
  <c r="AI39" i="34" s="1"/>
  <c r="X40" i="34"/>
  <c r="AG40" i="34"/>
  <c r="AH40" i="34" s="1"/>
  <c r="AI40" i="34" s="1"/>
  <c r="X41" i="34"/>
  <c r="AG41" i="34"/>
  <c r="AH41" i="34"/>
  <c r="AI41" i="34"/>
  <c r="X42" i="34"/>
  <c r="AG42" i="34"/>
  <c r="AH42" i="34"/>
  <c r="AI42" i="34" s="1"/>
  <c r="X43" i="34"/>
  <c r="AG43" i="34"/>
  <c r="AH43" i="34" s="1"/>
  <c r="AI43" i="34" s="1"/>
  <c r="X44" i="34"/>
  <c r="AG44" i="34"/>
  <c r="AH44" i="34"/>
  <c r="AI44" i="34"/>
  <c r="X45" i="34"/>
  <c r="AG45" i="34"/>
  <c r="AH45" i="34"/>
  <c r="AI45" i="34" s="1"/>
  <c r="X46" i="34"/>
  <c r="AG46" i="34"/>
  <c r="AH46" i="34" s="1"/>
  <c r="AI46" i="34" s="1"/>
  <c r="X47" i="34"/>
  <c r="AG47" i="34"/>
  <c r="AH47" i="34"/>
  <c r="AI47" i="34"/>
  <c r="X48" i="34"/>
  <c r="AG48" i="34"/>
  <c r="AH48" i="34"/>
  <c r="AI48" i="34" s="1"/>
  <c r="X49" i="34"/>
  <c r="AG49" i="34"/>
  <c r="AH49" i="34" s="1"/>
  <c r="AI49" i="34" s="1"/>
  <c r="X50" i="34"/>
  <c r="AG50" i="34"/>
  <c r="AH50" i="34"/>
  <c r="AI50" i="34"/>
  <c r="X51" i="34"/>
  <c r="AG51" i="34"/>
  <c r="AH51" i="34"/>
  <c r="AI51" i="34" s="1"/>
  <c r="X52" i="34"/>
  <c r="AG52" i="34"/>
  <c r="AH52" i="34" s="1"/>
  <c r="AI52" i="34" s="1"/>
  <c r="X53" i="34"/>
  <c r="AG53" i="34"/>
  <c r="AH53" i="34"/>
  <c r="AI53" i="34"/>
  <c r="X54" i="34"/>
  <c r="AG54" i="34"/>
  <c r="AH54" i="34"/>
  <c r="AI54" i="34" s="1"/>
  <c r="X55" i="34"/>
  <c r="AG55" i="34"/>
  <c r="AH55" i="34" s="1"/>
  <c r="AI55" i="34" s="1"/>
  <c r="X56" i="34"/>
  <c r="AG56" i="34"/>
  <c r="AH56" i="34"/>
  <c r="AI56" i="34"/>
  <c r="X57" i="34"/>
  <c r="AG57" i="34"/>
  <c r="AH57" i="34"/>
  <c r="AI57" i="34" s="1"/>
  <c r="X58" i="34"/>
  <c r="AG58" i="34"/>
  <c r="AH58" i="34" s="1"/>
  <c r="AI58" i="34" s="1"/>
  <c r="X59" i="34"/>
  <c r="AG59" i="34"/>
  <c r="AH59" i="34"/>
  <c r="AI59" i="34"/>
  <c r="X60" i="34"/>
  <c r="AG60" i="34"/>
  <c r="AH60" i="34"/>
  <c r="AI60" i="34" s="1"/>
  <c r="X61" i="34"/>
  <c r="AG61" i="34"/>
  <c r="AH61" i="34" s="1"/>
  <c r="AI61" i="34" s="1"/>
  <c r="X62" i="34"/>
  <c r="AG62" i="34"/>
  <c r="AH62" i="34"/>
  <c r="AI62" i="34"/>
  <c r="X63" i="34"/>
  <c r="AG63" i="34"/>
  <c r="AH63" i="34"/>
  <c r="AI63" i="34" s="1"/>
  <c r="X64" i="34"/>
  <c r="AG64" i="34"/>
  <c r="AH64" i="34" s="1"/>
  <c r="AI64" i="34" s="1"/>
  <c r="X65" i="34"/>
  <c r="AG65" i="34"/>
  <c r="AH65" i="34"/>
  <c r="AI65" i="34"/>
  <c r="X66" i="34"/>
  <c r="AG66" i="34"/>
  <c r="AH66" i="34"/>
  <c r="AI66" i="34" s="1"/>
  <c r="X67" i="34"/>
  <c r="AG67" i="34"/>
  <c r="AH67" i="34" s="1"/>
  <c r="AI67" i="34" s="1"/>
  <c r="X68" i="34"/>
  <c r="AG68" i="34"/>
  <c r="AH68" i="34"/>
  <c r="AI68" i="34"/>
  <c r="X69" i="34"/>
  <c r="AG69" i="34"/>
  <c r="AH69" i="34"/>
  <c r="AI69" i="34" s="1"/>
  <c r="X70" i="34"/>
  <c r="AG70" i="34"/>
  <c r="AH70" i="34" s="1"/>
  <c r="AI70" i="34" s="1"/>
  <c r="X71" i="34"/>
  <c r="AG71" i="34"/>
  <c r="AH71" i="34"/>
  <c r="AI71" i="34"/>
  <c r="X72" i="34"/>
  <c r="AG72" i="34"/>
  <c r="AH72" i="34"/>
  <c r="AI72" i="34" s="1"/>
  <c r="X73" i="34"/>
  <c r="AG73" i="34"/>
  <c r="AH73" i="34" s="1"/>
  <c r="AI73" i="34" s="1"/>
  <c r="X74" i="34"/>
  <c r="AG74" i="34"/>
  <c r="AH74" i="34"/>
  <c r="AI74" i="34"/>
  <c r="X75" i="34"/>
  <c r="AG75" i="34"/>
  <c r="AH75" i="34"/>
  <c r="AI75" i="34" s="1"/>
  <c r="X76" i="34"/>
  <c r="AG76" i="34"/>
  <c r="AH76" i="34" s="1"/>
  <c r="AI76" i="34" s="1"/>
  <c r="X77" i="34"/>
  <c r="AG77" i="34"/>
  <c r="AH77" i="34"/>
  <c r="AI77" i="34"/>
  <c r="X78" i="34"/>
  <c r="AG78" i="34"/>
  <c r="AH78" i="34"/>
  <c r="AI78" i="34" s="1"/>
  <c r="X79" i="34"/>
  <c r="AG79" i="34"/>
  <c r="AH79" i="34" s="1"/>
  <c r="AI79" i="34" s="1"/>
  <c r="X80" i="34"/>
  <c r="AG80" i="34"/>
  <c r="AH80" i="34"/>
  <c r="AI80" i="34"/>
  <c r="X81" i="34"/>
  <c r="AG81" i="34"/>
  <c r="AH81" i="34"/>
  <c r="AI81" i="34" s="1"/>
  <c r="X82" i="34"/>
  <c r="AG82" i="34"/>
  <c r="AH82" i="34" s="1"/>
  <c r="AI82" i="34" s="1"/>
  <c r="X83" i="34"/>
  <c r="AG83" i="34"/>
  <c r="AH83" i="34"/>
  <c r="AI83" i="34"/>
  <c r="X84" i="34"/>
  <c r="AG84" i="34"/>
  <c r="AH84" i="34"/>
  <c r="AI84" i="34" s="1"/>
  <c r="X85" i="34"/>
  <c r="AG85" i="34"/>
  <c r="AH85" i="34" s="1"/>
  <c r="AI85" i="34" s="1"/>
  <c r="X86" i="34"/>
  <c r="AG86" i="34"/>
  <c r="AH86" i="34"/>
  <c r="AI86" i="34"/>
  <c r="X87" i="34"/>
  <c r="AG87" i="34"/>
  <c r="AH87" i="34"/>
  <c r="AI87" i="34" s="1"/>
  <c r="X88" i="34"/>
  <c r="AG88" i="34"/>
  <c r="AH88" i="34" s="1"/>
  <c r="AI88" i="34" s="1"/>
  <c r="X89" i="34"/>
  <c r="AG89" i="34"/>
  <c r="AH89" i="34"/>
  <c r="AI89" i="34"/>
  <c r="X90" i="34"/>
  <c r="AG90" i="34"/>
  <c r="AH90" i="34"/>
  <c r="AI90" i="34" s="1"/>
  <c r="X91" i="34"/>
  <c r="AG91" i="34"/>
  <c r="AH91" i="34" s="1"/>
  <c r="AI91" i="34" s="1"/>
  <c r="X92" i="34"/>
  <c r="AG92" i="34"/>
  <c r="AH92" i="34"/>
  <c r="AI92" i="34"/>
  <c r="X93" i="34"/>
  <c r="AG93" i="34"/>
  <c r="AH93" i="34"/>
  <c r="AI93" i="34" s="1"/>
  <c r="X94" i="34"/>
  <c r="AG94" i="34"/>
  <c r="AH94" i="34" s="1"/>
  <c r="AI94" i="34" s="1"/>
  <c r="X95" i="34"/>
  <c r="AG95" i="34"/>
  <c r="AH95" i="34"/>
  <c r="AI95" i="34"/>
  <c r="X96" i="34"/>
  <c r="AG96" i="34"/>
  <c r="AH96" i="34"/>
  <c r="AI96" i="34" s="1"/>
  <c r="X97" i="34"/>
  <c r="AG97" i="34"/>
  <c r="AH97" i="34" s="1"/>
  <c r="AI97" i="34" s="1"/>
  <c r="X98" i="34"/>
  <c r="AG98" i="34"/>
  <c r="AH98" i="34"/>
  <c r="AI98" i="34"/>
  <c r="X99" i="34"/>
  <c r="AG99" i="34"/>
  <c r="AH99" i="34"/>
  <c r="AI99" i="34" s="1"/>
  <c r="X100" i="34"/>
  <c r="AG100" i="34"/>
  <c r="AH100" i="34" s="1"/>
  <c r="AI100" i="34" s="1"/>
  <c r="X101" i="34"/>
  <c r="AG101" i="34"/>
  <c r="AH101" i="34"/>
  <c r="AI101" i="34"/>
  <c r="X102" i="34"/>
  <c r="AG102" i="34"/>
  <c r="AH102" i="34"/>
  <c r="AI102" i="34" s="1"/>
  <c r="X103" i="34"/>
  <c r="AG103" i="34"/>
  <c r="AH103" i="34" s="1"/>
  <c r="AI103" i="34" s="1"/>
  <c r="X104" i="34"/>
  <c r="AG104" i="34"/>
  <c r="AH104" i="34"/>
  <c r="AI104" i="34" s="1"/>
  <c r="X105" i="34"/>
  <c r="AG105" i="34"/>
  <c r="AH105" i="34" s="1"/>
  <c r="AI105" i="34" s="1"/>
  <c r="X106" i="34"/>
  <c r="AG106" i="34"/>
  <c r="AH106" i="34" s="1"/>
  <c r="AI106" i="34" s="1"/>
  <c r="X107" i="34"/>
  <c r="AG107" i="34"/>
  <c r="AH107" i="34"/>
  <c r="AI107" i="34"/>
  <c r="X108" i="34"/>
  <c r="AG108" i="34"/>
  <c r="AH108" i="34"/>
  <c r="AI108" i="34" s="1"/>
  <c r="X109" i="34"/>
  <c r="AG109" i="34"/>
  <c r="AH109" i="34" s="1"/>
  <c r="AI109" i="34"/>
  <c r="X110" i="34"/>
  <c r="AG110" i="34"/>
  <c r="AH110" i="34"/>
  <c r="AI110" i="34" s="1"/>
  <c r="X111" i="34"/>
  <c r="AG111" i="34"/>
  <c r="AH111" i="34" s="1"/>
  <c r="AI111" i="34" s="1"/>
  <c r="X112" i="34"/>
  <c r="AG112" i="34"/>
  <c r="AH112" i="34" s="1"/>
  <c r="AI112" i="34" s="1"/>
  <c r="X113" i="34"/>
  <c r="AG113" i="34"/>
  <c r="AH113" i="34"/>
  <c r="AI113" i="34" s="1"/>
  <c r="X114" i="34"/>
  <c r="AG114" i="34"/>
  <c r="AH114" i="34" s="1"/>
  <c r="AI114" i="34" s="1"/>
  <c r="X115" i="34"/>
  <c r="AG115" i="34"/>
  <c r="AH115" i="34" s="1"/>
  <c r="AI115" i="34" s="1"/>
  <c r="X116" i="34"/>
  <c r="AG116" i="34"/>
  <c r="AH116" i="34"/>
  <c r="AI116" i="34"/>
  <c r="X117" i="34"/>
  <c r="AG117" i="34"/>
  <c r="AH117" i="34"/>
  <c r="AI117" i="34" s="1"/>
  <c r="X118" i="34"/>
  <c r="AG118" i="34"/>
  <c r="AH118" i="34" s="1"/>
  <c r="AI118" i="34"/>
  <c r="X119" i="34"/>
  <c r="AG119" i="34"/>
  <c r="AH119" i="34"/>
  <c r="AI119" i="34" s="1"/>
  <c r="X120" i="34"/>
  <c r="AG120" i="34"/>
  <c r="AH120" i="34" s="1"/>
  <c r="AI120" i="34" s="1"/>
  <c r="X121" i="34"/>
  <c r="AG121" i="34"/>
  <c r="AH121" i="34" s="1"/>
  <c r="AI121" i="34" s="1"/>
  <c r="X122" i="34"/>
  <c r="AG122" i="34"/>
  <c r="AH122" i="34"/>
  <c r="AI122" i="34" s="1"/>
  <c r="X123" i="34"/>
  <c r="AG123" i="34"/>
  <c r="AH123" i="34" s="1"/>
  <c r="AI123" i="34" s="1"/>
  <c r="X124" i="34"/>
  <c r="AG124" i="34"/>
  <c r="AH124" i="34" s="1"/>
  <c r="AI124" i="34" s="1"/>
  <c r="X125" i="34"/>
  <c r="AG125" i="34"/>
  <c r="AH125" i="34"/>
  <c r="AI125" i="34"/>
  <c r="X126" i="34"/>
  <c r="AG126" i="34"/>
  <c r="AH126" i="34"/>
  <c r="AI126" i="34" s="1"/>
  <c r="X127" i="34"/>
  <c r="AG127" i="34"/>
  <c r="AH127" i="34" s="1"/>
  <c r="AI127" i="34"/>
  <c r="X128" i="34"/>
  <c r="AG128" i="34"/>
  <c r="AH128" i="34"/>
  <c r="AI128" i="34" s="1"/>
  <c r="X129" i="34"/>
  <c r="AG129" i="34"/>
  <c r="AH129" i="34" s="1"/>
  <c r="AI129" i="34" s="1"/>
  <c r="X130" i="34"/>
  <c r="AG130" i="34"/>
  <c r="AH130" i="34" s="1"/>
  <c r="AI130" i="34" s="1"/>
  <c r="X131" i="34"/>
  <c r="AG131" i="34"/>
  <c r="AH131" i="34" s="1"/>
  <c r="AI131" i="34" s="1"/>
  <c r="X132" i="34"/>
  <c r="AG132" i="34"/>
  <c r="AH132" i="34"/>
  <c r="AI132" i="34" s="1"/>
  <c r="X133" i="34"/>
  <c r="AG133" i="34"/>
  <c r="AH133" i="34" s="1"/>
  <c r="AI133" i="34" s="1"/>
  <c r="X134" i="34"/>
  <c r="AG134" i="34"/>
  <c r="AH134" i="34" s="1"/>
  <c r="AI134" i="34" s="1"/>
  <c r="X135" i="34"/>
  <c r="AG135" i="34"/>
  <c r="AH135" i="34"/>
  <c r="AI135" i="34" s="1"/>
  <c r="X136" i="34"/>
  <c r="AG136" i="34"/>
  <c r="AH136" i="34" s="1"/>
  <c r="AI136" i="34" s="1"/>
  <c r="X137" i="34"/>
  <c r="AG137" i="34"/>
  <c r="AH137" i="34" s="1"/>
  <c r="AI137" i="34" s="1"/>
  <c r="X138" i="34"/>
  <c r="AG138" i="34"/>
  <c r="AH138" i="34"/>
  <c r="AI138" i="34" s="1"/>
  <c r="X139" i="34"/>
  <c r="AG139" i="34"/>
  <c r="AH139" i="34" s="1"/>
  <c r="AI139" i="34" s="1"/>
  <c r="X140" i="34"/>
  <c r="AG140" i="34"/>
  <c r="AH140" i="34" s="1"/>
  <c r="AI140" i="34" s="1"/>
  <c r="X141" i="34"/>
  <c r="AG141" i="34"/>
  <c r="AH141" i="34"/>
  <c r="AI141" i="34" s="1"/>
  <c r="X142" i="34"/>
  <c r="AG142" i="34"/>
  <c r="AH142" i="34" s="1"/>
  <c r="AI142" i="34" s="1"/>
  <c r="X143" i="34"/>
  <c r="AG143" i="34"/>
  <c r="AH143" i="34" s="1"/>
  <c r="AI143" i="34" s="1"/>
  <c r="X144" i="34"/>
  <c r="AG144" i="34"/>
  <c r="AH144" i="34"/>
  <c r="AI144" i="34" s="1"/>
  <c r="X145" i="34"/>
  <c r="AG145" i="34"/>
  <c r="AH145" i="34" s="1"/>
  <c r="AI145" i="34" s="1"/>
  <c r="X146" i="34"/>
  <c r="AG146" i="34"/>
  <c r="AH146" i="34" s="1"/>
  <c r="AI146" i="34" s="1"/>
  <c r="X147" i="34"/>
  <c r="AG147" i="34"/>
  <c r="AH147" i="34"/>
  <c r="AI147" i="34" s="1"/>
  <c r="X148" i="34"/>
  <c r="AG148" i="34"/>
  <c r="AH148" i="34" s="1"/>
  <c r="AI148" i="34" s="1"/>
  <c r="X149" i="34"/>
  <c r="AG149" i="34"/>
  <c r="AH149" i="34" s="1"/>
  <c r="AI149" i="34" s="1"/>
  <c r="X150" i="34"/>
  <c r="AG150" i="34"/>
  <c r="AH150" i="34"/>
  <c r="AI150" i="34" s="1"/>
  <c r="X151" i="34"/>
  <c r="AG151" i="34"/>
  <c r="AH151" i="34" s="1"/>
  <c r="AI151" i="34" s="1"/>
  <c r="X152" i="34"/>
  <c r="AG152" i="34"/>
  <c r="AH152" i="34" s="1"/>
  <c r="AI152" i="34" s="1"/>
  <c r="X153" i="34"/>
  <c r="AG153" i="34"/>
  <c r="AH153" i="34"/>
  <c r="AI153" i="34" s="1"/>
  <c r="X154" i="34"/>
  <c r="AG154" i="34"/>
  <c r="AH154" i="34" s="1"/>
  <c r="AI154" i="34" s="1"/>
  <c r="X155" i="34"/>
  <c r="AG155" i="34"/>
  <c r="AH155" i="34" s="1"/>
  <c r="AI155" i="34" s="1"/>
  <c r="X156" i="34"/>
  <c r="AG156" i="34"/>
  <c r="AH156" i="34"/>
  <c r="AI156" i="34" s="1"/>
  <c r="X157" i="34"/>
  <c r="AG157" i="34"/>
  <c r="AH157" i="34" s="1"/>
  <c r="AI157" i="34" s="1"/>
  <c r="X158" i="34"/>
  <c r="AG158" i="34"/>
  <c r="AH158" i="34" s="1"/>
  <c r="AI158" i="34" s="1"/>
  <c r="X159" i="34"/>
  <c r="AG159" i="34"/>
  <c r="AH159" i="34"/>
  <c r="AI159" i="34" s="1"/>
  <c r="X160" i="34"/>
  <c r="AG160" i="34"/>
  <c r="AH160" i="34" s="1"/>
  <c r="AI160" i="34" s="1"/>
  <c r="X161" i="34"/>
  <c r="AG161" i="34"/>
  <c r="AH161" i="34" s="1"/>
  <c r="AI161" i="34" s="1"/>
  <c r="X162" i="34"/>
  <c r="AG162" i="34"/>
  <c r="AH162" i="34"/>
  <c r="AI162" i="34" s="1"/>
  <c r="X163" i="34"/>
  <c r="AG163" i="34"/>
  <c r="AH163" i="34" s="1"/>
  <c r="AI163" i="34" s="1"/>
  <c r="X164" i="34"/>
  <c r="AG164" i="34"/>
  <c r="AH164" i="34" s="1"/>
  <c r="AI164" i="34" s="1"/>
  <c r="X165" i="34"/>
  <c r="AG165" i="34"/>
  <c r="AH165" i="34"/>
  <c r="AI165" i="34" s="1"/>
  <c r="X166" i="34"/>
  <c r="AG166" i="34"/>
  <c r="AH166" i="34" s="1"/>
  <c r="AI166" i="34" s="1"/>
  <c r="X167" i="34"/>
  <c r="AG167" i="34"/>
  <c r="AH167" i="34" s="1"/>
  <c r="AI167" i="34" s="1"/>
  <c r="X168" i="34"/>
  <c r="AG168" i="34"/>
  <c r="AH168" i="34"/>
  <c r="AI168" i="34" s="1"/>
  <c r="X169" i="34"/>
  <c r="AG169" i="34"/>
  <c r="AH169" i="34" s="1"/>
  <c r="AI169" i="34" s="1"/>
  <c r="X170" i="34"/>
  <c r="AG170" i="34"/>
  <c r="AH170" i="34" s="1"/>
  <c r="AI170" i="34" s="1"/>
  <c r="X171" i="34"/>
  <c r="AG171" i="34"/>
  <c r="AH171" i="34"/>
  <c r="AI171" i="34" s="1"/>
  <c r="X172" i="34"/>
  <c r="AG172" i="34"/>
  <c r="AH172" i="34" s="1"/>
  <c r="AI172" i="34" s="1"/>
  <c r="X173" i="34"/>
  <c r="AG173" i="34"/>
  <c r="AH173" i="34" s="1"/>
  <c r="AI173" i="34" s="1"/>
  <c r="X174" i="34"/>
  <c r="AG174" i="34"/>
  <c r="AH174" i="34"/>
  <c r="AI174" i="34" s="1"/>
  <c r="X175" i="34"/>
  <c r="AG175" i="34"/>
  <c r="AH175" i="34" s="1"/>
  <c r="AI175" i="34" s="1"/>
  <c r="X176" i="34"/>
  <c r="AG176" i="34"/>
  <c r="AH176" i="34" s="1"/>
  <c r="AI176" i="34" s="1"/>
  <c r="X177" i="34"/>
  <c r="AG177" i="34"/>
  <c r="AH177" i="34"/>
  <c r="AI177" i="34" s="1"/>
  <c r="X178" i="34"/>
  <c r="AG178" i="34"/>
  <c r="AH178" i="34" s="1"/>
  <c r="AI178" i="34" s="1"/>
  <c r="X179" i="34"/>
  <c r="AG179" i="34"/>
  <c r="AH179" i="34" s="1"/>
  <c r="AI179" i="34" s="1"/>
  <c r="X180" i="34"/>
  <c r="AG180" i="34"/>
  <c r="AH180" i="34"/>
  <c r="AI180" i="34" s="1"/>
  <c r="X181" i="34"/>
  <c r="AG181" i="34"/>
  <c r="AH181" i="34" s="1"/>
  <c r="AI181" i="34" s="1"/>
  <c r="X182" i="34"/>
  <c r="AG182" i="34"/>
  <c r="AH182" i="34" s="1"/>
  <c r="AI182" i="34" s="1"/>
  <c r="X183" i="34"/>
  <c r="AG183" i="34"/>
  <c r="AH183" i="34"/>
  <c r="AI183" i="34" s="1"/>
  <c r="X184" i="34"/>
  <c r="AG184" i="34"/>
  <c r="AH184" i="34" s="1"/>
  <c r="AI184" i="34" s="1"/>
  <c r="X185" i="34"/>
  <c r="AG185" i="34"/>
  <c r="AH185" i="34" s="1"/>
  <c r="AI185" i="34" s="1"/>
  <c r="AH186" i="34"/>
  <c r="AI186" i="34" s="1"/>
  <c r="AG3" i="33"/>
  <c r="AH3" i="33" s="1"/>
  <c r="AI3" i="33" s="1"/>
  <c r="AG4" i="33"/>
  <c r="AH4" i="33" s="1"/>
  <c r="AI4" i="33" s="1"/>
  <c r="AG5" i="33"/>
  <c r="AH5" i="33" s="1"/>
  <c r="AI5" i="33" s="1"/>
  <c r="AG6" i="33"/>
  <c r="AH6" i="33" s="1"/>
  <c r="AI6" i="33" s="1"/>
  <c r="AG7" i="33"/>
  <c r="AH7" i="33" s="1"/>
  <c r="AI7" i="33" s="1"/>
  <c r="AG8" i="33"/>
  <c r="AH8" i="33" s="1"/>
  <c r="AI8" i="33" s="1"/>
  <c r="AG9" i="33"/>
  <c r="AH9" i="33" s="1"/>
  <c r="AI9" i="33" s="1"/>
  <c r="AG10" i="33"/>
  <c r="AH10" i="33" s="1"/>
  <c r="AI10" i="33" s="1"/>
  <c r="AG3" i="32"/>
  <c r="AH3" i="32"/>
  <c r="AI3" i="32"/>
  <c r="AG4" i="32"/>
  <c r="AH4" i="32"/>
  <c r="AI4" i="32"/>
  <c r="AG5" i="32"/>
  <c r="AH5" i="32"/>
  <c r="AI5" i="32"/>
  <c r="AF3" i="31"/>
  <c r="AG3" i="31" s="1"/>
  <c r="AH3" i="31" s="1"/>
  <c r="AF4" i="31"/>
  <c r="AG4" i="31" s="1"/>
  <c r="AH4" i="31" s="1"/>
  <c r="AF5" i="31"/>
  <c r="AG5" i="31" s="1"/>
  <c r="AH5" i="31" s="1"/>
  <c r="AF6" i="31"/>
  <c r="AG6" i="31" s="1"/>
  <c r="AH6" i="31" s="1"/>
  <c r="AF7" i="31"/>
  <c r="AG7" i="31" s="1"/>
  <c r="AH7" i="31" s="1"/>
  <c r="AF8" i="31"/>
  <c r="AG8" i="31" s="1"/>
  <c r="AH8" i="31" s="1"/>
  <c r="AF9" i="31"/>
  <c r="AG9" i="31" s="1"/>
  <c r="AH9" i="31" s="1"/>
  <c r="AF10" i="31"/>
  <c r="AG10" i="31" s="1"/>
  <c r="AH10" i="31" s="1"/>
  <c r="AF11" i="31"/>
  <c r="AG11" i="31" s="1"/>
  <c r="AH11" i="31" s="1"/>
  <c r="AG3" i="30"/>
  <c r="AH3" i="30"/>
  <c r="AI3" i="30" s="1"/>
  <c r="AG4" i="30"/>
  <c r="AH4" i="30"/>
  <c r="AI4" i="30" s="1"/>
  <c r="AG5" i="30"/>
  <c r="AH5" i="30"/>
  <c r="AI5" i="30" s="1"/>
  <c r="AG6" i="30"/>
  <c r="AH6" i="30"/>
  <c r="AI6" i="30" s="1"/>
  <c r="AG7" i="30"/>
  <c r="AH7" i="30"/>
  <c r="AI7" i="30" s="1"/>
  <c r="AG8" i="30"/>
  <c r="AH8" i="30"/>
  <c r="AI8" i="30" s="1"/>
  <c r="AG9" i="30"/>
  <c r="AH9" i="30"/>
  <c r="AI9" i="30" s="1"/>
  <c r="AG10" i="30"/>
  <c r="AH10" i="30"/>
  <c r="AI10" i="30" s="1"/>
  <c r="AG11" i="30"/>
  <c r="AH11" i="30"/>
  <c r="AI11" i="30" s="1"/>
  <c r="AG12" i="30"/>
  <c r="AH12" i="30"/>
  <c r="AI12" i="30" s="1"/>
  <c r="AG13" i="30"/>
  <c r="AH13" i="30"/>
  <c r="AI13" i="30" s="1"/>
  <c r="AH14" i="30"/>
  <c r="AI14" i="30"/>
  <c r="AG3" i="29"/>
  <c r="AH3" i="29" s="1"/>
  <c r="AI3" i="29" s="1"/>
  <c r="AG4" i="29"/>
  <c r="AH4" i="29" s="1"/>
  <c r="AI4" i="29" s="1"/>
  <c r="AG5" i="29"/>
  <c r="AH5" i="29" s="1"/>
  <c r="AI5" i="29" s="1"/>
  <c r="AG6" i="29"/>
  <c r="AH6" i="29" s="1"/>
  <c r="AI6" i="29" s="1"/>
  <c r="AG3" i="28"/>
  <c r="AH3" i="28"/>
  <c r="AI3" i="28" s="1"/>
  <c r="AG4" i="28"/>
  <c r="AH4" i="28"/>
  <c r="AI4" i="28" s="1"/>
  <c r="AG5" i="28"/>
  <c r="AH5" i="28"/>
  <c r="AI5" i="28" s="1"/>
  <c r="AG6" i="28"/>
  <c r="AH6" i="28"/>
  <c r="AI6" i="28" s="1"/>
  <c r="AG7" i="28"/>
  <c r="AH7" i="28"/>
  <c r="AI7" i="28" s="1"/>
  <c r="AH8" i="28"/>
  <c r="AI8" i="28"/>
  <c r="AG3" i="27"/>
  <c r="AH3" i="27" s="1"/>
  <c r="AI3" i="27" s="1"/>
  <c r="AG4" i="27"/>
  <c r="AH4" i="27" s="1"/>
  <c r="AI4" i="27" s="1"/>
  <c r="AG5" i="27"/>
  <c r="AH5" i="27" s="1"/>
  <c r="AI5" i="27" s="1"/>
  <c r="AG6" i="27"/>
  <c r="AH6" i="27" s="1"/>
  <c r="AI6" i="27" s="1"/>
  <c r="AG7" i="27"/>
  <c r="AH7" i="27" s="1"/>
  <c r="AI7" i="27" s="1"/>
  <c r="AG8" i="27"/>
  <c r="AH8" i="27" s="1"/>
  <c r="AI8" i="27" s="1"/>
  <c r="AG9" i="27"/>
  <c r="AH9" i="27" s="1"/>
  <c r="AI9" i="27" s="1"/>
  <c r="AG10" i="27"/>
  <c r="AH10" i="27" s="1"/>
  <c r="AI10" i="27" s="1"/>
  <c r="AG11" i="27"/>
  <c r="AH11" i="27" s="1"/>
  <c r="AI11" i="27" s="1"/>
  <c r="AG12" i="27"/>
  <c r="AH12" i="27" s="1"/>
  <c r="AI12" i="27" s="1"/>
  <c r="AG13" i="27"/>
  <c r="AH13" i="27" s="1"/>
  <c r="AI13" i="27" s="1"/>
  <c r="AG14" i="27"/>
  <c r="AH14" i="27" s="1"/>
  <c r="AI14" i="27" s="1"/>
  <c r="AG15" i="27"/>
  <c r="AH15" i="27" s="1"/>
  <c r="AI15" i="27" s="1"/>
  <c r="AG16" i="27"/>
  <c r="AH16" i="27" s="1"/>
  <c r="AI16" i="27" s="1"/>
  <c r="AG17" i="27"/>
  <c r="AH17" i="27" s="1"/>
  <c r="AI17" i="27" s="1"/>
  <c r="AG18" i="27"/>
  <c r="AH18" i="27" s="1"/>
  <c r="AI18" i="27" s="1"/>
  <c r="AG19" i="27"/>
  <c r="AH19" i="27" s="1"/>
  <c r="AI19" i="27" s="1"/>
  <c r="AG20" i="27"/>
  <c r="AH20" i="27" s="1"/>
  <c r="AI20" i="27" s="1"/>
  <c r="AG21" i="27"/>
  <c r="AH21" i="27" s="1"/>
  <c r="AI21" i="27" s="1"/>
  <c r="AG22" i="27"/>
  <c r="AH22" i="27" s="1"/>
  <c r="AI22" i="27" s="1"/>
  <c r="AG23" i="27"/>
  <c r="AH23" i="27" s="1"/>
  <c r="AI23" i="27" s="1"/>
  <c r="AG24" i="27"/>
  <c r="AH24" i="27" s="1"/>
  <c r="AI24" i="27" s="1"/>
  <c r="AG25" i="27"/>
  <c r="AH25" i="27" s="1"/>
  <c r="AI25" i="27" s="1"/>
  <c r="AG26" i="27"/>
  <c r="AH26" i="27" s="1"/>
  <c r="AI26" i="27" s="1"/>
  <c r="AG27" i="27"/>
  <c r="AH27" i="27" s="1"/>
  <c r="AI27" i="27" s="1"/>
  <c r="AG28" i="27"/>
  <c r="AH28" i="27" s="1"/>
  <c r="AI28" i="27" s="1"/>
  <c r="AG29" i="27"/>
  <c r="AH29" i="27" s="1"/>
  <c r="AI29" i="27" s="1"/>
  <c r="AG30" i="27"/>
  <c r="AH30" i="27" s="1"/>
  <c r="AI30" i="27" s="1"/>
  <c r="AG31" i="27"/>
  <c r="AH31" i="27" s="1"/>
  <c r="AI31" i="27" s="1"/>
  <c r="AG32" i="27"/>
  <c r="AH32" i="27" s="1"/>
  <c r="AI32" i="27" s="1"/>
  <c r="AG33" i="27"/>
  <c r="AH33" i="27" s="1"/>
  <c r="AI33" i="27" s="1"/>
  <c r="AG34" i="27"/>
  <c r="AH34" i="27" s="1"/>
  <c r="AI34" i="27" s="1"/>
  <c r="AG35" i="27"/>
  <c r="AH35" i="27" s="1"/>
  <c r="AI35" i="27" s="1"/>
  <c r="AG36" i="27"/>
  <c r="AH36" i="27" s="1"/>
  <c r="AI36" i="27" s="1"/>
  <c r="AG37" i="27"/>
  <c r="AH37" i="27" s="1"/>
  <c r="AI37" i="27" s="1"/>
  <c r="AG38" i="27"/>
  <c r="AH38" i="27" s="1"/>
  <c r="AI38" i="27" s="1"/>
  <c r="AH39" i="27"/>
  <c r="AI39" i="27" s="1"/>
  <c r="AH40" i="27"/>
  <c r="AI40" i="27" s="1"/>
  <c r="AG3" i="26"/>
  <c r="AH3" i="26"/>
  <c r="AI3" i="26" s="1"/>
  <c r="AG4" i="26"/>
  <c r="AH4" i="26"/>
  <c r="AI4" i="26" s="1"/>
  <c r="AG5" i="26"/>
  <c r="AH5" i="26"/>
  <c r="AI5" i="26" s="1"/>
  <c r="AG6" i="26"/>
  <c r="AH6" i="26"/>
  <c r="AI6" i="26" s="1"/>
  <c r="AG7" i="26"/>
  <c r="AH7" i="26"/>
  <c r="AI7" i="26" s="1"/>
  <c r="AG8" i="26"/>
  <c r="AH8" i="26"/>
  <c r="AI8" i="26" s="1"/>
  <c r="AG9" i="26"/>
  <c r="AH9" i="26"/>
  <c r="AI9" i="26" s="1"/>
  <c r="AG10" i="26"/>
  <c r="AH10" i="26"/>
  <c r="AI10" i="26" s="1"/>
  <c r="AG11" i="26"/>
  <c r="AH11" i="26"/>
  <c r="AI11" i="26" s="1"/>
  <c r="AG12" i="26"/>
  <c r="AH12" i="26"/>
  <c r="AI12" i="26" s="1"/>
  <c r="AG3" i="25"/>
  <c r="AH3" i="25" s="1"/>
  <c r="AI3" i="25" s="1"/>
  <c r="AG4" i="25"/>
  <c r="AH4" i="25" s="1"/>
  <c r="AI4" i="25" s="1"/>
  <c r="AG5" i="25"/>
  <c r="AH5" i="25" s="1"/>
  <c r="AI5" i="25" s="1"/>
  <c r="AG6" i="25"/>
  <c r="AH6" i="25" s="1"/>
  <c r="AI6" i="25" s="1"/>
  <c r="AG7" i="25"/>
  <c r="AH7" i="25" s="1"/>
  <c r="AI7" i="25" s="1"/>
  <c r="AG8" i="25"/>
  <c r="AH8" i="25" s="1"/>
  <c r="AI8" i="25" s="1"/>
  <c r="AG9" i="25"/>
  <c r="AH9" i="25" s="1"/>
  <c r="AI9" i="25" s="1"/>
  <c r="AG10" i="25"/>
  <c r="AH10" i="25" s="1"/>
  <c r="AI10" i="25" s="1"/>
  <c r="AG11" i="25"/>
  <c r="AH11" i="25" s="1"/>
  <c r="AI11" i="25" s="1"/>
  <c r="AG12" i="25"/>
  <c r="AH12" i="25" s="1"/>
  <c r="AI12" i="25" s="1"/>
  <c r="AG13" i="25"/>
  <c r="AH13" i="25" s="1"/>
  <c r="AI13" i="25" s="1"/>
  <c r="AG14" i="25"/>
  <c r="AH14" i="25" s="1"/>
  <c r="AI14" i="25" s="1"/>
  <c r="AG15" i="25"/>
  <c r="AH15" i="25" s="1"/>
  <c r="AI15" i="25" s="1"/>
  <c r="AG16" i="25"/>
  <c r="AH16" i="25" s="1"/>
  <c r="AI16" i="25" s="1"/>
  <c r="AG17" i="25"/>
  <c r="AH17" i="25" s="1"/>
  <c r="AI17" i="25" s="1"/>
  <c r="AG18" i="25"/>
  <c r="AH18" i="25" s="1"/>
  <c r="AI18" i="25" s="1"/>
  <c r="AG19" i="25"/>
  <c r="AH19" i="25" s="1"/>
  <c r="AI19" i="25" s="1"/>
  <c r="AG20" i="25"/>
  <c r="AH20" i="25" s="1"/>
  <c r="AI20" i="25" s="1"/>
  <c r="AG21" i="25"/>
  <c r="AH21" i="25" s="1"/>
  <c r="AI21" i="25" s="1"/>
  <c r="AG22" i="25"/>
  <c r="AH22" i="25" s="1"/>
  <c r="AI22" i="25" s="1"/>
  <c r="AG23" i="25"/>
  <c r="AH23" i="25" s="1"/>
  <c r="AI23" i="25" s="1"/>
  <c r="AG24" i="25"/>
  <c r="AH24" i="25" s="1"/>
  <c r="AI24" i="25"/>
  <c r="AG25" i="25"/>
  <c r="AH25" i="25" s="1"/>
  <c r="AI25" i="25" s="1"/>
  <c r="AG26" i="25"/>
  <c r="AH26" i="25" s="1"/>
  <c r="AI26" i="25" s="1"/>
  <c r="AG27" i="25"/>
  <c r="AH27" i="25" s="1"/>
  <c r="AI27" i="25"/>
  <c r="AG28" i="25"/>
  <c r="AH28" i="25" s="1"/>
  <c r="AI28" i="25" s="1"/>
  <c r="AG29" i="25"/>
  <c r="AH29" i="25" s="1"/>
  <c r="AI29" i="25" s="1"/>
  <c r="AG30" i="25"/>
  <c r="AH30" i="25" s="1"/>
  <c r="AI30" i="25"/>
  <c r="AG31" i="25"/>
  <c r="AH31" i="25" s="1"/>
  <c r="AI31" i="25" s="1"/>
  <c r="AG32" i="25"/>
  <c r="AH32" i="25" s="1"/>
  <c r="AI32" i="25" s="1"/>
  <c r="AG33" i="25"/>
  <c r="AH33" i="25" s="1"/>
  <c r="AI33" i="25"/>
  <c r="AG34" i="25"/>
  <c r="AH34" i="25" s="1"/>
  <c r="AI34" i="25" s="1"/>
  <c r="AG35" i="25"/>
  <c r="AH35" i="25" s="1"/>
  <c r="AI35" i="25" s="1"/>
  <c r="AG36" i="25"/>
  <c r="AH36" i="25" s="1"/>
  <c r="AI36" i="25"/>
  <c r="AG37" i="25"/>
  <c r="AH37" i="25" s="1"/>
  <c r="AI37" i="25" s="1"/>
  <c r="AG38" i="25"/>
  <c r="AH38" i="25" s="1"/>
  <c r="AI38" i="25" s="1"/>
  <c r="AG39" i="25"/>
  <c r="AH39" i="25" s="1"/>
  <c r="AI39" i="25"/>
  <c r="AG40" i="25"/>
  <c r="AH40" i="25" s="1"/>
  <c r="AI40" i="25" s="1"/>
  <c r="AG41" i="25"/>
  <c r="AH41" i="25" s="1"/>
  <c r="AI41" i="25" s="1"/>
  <c r="AG42" i="25"/>
  <c r="AH42" i="25" s="1"/>
  <c r="AI42" i="25"/>
  <c r="AG43" i="25"/>
  <c r="AH43" i="25" s="1"/>
  <c r="AI43" i="25" s="1"/>
  <c r="AG44" i="25"/>
  <c r="AH44" i="25" s="1"/>
  <c r="AI44" i="25" s="1"/>
  <c r="AG45" i="25"/>
  <c r="AH45" i="25" s="1"/>
  <c r="AI45" i="25"/>
  <c r="AG46" i="25"/>
  <c r="AH46" i="25" s="1"/>
  <c r="AI46" i="25" s="1"/>
  <c r="AG47" i="25"/>
  <c r="AH47" i="25" s="1"/>
  <c r="AI47" i="25" s="1"/>
  <c r="AG48" i="25"/>
  <c r="AH48" i="25" s="1"/>
  <c r="AI48" i="25"/>
  <c r="AG49" i="25"/>
  <c r="AH49" i="25" s="1"/>
  <c r="AI49" i="25" s="1"/>
  <c r="AG50" i="25"/>
  <c r="AH50" i="25" s="1"/>
  <c r="AI50" i="25" s="1"/>
  <c r="AG51" i="25"/>
  <c r="AH51" i="25" s="1"/>
  <c r="AI51" i="25"/>
  <c r="AG52" i="25"/>
  <c r="AH52" i="25" s="1"/>
  <c r="AI52" i="25" s="1"/>
  <c r="AG53" i="25"/>
  <c r="AH53" i="25" s="1"/>
  <c r="AI53" i="25" s="1"/>
  <c r="AG54" i="25"/>
  <c r="AH54" i="25" s="1"/>
  <c r="AI54" i="25"/>
  <c r="AG55" i="25"/>
  <c r="AH55" i="25" s="1"/>
  <c r="AI55" i="25" s="1"/>
  <c r="AG56" i="25"/>
  <c r="AH56" i="25" s="1"/>
  <c r="AI56" i="25" s="1"/>
  <c r="AG57" i="25"/>
  <c r="AH57" i="25" s="1"/>
  <c r="AI57" i="25"/>
  <c r="AG58" i="25"/>
  <c r="AH58" i="25" s="1"/>
  <c r="AI58" i="25" s="1"/>
  <c r="AG59" i="25"/>
  <c r="AH59" i="25" s="1"/>
  <c r="AI59" i="25" s="1"/>
  <c r="AG60" i="25"/>
  <c r="AH60" i="25" s="1"/>
  <c r="AI60" i="25"/>
  <c r="AG61" i="25"/>
  <c r="AH61" i="25" s="1"/>
  <c r="AI61" i="25" s="1"/>
  <c r="AG62" i="25"/>
  <c r="AH62" i="25" s="1"/>
  <c r="AI62" i="25" s="1"/>
  <c r="AG63" i="25"/>
  <c r="AH63" i="25" s="1"/>
  <c r="AI63" i="25"/>
  <c r="AG64" i="25"/>
  <c r="AH64" i="25" s="1"/>
  <c r="AI64" i="25" s="1"/>
  <c r="AG65" i="25"/>
  <c r="AH65" i="25" s="1"/>
  <c r="AI65" i="25" s="1"/>
  <c r="AG66" i="25"/>
  <c r="AH66" i="25" s="1"/>
  <c r="AI66" i="25"/>
  <c r="AG67" i="25"/>
  <c r="AH67" i="25" s="1"/>
  <c r="AI67" i="25" s="1"/>
  <c r="AG68" i="25"/>
  <c r="AH68" i="25" s="1"/>
  <c r="AI68" i="25" s="1"/>
  <c r="AG69" i="25"/>
  <c r="AH69" i="25" s="1"/>
  <c r="AI69" i="25"/>
  <c r="AG70" i="25"/>
  <c r="AH70" i="25" s="1"/>
  <c r="AI70" i="25" s="1"/>
  <c r="AH71" i="25"/>
  <c r="AI71" i="25" s="1"/>
  <c r="AH72" i="25"/>
  <c r="AI72" i="25" s="1"/>
  <c r="AG73" i="25"/>
  <c r="AH73" i="25"/>
  <c r="AI73" i="25" s="1"/>
  <c r="AG74" i="25"/>
  <c r="AH74" i="25"/>
  <c r="AI74" i="25" s="1"/>
  <c r="AG75" i="25"/>
  <c r="AH75" i="25"/>
  <c r="AI75" i="25" s="1"/>
  <c r="AG76" i="25"/>
  <c r="AH76" i="25"/>
  <c r="AI76" i="25" s="1"/>
  <c r="AG77" i="25"/>
  <c r="AH77" i="25"/>
  <c r="AI77" i="25" s="1"/>
  <c r="AG78" i="25"/>
  <c r="AH78" i="25"/>
  <c r="AI78" i="25" s="1"/>
  <c r="AG79" i="25"/>
  <c r="AH79" i="25"/>
  <c r="AI79" i="25" s="1"/>
  <c r="AG80" i="25"/>
  <c r="AH80" i="25"/>
  <c r="AI80" i="25" s="1"/>
  <c r="AG81" i="25"/>
  <c r="AH81" i="25"/>
  <c r="AI81" i="25" s="1"/>
  <c r="AG82" i="25"/>
  <c r="AH82" i="25"/>
  <c r="AI82" i="25" s="1"/>
  <c r="AG83" i="25"/>
  <c r="AH83" i="25"/>
  <c r="AI83" i="25" s="1"/>
  <c r="AG84" i="25"/>
  <c r="AH84" i="25"/>
  <c r="AI84" i="25" s="1"/>
  <c r="AG85" i="25"/>
  <c r="AH85" i="25"/>
  <c r="AI85" i="25" s="1"/>
  <c r="AG3" i="24"/>
  <c r="AH3" i="24"/>
  <c r="AI3" i="24" s="1"/>
  <c r="AG4" i="24"/>
  <c r="AH4" i="24"/>
  <c r="AI4" i="24" s="1"/>
  <c r="AG5" i="24"/>
  <c r="AH5" i="24"/>
  <c r="AI5" i="24" s="1"/>
  <c r="AG6" i="24"/>
  <c r="AH6" i="24"/>
  <c r="AI6" i="24" s="1"/>
  <c r="AG7" i="24"/>
  <c r="AH7" i="24"/>
  <c r="AI7" i="24" s="1"/>
  <c r="AG8" i="24"/>
  <c r="AH8" i="24"/>
  <c r="AI8" i="24" s="1"/>
  <c r="AG9" i="24"/>
  <c r="AH9" i="24"/>
  <c r="AI9" i="24" s="1"/>
  <c r="AG10" i="24"/>
  <c r="AH10" i="24"/>
  <c r="AI10" i="24" s="1"/>
  <c r="AG11" i="24"/>
  <c r="AH11" i="24"/>
  <c r="AI11" i="24" s="1"/>
  <c r="AG12" i="24"/>
  <c r="AH12" i="24"/>
  <c r="AI12" i="24" s="1"/>
  <c r="AG13" i="24"/>
  <c r="AH13" i="24"/>
  <c r="AI13" i="24" s="1"/>
  <c r="AG14" i="24"/>
  <c r="AH14" i="24"/>
  <c r="AI14" i="24" s="1"/>
  <c r="AG15" i="24"/>
  <c r="AH15" i="24"/>
  <c r="AI15" i="24" s="1"/>
  <c r="AG16" i="24"/>
  <c r="AH16" i="24"/>
  <c r="AI16" i="24" s="1"/>
  <c r="AG17" i="24"/>
  <c r="AH17" i="24"/>
  <c r="AI17" i="24" s="1"/>
  <c r="AG18" i="24"/>
  <c r="AH18" i="24"/>
  <c r="AI18" i="24" s="1"/>
  <c r="AG19" i="24"/>
  <c r="AH19" i="24"/>
  <c r="AI19" i="24" s="1"/>
  <c r="AG20" i="24"/>
  <c r="AH20" i="24"/>
  <c r="AI20" i="24" s="1"/>
  <c r="AG21" i="24"/>
  <c r="AH21" i="24"/>
  <c r="AI21" i="24" s="1"/>
  <c r="AG22" i="24"/>
  <c r="AH22" i="24"/>
  <c r="AI22" i="24" s="1"/>
  <c r="AG23" i="24"/>
  <c r="AH23" i="24"/>
  <c r="AI23" i="24" s="1"/>
  <c r="AG24" i="24"/>
  <c r="AH24" i="24"/>
  <c r="AI24" i="24" s="1"/>
  <c r="AG25" i="24"/>
  <c r="AH25" i="24"/>
  <c r="AI25" i="24" s="1"/>
  <c r="AG26" i="24"/>
  <c r="AH26" i="24"/>
  <c r="AI26" i="24" s="1"/>
  <c r="AG27" i="24"/>
  <c r="AH27" i="24"/>
  <c r="AI27" i="24" s="1"/>
  <c r="AG28" i="24"/>
  <c r="AH28" i="24"/>
  <c r="AI28" i="24" s="1"/>
  <c r="AG29" i="24"/>
  <c r="AH29" i="24"/>
  <c r="AI29" i="24" s="1"/>
  <c r="AG30" i="24"/>
  <c r="AH30" i="24"/>
  <c r="AI30" i="24" s="1"/>
  <c r="AG31" i="24"/>
  <c r="AH31" i="24"/>
  <c r="AI31" i="24" s="1"/>
  <c r="AG32" i="24"/>
  <c r="AH32" i="24"/>
  <c r="AI32" i="24" s="1"/>
  <c r="AG33" i="24"/>
  <c r="AH33" i="24"/>
  <c r="AI33" i="24" s="1"/>
  <c r="AG34" i="24"/>
  <c r="AH34" i="24"/>
  <c r="AI34" i="24" s="1"/>
  <c r="AG35" i="24"/>
  <c r="AH35" i="24"/>
  <c r="AI35" i="24" s="1"/>
  <c r="AG36" i="24"/>
  <c r="AH36" i="24"/>
  <c r="AI36" i="24" s="1"/>
  <c r="AG37" i="24"/>
  <c r="AH37" i="24"/>
  <c r="AI37" i="24" s="1"/>
  <c r="AG38" i="24"/>
  <c r="AH38" i="24"/>
  <c r="AI38" i="24" s="1"/>
  <c r="AG39" i="24"/>
  <c r="AH39" i="24"/>
  <c r="AI39" i="24" s="1"/>
  <c r="AG40" i="24"/>
  <c r="AH40" i="24"/>
  <c r="AI40" i="24" s="1"/>
  <c r="AG41" i="24"/>
  <c r="AH41" i="24"/>
  <c r="AI41" i="24" s="1"/>
  <c r="AG42" i="24"/>
  <c r="AH42" i="24"/>
  <c r="AI42" i="24" s="1"/>
  <c r="AG43" i="24"/>
  <c r="AH43" i="24"/>
  <c r="AI43" i="24" s="1"/>
  <c r="AG44" i="24"/>
  <c r="AH44" i="24"/>
  <c r="AI44" i="24" s="1"/>
  <c r="AG45" i="24"/>
  <c r="AH45" i="24"/>
  <c r="AI45" i="24" s="1"/>
  <c r="AG46" i="24"/>
  <c r="AH46" i="24"/>
  <c r="AI46" i="24" s="1"/>
  <c r="AG47" i="24"/>
  <c r="AH47" i="24"/>
  <c r="AI47" i="24" s="1"/>
  <c r="AG48" i="24"/>
  <c r="AH48" i="24"/>
  <c r="AI48" i="24" s="1"/>
  <c r="AG3" i="23"/>
  <c r="AH3" i="23" s="1"/>
  <c r="AI3" i="23" s="1"/>
  <c r="AG4" i="23"/>
  <c r="AH4" i="23" s="1"/>
  <c r="AI4" i="23" s="1"/>
  <c r="AG5" i="23"/>
  <c r="AH5" i="23" s="1"/>
  <c r="AI5" i="23" s="1"/>
  <c r="AG6" i="23"/>
  <c r="AH6" i="23" s="1"/>
  <c r="AI6" i="23" s="1"/>
  <c r="AG7" i="23"/>
  <c r="AH7" i="23" s="1"/>
  <c r="AI7" i="23" s="1"/>
  <c r="AG8" i="23"/>
  <c r="AH8" i="23" s="1"/>
  <c r="AI8" i="23" s="1"/>
  <c r="AG9" i="23"/>
  <c r="AH9" i="23" s="1"/>
  <c r="AI9" i="23" s="1"/>
  <c r="AG10" i="23"/>
  <c r="AH10" i="23" s="1"/>
  <c r="AI10" i="23" s="1"/>
  <c r="AG11" i="23"/>
  <c r="AH11" i="23" s="1"/>
  <c r="AI11" i="23" s="1"/>
  <c r="AG12" i="23"/>
  <c r="AH12" i="23" s="1"/>
  <c r="AI12" i="23" s="1"/>
  <c r="AG13" i="23"/>
  <c r="AH13" i="23" s="1"/>
  <c r="AI13" i="23" s="1"/>
  <c r="AG14" i="23"/>
  <c r="AH14" i="23" s="1"/>
  <c r="AI14" i="23" s="1"/>
  <c r="AG15" i="23"/>
  <c r="AH15" i="23" s="1"/>
  <c r="AI15" i="23" s="1"/>
  <c r="AG16" i="23"/>
  <c r="AH16" i="23" s="1"/>
  <c r="AI16" i="23" s="1"/>
  <c r="AG17" i="23"/>
  <c r="AH17" i="23" s="1"/>
  <c r="AI17" i="23" s="1"/>
  <c r="AG18" i="23"/>
  <c r="AH18" i="23" s="1"/>
  <c r="AI18" i="23" s="1"/>
  <c r="AG19" i="23"/>
  <c r="AH19" i="23" s="1"/>
  <c r="AI19" i="23" s="1"/>
  <c r="AG20" i="23"/>
  <c r="AH20" i="23" s="1"/>
  <c r="AI20" i="23" s="1"/>
  <c r="AG21" i="23"/>
  <c r="AH21" i="23" s="1"/>
  <c r="AI21" i="23" s="1"/>
  <c r="AG22" i="23"/>
  <c r="AH22" i="23" s="1"/>
  <c r="AI22" i="23" s="1"/>
  <c r="AG23" i="23"/>
  <c r="AH23" i="23" s="1"/>
  <c r="AI23" i="23" s="1"/>
  <c r="AG24" i="23"/>
  <c r="AH24" i="23" s="1"/>
  <c r="AI24" i="23" s="1"/>
  <c r="AG25" i="23"/>
  <c r="AH25" i="23" s="1"/>
  <c r="AI25" i="23" s="1"/>
  <c r="AG26" i="23"/>
  <c r="AH26" i="23" s="1"/>
  <c r="AI26" i="23" s="1"/>
  <c r="AG27" i="23"/>
  <c r="AH27" i="23" s="1"/>
  <c r="AI27" i="23" s="1"/>
  <c r="AG28" i="23"/>
  <c r="AH28" i="23" s="1"/>
  <c r="AI28" i="23" s="1"/>
  <c r="AG29" i="23"/>
  <c r="AH29" i="23" s="1"/>
  <c r="AI29" i="23" s="1"/>
  <c r="AG30" i="23"/>
  <c r="AH30" i="23" s="1"/>
  <c r="AI30" i="23" s="1"/>
  <c r="AG31" i="23"/>
  <c r="AH31" i="23" s="1"/>
  <c r="AI31" i="23" s="1"/>
  <c r="AG32" i="23"/>
  <c r="AH32" i="23" s="1"/>
  <c r="AI32" i="23" s="1"/>
  <c r="AG33" i="23"/>
  <c r="AH33" i="23" s="1"/>
  <c r="AI33" i="23" s="1"/>
  <c r="AG34" i="23"/>
  <c r="AH34" i="23" s="1"/>
  <c r="AI34" i="23" s="1"/>
  <c r="AG35" i="23"/>
  <c r="AH35" i="23" s="1"/>
  <c r="AI35" i="23" s="1"/>
  <c r="AG36" i="23"/>
  <c r="AH36" i="23" s="1"/>
  <c r="AI36" i="23" s="1"/>
  <c r="AG37" i="23"/>
  <c r="AH37" i="23" s="1"/>
  <c r="AI37" i="23" s="1"/>
  <c r="AG38" i="23"/>
  <c r="AH38" i="23" s="1"/>
  <c r="AI38" i="23" s="1"/>
  <c r="AG39" i="23"/>
  <c r="AH39" i="23" s="1"/>
  <c r="AI39" i="23" s="1"/>
  <c r="AG40" i="23"/>
  <c r="AH40" i="23" s="1"/>
  <c r="AI40" i="23" s="1"/>
  <c r="AG3" i="22"/>
  <c r="AH3" i="22" s="1"/>
  <c r="AI3" i="22" s="1"/>
  <c r="AG4" i="22"/>
  <c r="AH4" i="22" s="1"/>
  <c r="AI4" i="22" s="1"/>
  <c r="AG5" i="22"/>
  <c r="AH5" i="22" s="1"/>
  <c r="AI5" i="22" s="1"/>
  <c r="AG6" i="22"/>
  <c r="AH6" i="22" s="1"/>
  <c r="AI6" i="22" s="1"/>
  <c r="AG7" i="22"/>
  <c r="AH7" i="22" s="1"/>
  <c r="AI7" i="22" s="1"/>
  <c r="AG8" i="22"/>
  <c r="AH8" i="22" s="1"/>
  <c r="AI8" i="22" s="1"/>
  <c r="AG9" i="22"/>
  <c r="AH9" i="22" s="1"/>
  <c r="AI9" i="22" s="1"/>
  <c r="AG3" i="21"/>
  <c r="AH3" i="21"/>
  <c r="AI3" i="21" s="1"/>
  <c r="AG4" i="21"/>
  <c r="AH4" i="21"/>
  <c r="AI4" i="21" s="1"/>
  <c r="AG5" i="21"/>
  <c r="AH5" i="21"/>
  <c r="AI5" i="21" s="1"/>
  <c r="AG6" i="21"/>
  <c r="AH6" i="21"/>
  <c r="AI6" i="21" s="1"/>
  <c r="AG7" i="21"/>
  <c r="AH7" i="21"/>
  <c r="AI7" i="21" s="1"/>
  <c r="AG8" i="21"/>
  <c r="AH8" i="21"/>
  <c r="AI8" i="21" s="1"/>
  <c r="AG9" i="21"/>
  <c r="AH9" i="21"/>
  <c r="AI9" i="21" s="1"/>
  <c r="AG10" i="21"/>
  <c r="AH10" i="21"/>
  <c r="AI10" i="21" s="1"/>
  <c r="AG11" i="21"/>
  <c r="AH11" i="21"/>
  <c r="AI11" i="21" s="1"/>
  <c r="AG12" i="21"/>
  <c r="AH12" i="21"/>
  <c r="AI12" i="21" s="1"/>
  <c r="AG13" i="21"/>
  <c r="AH13" i="21"/>
  <c r="AI13" i="21" s="1"/>
  <c r="AG14" i="21"/>
  <c r="AH14" i="21"/>
  <c r="AI14" i="21" s="1"/>
  <c r="AG15" i="21"/>
  <c r="AH15" i="21"/>
  <c r="AI15" i="21" s="1"/>
  <c r="AG16" i="21"/>
  <c r="AH16" i="21"/>
  <c r="AI16" i="21" s="1"/>
  <c r="AG17" i="21"/>
  <c r="AH17" i="21"/>
  <c r="AI17" i="21" s="1"/>
  <c r="AG18" i="21"/>
  <c r="AH18" i="21"/>
  <c r="AI18" i="21" s="1"/>
  <c r="AG19" i="21"/>
  <c r="AH19" i="21"/>
  <c r="AI19" i="21" s="1"/>
  <c r="AG20" i="21"/>
  <c r="AH20" i="21"/>
  <c r="AI20" i="21" s="1"/>
  <c r="AG21" i="21"/>
  <c r="AH21" i="21"/>
  <c r="AI21" i="21" s="1"/>
  <c r="AG22" i="21"/>
  <c r="AH22" i="21"/>
  <c r="AI22" i="21" s="1"/>
  <c r="AG23" i="21"/>
  <c r="AH23" i="21"/>
  <c r="AI23" i="21" s="1"/>
  <c r="AG24" i="21"/>
  <c r="AH24" i="21"/>
  <c r="AI24" i="21" s="1"/>
  <c r="AG25" i="21"/>
  <c r="AH25" i="21"/>
  <c r="AI25" i="21" s="1"/>
  <c r="AG26" i="21"/>
  <c r="AH26" i="21"/>
  <c r="AI26" i="21" s="1"/>
  <c r="AG27" i="21"/>
  <c r="AH27" i="21"/>
  <c r="AI27" i="21" s="1"/>
  <c r="AG28" i="21"/>
  <c r="AH28" i="21"/>
  <c r="AI28" i="21" s="1"/>
  <c r="AG29" i="21"/>
  <c r="AH29" i="21"/>
  <c r="AI29" i="21" s="1"/>
  <c r="AG30" i="21"/>
  <c r="AH30" i="21"/>
  <c r="AI30" i="21" s="1"/>
  <c r="AG31" i="21"/>
  <c r="AH31" i="21"/>
  <c r="AI31" i="21" s="1"/>
  <c r="AG32" i="21"/>
  <c r="AH32" i="21"/>
  <c r="AI32" i="21" s="1"/>
  <c r="AG33" i="21"/>
  <c r="AH33" i="21"/>
  <c r="AI33" i="21" s="1"/>
  <c r="AG34" i="21"/>
  <c r="AH34" i="21"/>
  <c r="AI34" i="21" s="1"/>
  <c r="AG35" i="21"/>
  <c r="AH35" i="21"/>
  <c r="AI35" i="21" s="1"/>
  <c r="AG36" i="21"/>
  <c r="AH36" i="21"/>
  <c r="AI36" i="21" s="1"/>
  <c r="AG37" i="21"/>
  <c r="AH37" i="21"/>
  <c r="AI37" i="21" s="1"/>
  <c r="AG38" i="21"/>
  <c r="AH38" i="21"/>
  <c r="AI38" i="21" s="1"/>
  <c r="AG39" i="21"/>
  <c r="AH39" i="21"/>
  <c r="AI39" i="21" s="1"/>
  <c r="AG40" i="21"/>
  <c r="AH40" i="21"/>
  <c r="AI40" i="21" s="1"/>
  <c r="AG41" i="21"/>
  <c r="AH41" i="21"/>
  <c r="AI41" i="21" s="1"/>
  <c r="AG42" i="21"/>
  <c r="AH42" i="21"/>
  <c r="AI42" i="21" s="1"/>
  <c r="AG43" i="21"/>
  <c r="AH43" i="21"/>
  <c r="AI43" i="21" s="1"/>
  <c r="AG44" i="21"/>
  <c r="AH44" i="21"/>
  <c r="AI44" i="21" s="1"/>
  <c r="AG45" i="21"/>
  <c r="AH45" i="21"/>
  <c r="AI45" i="21" s="1"/>
  <c r="AG46" i="21"/>
  <c r="AH46" i="21"/>
  <c r="AI46" i="21" s="1"/>
  <c r="AG47" i="21"/>
  <c r="AH47" i="21"/>
  <c r="AI47" i="21" s="1"/>
  <c r="AG48" i="21"/>
  <c r="AH48" i="21"/>
  <c r="AI48" i="21" s="1"/>
  <c r="AG49" i="21"/>
  <c r="AH49" i="21"/>
  <c r="AI49" i="21" s="1"/>
  <c r="AG50" i="21"/>
  <c r="AH50" i="21"/>
  <c r="AI50" i="21" s="1"/>
  <c r="AG51" i="21"/>
  <c r="AH51" i="21"/>
  <c r="AI51" i="21" s="1"/>
  <c r="AG52" i="21"/>
  <c r="AH52" i="21"/>
  <c r="AI52" i="21" s="1"/>
  <c r="AG53" i="21"/>
  <c r="AH53" i="21"/>
  <c r="AI53" i="21" s="1"/>
  <c r="AG54" i="21"/>
  <c r="AH54" i="21"/>
  <c r="AI54" i="21" s="1"/>
  <c r="AG55" i="21"/>
  <c r="AH55" i="21"/>
  <c r="AI55" i="21" s="1"/>
  <c r="AG56" i="21"/>
  <c r="AH56" i="21"/>
  <c r="AI56" i="21" s="1"/>
  <c r="AG57" i="21"/>
  <c r="AH57" i="21"/>
  <c r="AI57" i="21" s="1"/>
  <c r="AG58" i="21"/>
  <c r="AH58" i="21"/>
  <c r="AI58" i="21" s="1"/>
  <c r="AG59" i="21"/>
  <c r="AH59" i="21"/>
  <c r="AI59" i="21" s="1"/>
  <c r="AG60" i="21"/>
  <c r="AH60" i="21"/>
  <c r="AI60" i="21" s="1"/>
  <c r="AG61" i="21"/>
  <c r="AH61" i="21" s="1"/>
  <c r="AI61" i="21" s="1"/>
  <c r="AG62" i="21"/>
  <c r="AH62" i="21"/>
  <c r="AI62" i="21" s="1"/>
  <c r="AG63" i="21"/>
  <c r="AH63" i="21"/>
  <c r="AI63" i="21" s="1"/>
  <c r="AG64" i="21"/>
  <c r="AH64" i="21" s="1"/>
  <c r="AI64" i="21" s="1"/>
  <c r="AG65" i="21"/>
  <c r="AH65" i="21"/>
  <c r="AI65" i="21" s="1"/>
  <c r="AG66" i="21"/>
  <c r="AH66" i="21"/>
  <c r="AI66" i="21" s="1"/>
  <c r="AG67" i="21"/>
  <c r="AH67" i="21" s="1"/>
  <c r="AI67" i="21" s="1"/>
  <c r="AG68" i="21"/>
  <c r="AH68" i="21"/>
  <c r="AI68" i="21" s="1"/>
  <c r="AG69" i="21"/>
  <c r="AH69" i="21"/>
  <c r="AI69" i="21" s="1"/>
  <c r="AG70" i="21"/>
  <c r="AH70" i="21" s="1"/>
  <c r="AI70" i="21" s="1"/>
  <c r="AG71" i="21"/>
  <c r="AH71" i="21"/>
  <c r="AI71" i="21" s="1"/>
  <c r="AG72" i="21"/>
  <c r="AH72" i="21"/>
  <c r="AI72" i="21" s="1"/>
  <c r="AG73" i="21"/>
  <c r="AH73" i="21" s="1"/>
  <c r="AI73" i="21" s="1"/>
  <c r="AG74" i="21"/>
  <c r="AH74" i="21"/>
  <c r="AI74" i="21" s="1"/>
  <c r="AG75" i="21"/>
  <c r="AH75" i="21"/>
  <c r="AI75" i="21" s="1"/>
  <c r="AG76" i="21"/>
  <c r="AH76" i="21" s="1"/>
  <c r="AI76" i="21" s="1"/>
  <c r="AG77" i="21"/>
  <c r="AH77" i="21"/>
  <c r="AI77" i="21" s="1"/>
  <c r="AG78" i="21"/>
  <c r="AH78" i="21"/>
  <c r="AI78" i="21" s="1"/>
  <c r="AG79" i="21"/>
  <c r="AH79" i="21" s="1"/>
  <c r="AI79" i="21" s="1"/>
  <c r="AG80" i="21"/>
  <c r="AH80" i="21"/>
  <c r="AI80" i="21" s="1"/>
  <c r="AG81" i="21"/>
  <c r="AH81" i="21"/>
  <c r="AI81" i="21" s="1"/>
  <c r="AG82" i="21"/>
  <c r="AH82" i="21" s="1"/>
  <c r="AI82" i="21" s="1"/>
  <c r="AG83" i="21"/>
  <c r="AH83" i="21"/>
  <c r="AI83" i="21" s="1"/>
  <c r="AG84" i="21"/>
  <c r="AH84" i="21"/>
  <c r="AI84" i="21" s="1"/>
  <c r="AG85" i="21"/>
  <c r="AH85" i="21" s="1"/>
  <c r="AI85" i="21" s="1"/>
  <c r="AG86" i="21"/>
  <c r="AH86" i="21"/>
  <c r="AI86" i="21" s="1"/>
  <c r="AG87" i="21"/>
  <c r="AH87" i="21"/>
  <c r="AI87" i="21" s="1"/>
  <c r="AG88" i="21"/>
  <c r="AH88" i="21" s="1"/>
  <c r="AI88" i="21" s="1"/>
  <c r="AG89" i="21"/>
  <c r="AH89" i="21" s="1"/>
  <c r="AI89" i="21" s="1"/>
  <c r="R90" i="21"/>
  <c r="AI90" i="21" s="1"/>
  <c r="AG90" i="21"/>
  <c r="AH90" i="21"/>
  <c r="AK90" i="21"/>
  <c r="AL90" i="21"/>
  <c r="AM90" i="21"/>
  <c r="AO90" i="21" s="1"/>
  <c r="AO91" i="21" s="1"/>
  <c r="R91" i="21"/>
  <c r="AG91" i="21"/>
  <c r="AH91" i="21"/>
  <c r="AI91" i="21"/>
  <c r="AK91" i="21"/>
  <c r="AL91" i="21"/>
  <c r="AM91" i="21"/>
  <c r="AN91" i="21"/>
  <c r="AP91" i="21"/>
  <c r="AQ91" i="21" s="1"/>
  <c r="R92" i="21"/>
  <c r="AG92" i="21"/>
  <c r="AH92" i="21"/>
  <c r="AI92" i="21"/>
  <c r="AK92" i="21"/>
  <c r="AL92" i="21"/>
  <c r="AM92" i="21"/>
  <c r="I93" i="21"/>
  <c r="K93" i="21"/>
  <c r="R93" i="21" s="1"/>
  <c r="M93" i="21"/>
  <c r="AH93" i="21"/>
  <c r="AI93" i="21" s="1"/>
  <c r="AK93" i="21"/>
  <c r="AM93" i="21" s="1"/>
  <c r="AL93" i="21"/>
  <c r="I94" i="21"/>
  <c r="R94" i="21" s="1"/>
  <c r="K94" i="21"/>
  <c r="AH94" i="21"/>
  <c r="AK94" i="21"/>
  <c r="AL94" i="21"/>
  <c r="AH95" i="21"/>
  <c r="AI95" i="21" s="1"/>
  <c r="AK95" i="21"/>
  <c r="AL95" i="21"/>
  <c r="AH96" i="21"/>
  <c r="AI96" i="21"/>
  <c r="AK96" i="21"/>
  <c r="AR92" i="21" s="1"/>
  <c r="AL96" i="21"/>
  <c r="AM96" i="21"/>
  <c r="AO96" i="21" s="1"/>
  <c r="AG3" i="20"/>
  <c r="AH3" i="20" s="1"/>
  <c r="AI3" i="20" s="1"/>
  <c r="AG4" i="20"/>
  <c r="AH4" i="20" s="1"/>
  <c r="AI4" i="20" s="1"/>
  <c r="AG3" i="19"/>
  <c r="AH3" i="19" s="1"/>
  <c r="AI3" i="19" s="1"/>
  <c r="AG4" i="19"/>
  <c r="AH4" i="19" s="1"/>
  <c r="AI4" i="19" s="1"/>
  <c r="AG5" i="19"/>
  <c r="AH5" i="19" s="1"/>
  <c r="AI5" i="19" s="1"/>
  <c r="AG6" i="19"/>
  <c r="AH6" i="19" s="1"/>
  <c r="AI6" i="19" s="1"/>
  <c r="AG7" i="19"/>
  <c r="AH7" i="19" s="1"/>
  <c r="AI7" i="19" s="1"/>
  <c r="AG8" i="19"/>
  <c r="AH8" i="19" s="1"/>
  <c r="AI8" i="19" s="1"/>
  <c r="AG9" i="19"/>
  <c r="AH9" i="19" s="1"/>
  <c r="AI9" i="19" s="1"/>
  <c r="AG10" i="19"/>
  <c r="AH10" i="19" s="1"/>
  <c r="AI10" i="19" s="1"/>
  <c r="AG11" i="19"/>
  <c r="AH11" i="19" s="1"/>
  <c r="AI11" i="19" s="1"/>
  <c r="AG12" i="19"/>
  <c r="AH12" i="19" s="1"/>
  <c r="AI12" i="19" s="1"/>
  <c r="AG13" i="19"/>
  <c r="AH13" i="19" s="1"/>
  <c r="AI13" i="19" s="1"/>
  <c r="AG14" i="19"/>
  <c r="AH14" i="19" s="1"/>
  <c r="AI14" i="19" s="1"/>
  <c r="AG15" i="19"/>
  <c r="AH15" i="19" s="1"/>
  <c r="AI15" i="19" s="1"/>
  <c r="AG16" i="19"/>
  <c r="AH16" i="19" s="1"/>
  <c r="AI16" i="19" s="1"/>
  <c r="AG17" i="19"/>
  <c r="AH17" i="19" s="1"/>
  <c r="AI17" i="19" s="1"/>
  <c r="AG18" i="19"/>
  <c r="AH18" i="19" s="1"/>
  <c r="AI18" i="19" s="1"/>
  <c r="AG19" i="19"/>
  <c r="AH19" i="19" s="1"/>
  <c r="AI19" i="19" s="1"/>
  <c r="AG20" i="19"/>
  <c r="AH20" i="19" s="1"/>
  <c r="AI20" i="19" s="1"/>
  <c r="AG21" i="19"/>
  <c r="AH21" i="19" s="1"/>
  <c r="AI21" i="19" s="1"/>
  <c r="AG22" i="19"/>
  <c r="AH22" i="19" s="1"/>
  <c r="AI22" i="19" s="1"/>
  <c r="AG23" i="19"/>
  <c r="AH23" i="19" s="1"/>
  <c r="AI23" i="19" s="1"/>
  <c r="AG24" i="19"/>
  <c r="AH24" i="19" s="1"/>
  <c r="AI24" i="19" s="1"/>
  <c r="AG25" i="19"/>
  <c r="AH25" i="19" s="1"/>
  <c r="AI25" i="19" s="1"/>
  <c r="AG26" i="19"/>
  <c r="AH26" i="19" s="1"/>
  <c r="AI26" i="19" s="1"/>
  <c r="AG27" i="19"/>
  <c r="AH27" i="19" s="1"/>
  <c r="AI27" i="19" s="1"/>
  <c r="AG28" i="19"/>
  <c r="AH28" i="19" s="1"/>
  <c r="AI28" i="19" s="1"/>
  <c r="AG29" i="19"/>
  <c r="AH29" i="19" s="1"/>
  <c r="AI29" i="19" s="1"/>
  <c r="AG30" i="19"/>
  <c r="AH30" i="19" s="1"/>
  <c r="AI30" i="19" s="1"/>
  <c r="AG31" i="19"/>
  <c r="AH31" i="19" s="1"/>
  <c r="AI31" i="19" s="1"/>
  <c r="AG32" i="19"/>
  <c r="AH32" i="19" s="1"/>
  <c r="AI32" i="19" s="1"/>
  <c r="AG33" i="19"/>
  <c r="AH33" i="19" s="1"/>
  <c r="AI33" i="19" s="1"/>
  <c r="AG34" i="19"/>
  <c r="AH34" i="19" s="1"/>
  <c r="AI34" i="19" s="1"/>
  <c r="AG35" i="19"/>
  <c r="AH35" i="19" s="1"/>
  <c r="AI35" i="19" s="1"/>
  <c r="AG36" i="19"/>
  <c r="AH36" i="19" s="1"/>
  <c r="AI36" i="19" s="1"/>
  <c r="AG37" i="19"/>
  <c r="AH37" i="19" s="1"/>
  <c r="AI37" i="19"/>
  <c r="AG38" i="19"/>
  <c r="AH38" i="19" s="1"/>
  <c r="AI38" i="19" s="1"/>
  <c r="AG39" i="19"/>
  <c r="AH39" i="19" s="1"/>
  <c r="AI39" i="19" s="1"/>
  <c r="AG40" i="19"/>
  <c r="AH40" i="19" s="1"/>
  <c r="AI40" i="19"/>
  <c r="AG41" i="19"/>
  <c r="AH41" i="19" s="1"/>
  <c r="AI41" i="19" s="1"/>
  <c r="AG42" i="19"/>
  <c r="AH42" i="19" s="1"/>
  <c r="AI42" i="19" s="1"/>
  <c r="AG43" i="19"/>
  <c r="AH43" i="19" s="1"/>
  <c r="AI43" i="19"/>
  <c r="AG44" i="19"/>
  <c r="AH44" i="19" s="1"/>
  <c r="AI44" i="19" s="1"/>
  <c r="AG45" i="19"/>
  <c r="AH45" i="19" s="1"/>
  <c r="AI45" i="19" s="1"/>
  <c r="AG46" i="19"/>
  <c r="AH46" i="19" s="1"/>
  <c r="AI46" i="19"/>
  <c r="AG47" i="19"/>
  <c r="AH47" i="19" s="1"/>
  <c r="AI47" i="19" s="1"/>
  <c r="AG48" i="19"/>
  <c r="AH48" i="19" s="1"/>
  <c r="AI48" i="19" s="1"/>
  <c r="AG49" i="19"/>
  <c r="AH49" i="19" s="1"/>
  <c r="AI49" i="19"/>
  <c r="AG50" i="19"/>
  <c r="AH50" i="19" s="1"/>
  <c r="AI50" i="19" s="1"/>
  <c r="AG51" i="19"/>
  <c r="AH51" i="19" s="1"/>
  <c r="AI51" i="19" s="1"/>
  <c r="AG52" i="19"/>
  <c r="AH52" i="19" s="1"/>
  <c r="AI52" i="19"/>
  <c r="AG53" i="19"/>
  <c r="AH53" i="19" s="1"/>
  <c r="AI53" i="19" s="1"/>
  <c r="AG54" i="19"/>
  <c r="AH54" i="19" s="1"/>
  <c r="AI54" i="19" s="1"/>
  <c r="AG5" i="18"/>
  <c r="AH5" i="18" s="1"/>
  <c r="AI5" i="18" s="1"/>
  <c r="AG6" i="18"/>
  <c r="AH6" i="18" s="1"/>
  <c r="AI6" i="18" s="1"/>
  <c r="AG7" i="18"/>
  <c r="AH7" i="18" s="1"/>
  <c r="AI7" i="18" s="1"/>
  <c r="AG8" i="18"/>
  <c r="AH8" i="18" s="1"/>
  <c r="AI8" i="18" s="1"/>
  <c r="AG9" i="18"/>
  <c r="AH9" i="18" s="1"/>
  <c r="AI9" i="18" s="1"/>
  <c r="AG10" i="18"/>
  <c r="AH10" i="18" s="1"/>
  <c r="AI10" i="18" s="1"/>
  <c r="AG11" i="18"/>
  <c r="AH11" i="18" s="1"/>
  <c r="AI11" i="18" s="1"/>
  <c r="AG3" i="17"/>
  <c r="AH3" i="17" s="1"/>
  <c r="AI3" i="17" s="1"/>
  <c r="AG4" i="17"/>
  <c r="AH4" i="17" s="1"/>
  <c r="AI4" i="17" s="1"/>
  <c r="AG5" i="17"/>
  <c r="AH5" i="17" s="1"/>
  <c r="AI5" i="17" s="1"/>
  <c r="AG6" i="17"/>
  <c r="AH6" i="17" s="1"/>
  <c r="AI6" i="17" s="1"/>
  <c r="AG7" i="17"/>
  <c r="AH7" i="17" s="1"/>
  <c r="AI7" i="17" s="1"/>
  <c r="AG8" i="17"/>
  <c r="AH8" i="17" s="1"/>
  <c r="AI8" i="17" s="1"/>
  <c r="AG3" i="16"/>
  <c r="AH3" i="16"/>
  <c r="AI3" i="16"/>
  <c r="AG4" i="16"/>
  <c r="AH4" i="16"/>
  <c r="AI4" i="16"/>
  <c r="AG5" i="16"/>
  <c r="AH5" i="16"/>
  <c r="AI5" i="16"/>
  <c r="AG6" i="16"/>
  <c r="AH6" i="16"/>
  <c r="AI6" i="16"/>
  <c r="AG7" i="16"/>
  <c r="AH7" i="16"/>
  <c r="AI7" i="16"/>
  <c r="AG8" i="16"/>
  <c r="AH8" i="16"/>
  <c r="AI8" i="16"/>
  <c r="AG9" i="16"/>
  <c r="AH9" i="16"/>
  <c r="AI9" i="16"/>
  <c r="AG10" i="16"/>
  <c r="AH10" i="16"/>
  <c r="AI10" i="16"/>
  <c r="AG11" i="16"/>
  <c r="AH11" i="16"/>
  <c r="AI11" i="16"/>
  <c r="AG12" i="16"/>
  <c r="AH12" i="16"/>
  <c r="AI12" i="16"/>
  <c r="AH13" i="16"/>
  <c r="AI13" i="16"/>
  <c r="AC3" i="15"/>
  <c r="AG3" i="15"/>
  <c r="AH3" i="15" s="1"/>
  <c r="AI3" i="15" s="1"/>
  <c r="AL3" i="15"/>
  <c r="AC4" i="15"/>
  <c r="AG4" i="15"/>
  <c r="AH4" i="15"/>
  <c r="AI4" i="15" s="1"/>
  <c r="AL4" i="15"/>
  <c r="AC5" i="15"/>
  <c r="AL5" i="15" s="1"/>
  <c r="AG5" i="15"/>
  <c r="AH5" i="15" s="1"/>
  <c r="AI5" i="15" s="1"/>
  <c r="AC6" i="15"/>
  <c r="AG6" i="15"/>
  <c r="AH6" i="15" s="1"/>
  <c r="AI6" i="15" s="1"/>
  <c r="AL6" i="15"/>
  <c r="AC7" i="15"/>
  <c r="AG7" i="15"/>
  <c r="AH7" i="15"/>
  <c r="AI7" i="15" s="1"/>
  <c r="AL7" i="15"/>
  <c r="AC8" i="15"/>
  <c r="AL8" i="15" s="1"/>
  <c r="AG8" i="15"/>
  <c r="AH8" i="15" s="1"/>
  <c r="AI8" i="15" s="1"/>
  <c r="AC9" i="15"/>
  <c r="AG9" i="15"/>
  <c r="AH9" i="15" s="1"/>
  <c r="AI9" i="15" s="1"/>
  <c r="AL9" i="15"/>
  <c r="AC10" i="15"/>
  <c r="AG10" i="15"/>
  <c r="AH10" i="15"/>
  <c r="AI10" i="15" s="1"/>
  <c r="AL10" i="15"/>
  <c r="AC11" i="15"/>
  <c r="AL11" i="15" s="1"/>
  <c r="AG11" i="15"/>
  <c r="AH11" i="15" s="1"/>
  <c r="AI11" i="15" s="1"/>
  <c r="AC12" i="15"/>
  <c r="AG12" i="15"/>
  <c r="AH12" i="15" s="1"/>
  <c r="AI12" i="15" s="1"/>
  <c r="AL12" i="15"/>
  <c r="AC13" i="15"/>
  <c r="AG13" i="15"/>
  <c r="AH13" i="15"/>
  <c r="AI13" i="15" s="1"/>
  <c r="AL13" i="15"/>
  <c r="AC14" i="15"/>
  <c r="AL14" i="15" s="1"/>
  <c r="AG14" i="15"/>
  <c r="AH14" i="15"/>
  <c r="AI14" i="15"/>
  <c r="AC15" i="15"/>
  <c r="AG15" i="15"/>
  <c r="AH15" i="15" s="1"/>
  <c r="AI15" i="15" s="1"/>
  <c r="AL15" i="15"/>
  <c r="AC16" i="15"/>
  <c r="AG16" i="15"/>
  <c r="AH16" i="15"/>
  <c r="AI16" i="15" s="1"/>
  <c r="AL16" i="15"/>
  <c r="AC17" i="15"/>
  <c r="AL17" i="15" s="1"/>
  <c r="AG17" i="15"/>
  <c r="AH17" i="15"/>
  <c r="AI17" i="15"/>
  <c r="AC18" i="15"/>
  <c r="AG18" i="15"/>
  <c r="AH18" i="15" s="1"/>
  <c r="AI18" i="15" s="1"/>
  <c r="AL18" i="15"/>
  <c r="AC19" i="15"/>
  <c r="AG19" i="15"/>
  <c r="AH19" i="15"/>
  <c r="AI19" i="15" s="1"/>
  <c r="AL19" i="15"/>
  <c r="AC20" i="15"/>
  <c r="AL20" i="15" s="1"/>
  <c r="AG20" i="15"/>
  <c r="AH20" i="15"/>
  <c r="AI20" i="15"/>
  <c r="AC21" i="15"/>
  <c r="AG21" i="15"/>
  <c r="AH21" i="15" s="1"/>
  <c r="AI21" i="15" s="1"/>
  <c r="AL21" i="15"/>
  <c r="AC22" i="15"/>
  <c r="AG22" i="15"/>
  <c r="AH22" i="15"/>
  <c r="AI22" i="15" s="1"/>
  <c r="AL22" i="15"/>
  <c r="AC23" i="15"/>
  <c r="AL23" i="15" s="1"/>
  <c r="AG23" i="15"/>
  <c r="AH23" i="15"/>
  <c r="AI23" i="15"/>
  <c r="AC24" i="15"/>
  <c r="AG24" i="15"/>
  <c r="AH24" i="15" s="1"/>
  <c r="AI24" i="15" s="1"/>
  <c r="AL24" i="15"/>
  <c r="AC25" i="15"/>
  <c r="AG25" i="15"/>
  <c r="AH25" i="15"/>
  <c r="AI25" i="15" s="1"/>
  <c r="AL25" i="15"/>
  <c r="AC26" i="15"/>
  <c r="AL26" i="15" s="1"/>
  <c r="AG26" i="15"/>
  <c r="AH26" i="15"/>
  <c r="AI26" i="15"/>
  <c r="AC27" i="15"/>
  <c r="AG27" i="15"/>
  <c r="AH27" i="15" s="1"/>
  <c r="AI27" i="15" s="1"/>
  <c r="AL27" i="15"/>
  <c r="AC28" i="15"/>
  <c r="AG28" i="15"/>
  <c r="AH28" i="15"/>
  <c r="AI28" i="15" s="1"/>
  <c r="AL28" i="15"/>
  <c r="AC29" i="15"/>
  <c r="AL29" i="15" s="1"/>
  <c r="AG29" i="15"/>
  <c r="AH29" i="15"/>
  <c r="AI29" i="15"/>
  <c r="AC30" i="15"/>
  <c r="AG30" i="15"/>
  <c r="AH30" i="15" s="1"/>
  <c r="AI30" i="15" s="1"/>
  <c r="AL30" i="15"/>
  <c r="AC31" i="15"/>
  <c r="AG31" i="15"/>
  <c r="AH31" i="15"/>
  <c r="AI31" i="15" s="1"/>
  <c r="AL31" i="15"/>
  <c r="AC32" i="15"/>
  <c r="AL32" i="15" s="1"/>
  <c r="AG32" i="15"/>
  <c r="AH32" i="15"/>
  <c r="AI32" i="15"/>
  <c r="AC33" i="15"/>
  <c r="AG33" i="15"/>
  <c r="AH33" i="15" s="1"/>
  <c r="AI33" i="15" s="1"/>
  <c r="AL33" i="15"/>
  <c r="AC34" i="15"/>
  <c r="AG34" i="15"/>
  <c r="AH34" i="15"/>
  <c r="AI34" i="15" s="1"/>
  <c r="AL34" i="15"/>
  <c r="AC35" i="15"/>
  <c r="AL35" i="15" s="1"/>
  <c r="AG35" i="15"/>
  <c r="AH35" i="15"/>
  <c r="AI35" i="15"/>
  <c r="AC36" i="15"/>
  <c r="AG36" i="15"/>
  <c r="AH36" i="15" s="1"/>
  <c r="AI36" i="15" s="1"/>
  <c r="AL36" i="15"/>
  <c r="AC37" i="15"/>
  <c r="AG37" i="15"/>
  <c r="AH37" i="15"/>
  <c r="AI37" i="15" s="1"/>
  <c r="AL37" i="15"/>
  <c r="AC38" i="15"/>
  <c r="AL38" i="15" s="1"/>
  <c r="AG38" i="15"/>
  <c r="AH38" i="15" s="1"/>
  <c r="AI38" i="15" s="1"/>
  <c r="AC39" i="15"/>
  <c r="AG39" i="15"/>
  <c r="AH39" i="15" s="1"/>
  <c r="AI39" i="15" s="1"/>
  <c r="AL39" i="15"/>
  <c r="AC40" i="15"/>
  <c r="AG40" i="15"/>
  <c r="AH40" i="15"/>
  <c r="AI40" i="15" s="1"/>
  <c r="AL40" i="15"/>
  <c r="AC41" i="15"/>
  <c r="AL41" i="15" s="1"/>
  <c r="AG41" i="15"/>
  <c r="AH41" i="15" s="1"/>
  <c r="AI41" i="15" s="1"/>
  <c r="AC42" i="15"/>
  <c r="AG42" i="15"/>
  <c r="AH42" i="15" s="1"/>
  <c r="AI42" i="15" s="1"/>
  <c r="AL42" i="15"/>
  <c r="AC43" i="15"/>
  <c r="AG43" i="15"/>
  <c r="AH43" i="15"/>
  <c r="AI43" i="15" s="1"/>
  <c r="AL43" i="15"/>
  <c r="AC44" i="15"/>
  <c r="AL44" i="15" s="1"/>
  <c r="AG44" i="15"/>
  <c r="AH44" i="15" s="1"/>
  <c r="AI44" i="15" s="1"/>
  <c r="AC45" i="15"/>
  <c r="AG45" i="15"/>
  <c r="AH45" i="15" s="1"/>
  <c r="AI45" i="15" s="1"/>
  <c r="AL45" i="15"/>
  <c r="AC46" i="15"/>
  <c r="AG46" i="15"/>
  <c r="AH46" i="15"/>
  <c r="AI46" i="15" s="1"/>
  <c r="AL46" i="15"/>
  <c r="AC47" i="15"/>
  <c r="AL47" i="15" s="1"/>
  <c r="AG47" i="15"/>
  <c r="AH47" i="15" s="1"/>
  <c r="AI47" i="15" s="1"/>
  <c r="AC48" i="15"/>
  <c r="AG48" i="15"/>
  <c r="AH48" i="15" s="1"/>
  <c r="AI48" i="15" s="1"/>
  <c r="AL48" i="15"/>
  <c r="AC49" i="15"/>
  <c r="AG49" i="15"/>
  <c r="AH49" i="15"/>
  <c r="AI49" i="15" s="1"/>
  <c r="AL49" i="15"/>
  <c r="AC50" i="15"/>
  <c r="AL50" i="15" s="1"/>
  <c r="AG50" i="15"/>
  <c r="AH50" i="15" s="1"/>
  <c r="AI50" i="15" s="1"/>
  <c r="AC51" i="15"/>
  <c r="AG51" i="15"/>
  <c r="AH51" i="15" s="1"/>
  <c r="AI51" i="15" s="1"/>
  <c r="AL51" i="15"/>
  <c r="AC52" i="15"/>
  <c r="AG52" i="15"/>
  <c r="AH52" i="15"/>
  <c r="AI52" i="15" s="1"/>
  <c r="AL52" i="15"/>
  <c r="AC53" i="15"/>
  <c r="AL53" i="15" s="1"/>
  <c r="AG53" i="15"/>
  <c r="AH53" i="15"/>
  <c r="AI53" i="15"/>
  <c r="AC54" i="15"/>
  <c r="AG54" i="15"/>
  <c r="AH54" i="15" s="1"/>
  <c r="AI54" i="15" s="1"/>
  <c r="AL54" i="15"/>
  <c r="AC55" i="15"/>
  <c r="AG55" i="15"/>
  <c r="AH55" i="15"/>
  <c r="AI55" i="15" s="1"/>
  <c r="AL55" i="15"/>
  <c r="AC56" i="15"/>
  <c r="AL56" i="15" s="1"/>
  <c r="AG56" i="15"/>
  <c r="AH56" i="15" s="1"/>
  <c r="AI56" i="15" s="1"/>
  <c r="AC57" i="15"/>
  <c r="AG57" i="15"/>
  <c r="AH57" i="15" s="1"/>
  <c r="AI57" i="15" s="1"/>
  <c r="AL57" i="15"/>
  <c r="AC58" i="15"/>
  <c r="AG58" i="15"/>
  <c r="AH58" i="15"/>
  <c r="AI58" i="15" s="1"/>
  <c r="AL58" i="15"/>
  <c r="AC59" i="15"/>
  <c r="AL59" i="15" s="1"/>
  <c r="AG59" i="15"/>
  <c r="AH59" i="15"/>
  <c r="AI59" i="15"/>
  <c r="I60" i="15"/>
  <c r="K60" i="15"/>
  <c r="AC60" i="15" s="1"/>
  <c r="AL60" i="15" s="1"/>
  <c r="AG60" i="15"/>
  <c r="AH60" i="15" s="1"/>
  <c r="AI60" i="15" s="1"/>
  <c r="AG3" i="14"/>
  <c r="AH3" i="14" s="1"/>
  <c r="AI3" i="14" s="1"/>
  <c r="AG4" i="14"/>
  <c r="AH4" i="14" s="1"/>
  <c r="AI4" i="14" s="1"/>
  <c r="AG5" i="14"/>
  <c r="AH5" i="14" s="1"/>
  <c r="AI5" i="14" s="1"/>
  <c r="AG6" i="14"/>
  <c r="AH6" i="14" s="1"/>
  <c r="AI6" i="14" s="1"/>
  <c r="AG7" i="14"/>
  <c r="AH7" i="14" s="1"/>
  <c r="AI7" i="14" s="1"/>
  <c r="AG8" i="14"/>
  <c r="AH8" i="14" s="1"/>
  <c r="AI8" i="14" s="1"/>
  <c r="AG3" i="13"/>
  <c r="AH3" i="13" s="1"/>
  <c r="AI3" i="13" s="1"/>
  <c r="AG4" i="13"/>
  <c r="AH4" i="13" s="1"/>
  <c r="AI4" i="13" s="1"/>
  <c r="AG5" i="13"/>
  <c r="AH5" i="13" s="1"/>
  <c r="AI5" i="13" s="1"/>
  <c r="AG6" i="13"/>
  <c r="AH6" i="13" s="1"/>
  <c r="AI6" i="13" s="1"/>
  <c r="AG7" i="13"/>
  <c r="AH7" i="13" s="1"/>
  <c r="AI7" i="13" s="1"/>
  <c r="AG8" i="13"/>
  <c r="AH8" i="13" s="1"/>
  <c r="AI8" i="13" s="1"/>
  <c r="AG9" i="13"/>
  <c r="AH9" i="13" s="1"/>
  <c r="AI9" i="13" s="1"/>
  <c r="AG5" i="12"/>
  <c r="AH5" i="12"/>
  <c r="AI5" i="12"/>
  <c r="AG6" i="12"/>
  <c r="AH6" i="12"/>
  <c r="AI6" i="12"/>
  <c r="AG7" i="12"/>
  <c r="AH7" i="12"/>
  <c r="AI7" i="12"/>
  <c r="AG8" i="12"/>
  <c r="AH8" i="12"/>
  <c r="AI8" i="12"/>
  <c r="AG9" i="12"/>
  <c r="AH9" i="12"/>
  <c r="AI9" i="12"/>
  <c r="AG10" i="12"/>
  <c r="AH10" i="12"/>
  <c r="AI10" i="12"/>
  <c r="AG11" i="12"/>
  <c r="AH11" i="12"/>
  <c r="AI11" i="12"/>
  <c r="AG12" i="12"/>
  <c r="AH12" i="12"/>
  <c r="AI12" i="12"/>
  <c r="AG13" i="12"/>
  <c r="AH13" i="12"/>
  <c r="AI13" i="12"/>
  <c r="AG14" i="12"/>
  <c r="AH14" i="12"/>
  <c r="AI14" i="12"/>
  <c r="AG15" i="12"/>
  <c r="AH15" i="12"/>
  <c r="AI15" i="12"/>
  <c r="AG16" i="12"/>
  <c r="AH16" i="12"/>
  <c r="AI16" i="12"/>
  <c r="AG18" i="12"/>
  <c r="AH18" i="12"/>
  <c r="AI18" i="12"/>
  <c r="AG19" i="12"/>
  <c r="AH19" i="12"/>
  <c r="AI19" i="12"/>
  <c r="AG20" i="12"/>
  <c r="AH20" i="12"/>
  <c r="AI20" i="12"/>
  <c r="AG21" i="12"/>
  <c r="AH21" i="12"/>
  <c r="AI21" i="12"/>
  <c r="AG22" i="12"/>
  <c r="AH22" i="12"/>
  <c r="AI22" i="12"/>
  <c r="AG23" i="12"/>
  <c r="AH23" i="12"/>
  <c r="AI23" i="12"/>
  <c r="AG24" i="12"/>
  <c r="AH24" i="12"/>
  <c r="AI24" i="12"/>
  <c r="AG25" i="12"/>
  <c r="AH25" i="12"/>
  <c r="AI25" i="12"/>
  <c r="AG26" i="12"/>
  <c r="AH26" i="12"/>
  <c r="AI26" i="12"/>
  <c r="AG27" i="12"/>
  <c r="AH27" i="12"/>
  <c r="AI27" i="12"/>
  <c r="AG28" i="12"/>
  <c r="AH28" i="12"/>
  <c r="AI28" i="12"/>
  <c r="AG29" i="12"/>
  <c r="AH29" i="12"/>
  <c r="AI29" i="12"/>
  <c r="AG30" i="12"/>
  <c r="AH30" i="12"/>
  <c r="AI30" i="12"/>
  <c r="AG31" i="12"/>
  <c r="AH31" i="12"/>
  <c r="AI31" i="12"/>
  <c r="AG32" i="12"/>
  <c r="AH32" i="12"/>
  <c r="AI32" i="12"/>
  <c r="AG33" i="12"/>
  <c r="AH33" i="12"/>
  <c r="AI33" i="12"/>
  <c r="AG34" i="12"/>
  <c r="AH34" i="12"/>
  <c r="AI34" i="12"/>
  <c r="AG35" i="12"/>
  <c r="AH35" i="12"/>
  <c r="AI35" i="12"/>
  <c r="AG36" i="12"/>
  <c r="AH36" i="12"/>
  <c r="AI36" i="12"/>
  <c r="AG37" i="12"/>
  <c r="AH37" i="12"/>
  <c r="AF38" i="12"/>
  <c r="AF39" i="12" s="1"/>
  <c r="AG38" i="12"/>
  <c r="AH38" i="12"/>
  <c r="AJ38" i="12"/>
  <c r="AJ39" i="12" s="1"/>
  <c r="AL39" i="12" s="1"/>
  <c r="AG39" i="12"/>
  <c r="AH39" i="12"/>
  <c r="AI39" i="12"/>
  <c r="AK39" i="12"/>
  <c r="AF3" i="11"/>
  <c r="AG3" i="11"/>
  <c r="AH3" i="11" s="1"/>
  <c r="AF4" i="11"/>
  <c r="AG4" i="11"/>
  <c r="AH4" i="11" s="1"/>
  <c r="AF5" i="11"/>
  <c r="AG5" i="11"/>
  <c r="AH5" i="11" s="1"/>
  <c r="AF6" i="11"/>
  <c r="AG6" i="11"/>
  <c r="AH6" i="11" s="1"/>
  <c r="AF7" i="11"/>
  <c r="AG7" i="11"/>
  <c r="AH7" i="11" s="1"/>
  <c r="AF8" i="11"/>
  <c r="AG8" i="11"/>
  <c r="AH8" i="11" s="1"/>
  <c r="AF3" i="10"/>
  <c r="AG3" i="10" s="1"/>
  <c r="AH3" i="10" s="1"/>
  <c r="AF4" i="10"/>
  <c r="AG4" i="10" s="1"/>
  <c r="AH4" i="10" s="1"/>
  <c r="AF5" i="10"/>
  <c r="AG5" i="10" s="1"/>
  <c r="AH5" i="10" s="1"/>
  <c r="AF6" i="10"/>
  <c r="AG6" i="10" s="1"/>
  <c r="AH6" i="10" s="1"/>
  <c r="AF7" i="10"/>
  <c r="AG7" i="10" s="1"/>
  <c r="AH7" i="10" s="1"/>
  <c r="AF8" i="10"/>
  <c r="AG8" i="10" s="1"/>
  <c r="AH8" i="10" s="1"/>
  <c r="AF9" i="10"/>
  <c r="AG9" i="10" s="1"/>
  <c r="AH9" i="10" s="1"/>
  <c r="AF10" i="10"/>
  <c r="AG10" i="10" s="1"/>
  <c r="AH10" i="10" s="1"/>
  <c r="AF11" i="10"/>
  <c r="AG11" i="10" s="1"/>
  <c r="AH11" i="10" s="1"/>
  <c r="AF12" i="10"/>
  <c r="AG12" i="10" s="1"/>
  <c r="AH12" i="10" s="1"/>
  <c r="AF13" i="10"/>
  <c r="AG13" i="10" s="1"/>
  <c r="AH13" i="10" s="1"/>
  <c r="AF14" i="10"/>
  <c r="AG14" i="10" s="1"/>
  <c r="AH14" i="10" s="1"/>
  <c r="AF15" i="10"/>
  <c r="AG15" i="10" s="1"/>
  <c r="AH15" i="10" s="1"/>
  <c r="AF16" i="10"/>
  <c r="AG16" i="10" s="1"/>
  <c r="AH16" i="10" s="1"/>
  <c r="AF17" i="10"/>
  <c r="AG17" i="10" s="1"/>
  <c r="AH17" i="10" s="1"/>
  <c r="AF18" i="10"/>
  <c r="AG18" i="10" s="1"/>
  <c r="AH18" i="10" s="1"/>
  <c r="AF19" i="10"/>
  <c r="AG19" i="10" s="1"/>
  <c r="AH19" i="10" s="1"/>
  <c r="AF20" i="10"/>
  <c r="AG20" i="10" s="1"/>
  <c r="AH20" i="10" s="1"/>
  <c r="AF21" i="10"/>
  <c r="AG21" i="10" s="1"/>
  <c r="AH21" i="10" s="1"/>
  <c r="AF22" i="10"/>
  <c r="AG22" i="10" s="1"/>
  <c r="AH22" i="10" s="1"/>
  <c r="AF23" i="10"/>
  <c r="AG23" i="10" s="1"/>
  <c r="AH23" i="10" s="1"/>
  <c r="AF24" i="10"/>
  <c r="AG24" i="10" s="1"/>
  <c r="AH24" i="10" s="1"/>
  <c r="AF25" i="10"/>
  <c r="AG25" i="10" s="1"/>
  <c r="AH25" i="10" s="1"/>
  <c r="AG5" i="9"/>
  <c r="AH5" i="9" s="1"/>
  <c r="AI5" i="9" s="1"/>
  <c r="AG6" i="9"/>
  <c r="AH6" i="9" s="1"/>
  <c r="AI6" i="9" s="1"/>
  <c r="AG7" i="9"/>
  <c r="AH7" i="9" s="1"/>
  <c r="AI7" i="9" s="1"/>
  <c r="AG8" i="9"/>
  <c r="AH8" i="9" s="1"/>
  <c r="AI8" i="9" s="1"/>
  <c r="AG9" i="9"/>
  <c r="AH9" i="9" s="1"/>
  <c r="AI9" i="9" s="1"/>
  <c r="AG10" i="9"/>
  <c r="AH10" i="9" s="1"/>
  <c r="AI10" i="9" s="1"/>
  <c r="AG11" i="9"/>
  <c r="AH11" i="9" s="1"/>
  <c r="AI11" i="9" s="1"/>
  <c r="AG12" i="9"/>
  <c r="AH12" i="9" s="1"/>
  <c r="AI12" i="9" s="1"/>
  <c r="AG13" i="9"/>
  <c r="AH13" i="9" s="1"/>
  <c r="AI13" i="9" s="1"/>
  <c r="AG14" i="9"/>
  <c r="AH14" i="9" s="1"/>
  <c r="AI14" i="9" s="1"/>
  <c r="AG15" i="9"/>
  <c r="AH15" i="9" s="1"/>
  <c r="AI15" i="9" s="1"/>
  <c r="AG16" i="9"/>
  <c r="AH16" i="9" s="1"/>
  <c r="AI16" i="9" s="1"/>
  <c r="AG17" i="9"/>
  <c r="AH17" i="9" s="1"/>
  <c r="AI17" i="9" s="1"/>
  <c r="AG18" i="9"/>
  <c r="AH18" i="9" s="1"/>
  <c r="AI18" i="9" s="1"/>
  <c r="AG19" i="9"/>
  <c r="AH19" i="9" s="1"/>
  <c r="AI19" i="9" s="1"/>
  <c r="AG20" i="9"/>
  <c r="AH20" i="9" s="1"/>
  <c r="AI20" i="9" s="1"/>
  <c r="AG21" i="9"/>
  <c r="AH21" i="9" s="1"/>
  <c r="AI21" i="9" s="1"/>
  <c r="AG22" i="9"/>
  <c r="AH22" i="9" s="1"/>
  <c r="AI22" i="9" s="1"/>
  <c r="AG23" i="9"/>
  <c r="AH23" i="9" s="1"/>
  <c r="AI23" i="9" s="1"/>
  <c r="AG24" i="9"/>
  <c r="AH24" i="9" s="1"/>
  <c r="AI24" i="9" s="1"/>
  <c r="AG25" i="9"/>
  <c r="AH25" i="9" s="1"/>
  <c r="AI25" i="9" s="1"/>
  <c r="AG26" i="9"/>
  <c r="AH26" i="9" s="1"/>
  <c r="AI26" i="9" s="1"/>
  <c r="AG27" i="9"/>
  <c r="AH27" i="9" s="1"/>
  <c r="AI27" i="9" s="1"/>
  <c r="AG28" i="9"/>
  <c r="AH28" i="9" s="1"/>
  <c r="AI28" i="9" s="1"/>
  <c r="AG29" i="9"/>
  <c r="AH29" i="9" s="1"/>
  <c r="AI29" i="9" s="1"/>
  <c r="AG30" i="9"/>
  <c r="AH30" i="9" s="1"/>
  <c r="AI30" i="9" s="1"/>
  <c r="AG31" i="9"/>
  <c r="AH31" i="9" s="1"/>
  <c r="AI31" i="9" s="1"/>
  <c r="AG32" i="9"/>
  <c r="AH32" i="9" s="1"/>
  <c r="AI32" i="9" s="1"/>
  <c r="AG33" i="9"/>
  <c r="AH33" i="9" s="1"/>
  <c r="AI33" i="9" s="1"/>
  <c r="AG34" i="9"/>
  <c r="AH34" i="9" s="1"/>
  <c r="AI34" i="9" s="1"/>
  <c r="AG35" i="9"/>
  <c r="AH35" i="9" s="1"/>
  <c r="AI35" i="9" s="1"/>
  <c r="AG36" i="9"/>
  <c r="AH36" i="9" s="1"/>
  <c r="AI36" i="9" s="1"/>
  <c r="AG37" i="9"/>
  <c r="AH37" i="9" s="1"/>
  <c r="AI37" i="9" s="1"/>
  <c r="AG38" i="9"/>
  <c r="AH38" i="9" s="1"/>
  <c r="AI38" i="9" s="1"/>
  <c r="AG39" i="9"/>
  <c r="AH39" i="9" s="1"/>
  <c r="AI39" i="9" s="1"/>
  <c r="AG40" i="9"/>
  <c r="AH40" i="9" s="1"/>
  <c r="AI40" i="9" s="1"/>
  <c r="AG41" i="9"/>
  <c r="AH41" i="9" s="1"/>
  <c r="AI41" i="9" s="1"/>
  <c r="AG42" i="9"/>
  <c r="AH42" i="9" s="1"/>
  <c r="AI42" i="9" s="1"/>
  <c r="AG43" i="9"/>
  <c r="AH43" i="9" s="1"/>
  <c r="AI43" i="9" s="1"/>
  <c r="AG44" i="9"/>
  <c r="AH44" i="9" s="1"/>
  <c r="AI44" i="9" s="1"/>
  <c r="AG45" i="9"/>
  <c r="AH45" i="9" s="1"/>
  <c r="AI45" i="9" s="1"/>
  <c r="AG46" i="9"/>
  <c r="AH46" i="9" s="1"/>
  <c r="AI46" i="9" s="1"/>
  <c r="AG47" i="9"/>
  <c r="AH47" i="9" s="1"/>
  <c r="AI47" i="9" s="1"/>
  <c r="AG48" i="9"/>
  <c r="AH48" i="9" s="1"/>
  <c r="AI48" i="9" s="1"/>
  <c r="AG49" i="9"/>
  <c r="AH49" i="9" s="1"/>
  <c r="AI49" i="9" s="1"/>
  <c r="AG50" i="9"/>
  <c r="AH50" i="9" s="1"/>
  <c r="AI50" i="9" s="1"/>
  <c r="AG51" i="9"/>
  <c r="AH51" i="9" s="1"/>
  <c r="AI51" i="9" s="1"/>
  <c r="AG52" i="9"/>
  <c r="AH52" i="9" s="1"/>
  <c r="AI52" i="9" s="1"/>
  <c r="AG53" i="9"/>
  <c r="AH53" i="9" s="1"/>
  <c r="AI53" i="9" s="1"/>
  <c r="AG54" i="9"/>
  <c r="AH54" i="9" s="1"/>
  <c r="AI54" i="9" s="1"/>
  <c r="AG55" i="9"/>
  <c r="AH55" i="9" s="1"/>
  <c r="AI55" i="9" s="1"/>
  <c r="AG56" i="9"/>
  <c r="AH56" i="9" s="1"/>
  <c r="AI56" i="9" s="1"/>
  <c r="AG57" i="9"/>
  <c r="AH57" i="9" s="1"/>
  <c r="AI57" i="9" s="1"/>
  <c r="AG58" i="9"/>
  <c r="AH58" i="9" s="1"/>
  <c r="AI58" i="9" s="1"/>
  <c r="AG59" i="9"/>
  <c r="AH59" i="9" s="1"/>
  <c r="AI59" i="9" s="1"/>
  <c r="AG60" i="9"/>
  <c r="AH60" i="9" s="1"/>
  <c r="AI60" i="9" s="1"/>
  <c r="AG61" i="9"/>
  <c r="AH61" i="9" s="1"/>
  <c r="AI61" i="9" s="1"/>
  <c r="AG62" i="9"/>
  <c r="AH62" i="9" s="1"/>
  <c r="AI62" i="9" s="1"/>
  <c r="AG63" i="9"/>
  <c r="AH63" i="9" s="1"/>
  <c r="AI63" i="9" s="1"/>
  <c r="AG64" i="9"/>
  <c r="AH64" i="9" s="1"/>
  <c r="AI64" i="9" s="1"/>
  <c r="AG65" i="9"/>
  <c r="AH65" i="9" s="1"/>
  <c r="AI65" i="9" s="1"/>
  <c r="AG66" i="9"/>
  <c r="AH66" i="9" s="1"/>
  <c r="AI66" i="9" s="1"/>
  <c r="AG67" i="9"/>
  <c r="AH67" i="9" s="1"/>
  <c r="AI67" i="9" s="1"/>
  <c r="AG68" i="9"/>
  <c r="AH68" i="9" s="1"/>
  <c r="AI68" i="9" s="1"/>
  <c r="AG69" i="9"/>
  <c r="AH69" i="9" s="1"/>
  <c r="AI69" i="9" s="1"/>
  <c r="AG70" i="9"/>
  <c r="AH70" i="9" s="1"/>
  <c r="AI70" i="9" s="1"/>
  <c r="AG71" i="9"/>
  <c r="AH71" i="9" s="1"/>
  <c r="AI71" i="9" s="1"/>
  <c r="AG72" i="9"/>
  <c r="AH72" i="9" s="1"/>
  <c r="AI72" i="9" s="1"/>
  <c r="AG73" i="9"/>
  <c r="AH73" i="9" s="1"/>
  <c r="AI73" i="9" s="1"/>
  <c r="AE75" i="9"/>
  <c r="AE76" i="9" s="1"/>
  <c r="AG77" i="9" s="1"/>
  <c r="AF75" i="9"/>
  <c r="AG75" i="9"/>
  <c r="AG76" i="9" s="1"/>
  <c r="AH75" i="9"/>
  <c r="AH76" i="9" s="1"/>
  <c r="AF76" i="9"/>
  <c r="AG5" i="8"/>
  <c r="AH5" i="8" s="1"/>
  <c r="AI5" i="8" s="1"/>
  <c r="AG6" i="8"/>
  <c r="AH6" i="8" s="1"/>
  <c r="AI6" i="8" s="1"/>
  <c r="AG7" i="8"/>
  <c r="AH7" i="8" s="1"/>
  <c r="AI7" i="8" s="1"/>
  <c r="AG8" i="8"/>
  <c r="AH8" i="8" s="1"/>
  <c r="AI8" i="8" s="1"/>
  <c r="AG9" i="8"/>
  <c r="AH9" i="8" s="1"/>
  <c r="AI9" i="8" s="1"/>
  <c r="AG10" i="8"/>
  <c r="AH10" i="8" s="1"/>
  <c r="AI10" i="8" s="1"/>
  <c r="AG11" i="8"/>
  <c r="AH11" i="8" s="1"/>
  <c r="AI11" i="8" s="1"/>
  <c r="AG12" i="8"/>
  <c r="AH12" i="8" s="1"/>
  <c r="AI12" i="8" s="1"/>
  <c r="AG13" i="8"/>
  <c r="AH13" i="8" s="1"/>
  <c r="AI13" i="8" s="1"/>
  <c r="AG14" i="8"/>
  <c r="AH14" i="8" s="1"/>
  <c r="AI14" i="8" s="1"/>
  <c r="AG15" i="8"/>
  <c r="AH15" i="8" s="1"/>
  <c r="AI15" i="8" s="1"/>
  <c r="AG16" i="8"/>
  <c r="AH16" i="8" s="1"/>
  <c r="AI16" i="8" s="1"/>
  <c r="AG17" i="8"/>
  <c r="AH17" i="8" s="1"/>
  <c r="AI17" i="8" s="1"/>
  <c r="AG18" i="8"/>
  <c r="AH18" i="8" s="1"/>
  <c r="AI18" i="8" s="1"/>
  <c r="AG19" i="8"/>
  <c r="AH19" i="8" s="1"/>
  <c r="AI19" i="8" s="1"/>
  <c r="AG20" i="8"/>
  <c r="AH20" i="8" s="1"/>
  <c r="AI20" i="8" s="1"/>
  <c r="AG5" i="7"/>
  <c r="AH5" i="7"/>
  <c r="AI5" i="7" s="1"/>
  <c r="AG6" i="7"/>
  <c r="AH6" i="7"/>
  <c r="AI6" i="7" s="1"/>
  <c r="AG7" i="7"/>
  <c r="AH7" i="7"/>
  <c r="AI7" i="7" s="1"/>
  <c r="AG8" i="7"/>
  <c r="AH8" i="7"/>
  <c r="AI8" i="7" s="1"/>
  <c r="AG9" i="7"/>
  <c r="AH9" i="7"/>
  <c r="AI9" i="7" s="1"/>
  <c r="AG10" i="7"/>
  <c r="AH10" i="7"/>
  <c r="AI10" i="7" s="1"/>
  <c r="AG11" i="7"/>
  <c r="AH11" i="7"/>
  <c r="AI11" i="7" s="1"/>
  <c r="AG12" i="7"/>
  <c r="AH12" i="7"/>
  <c r="AI12" i="7" s="1"/>
  <c r="AG13" i="7"/>
  <c r="AH13" i="7"/>
  <c r="AI13" i="7" s="1"/>
  <c r="AG14" i="7"/>
  <c r="AH14" i="7"/>
  <c r="AI14" i="7" s="1"/>
  <c r="AG15" i="7"/>
  <c r="AH15" i="7"/>
  <c r="AI15" i="7" s="1"/>
  <c r="AG16" i="7"/>
  <c r="AH16" i="7"/>
  <c r="AI16" i="7" s="1"/>
  <c r="AG17" i="7"/>
  <c r="AH17" i="7"/>
  <c r="AI17" i="7" s="1"/>
  <c r="AG18" i="7"/>
  <c r="AH18" i="7"/>
  <c r="AI18" i="7" s="1"/>
  <c r="AG19" i="7"/>
  <c r="AH19" i="7"/>
  <c r="AI19" i="7" s="1"/>
  <c r="AG20" i="7"/>
  <c r="AH20" i="7"/>
  <c r="AI20" i="7" s="1"/>
  <c r="AG21" i="7"/>
  <c r="AH21" i="7"/>
  <c r="AI21" i="7" s="1"/>
  <c r="AG22" i="7"/>
  <c r="AH22" i="7"/>
  <c r="AI22" i="7" s="1"/>
  <c r="AG23" i="7"/>
  <c r="AH23" i="7"/>
  <c r="AI23" i="7" s="1"/>
  <c r="AG24" i="7"/>
  <c r="AH24" i="7"/>
  <c r="AI24" i="7" s="1"/>
  <c r="AG25" i="7"/>
  <c r="AH25" i="7"/>
  <c r="AI25" i="7" s="1"/>
  <c r="AG26" i="7"/>
  <c r="AH26" i="7"/>
  <c r="AI26" i="7" s="1"/>
  <c r="AG27" i="7"/>
  <c r="AH27" i="7"/>
  <c r="AI27" i="7" s="1"/>
  <c r="AG28" i="7"/>
  <c r="AH28" i="7"/>
  <c r="AI28" i="7" s="1"/>
  <c r="AG29" i="7"/>
  <c r="AH29" i="7"/>
  <c r="AI29" i="7" s="1"/>
  <c r="AG30" i="7"/>
  <c r="AH30" i="7"/>
  <c r="AI30" i="7" s="1"/>
  <c r="AG31" i="7"/>
  <c r="AH31" i="7"/>
  <c r="AI31" i="7" s="1"/>
  <c r="AG32" i="7"/>
  <c r="AH32" i="7"/>
  <c r="AI32" i="7" s="1"/>
  <c r="AG33" i="7"/>
  <c r="AH33" i="7"/>
  <c r="AI33" i="7" s="1"/>
  <c r="AG34" i="7"/>
  <c r="AH34" i="7"/>
  <c r="AI34" i="7" s="1"/>
  <c r="AG35" i="7"/>
  <c r="AH35" i="7"/>
  <c r="AI35" i="7" s="1"/>
  <c r="AG36" i="7"/>
  <c r="AH36" i="7"/>
  <c r="AI36" i="7" s="1"/>
  <c r="AG37" i="7"/>
  <c r="AH37" i="7"/>
  <c r="AI37" i="7" s="1"/>
  <c r="AG38" i="7"/>
  <c r="AH38" i="7"/>
  <c r="AI38" i="7" s="1"/>
  <c r="AG39" i="7"/>
  <c r="AH39" i="7"/>
  <c r="AI39" i="7" s="1"/>
  <c r="AG40" i="7"/>
  <c r="AH40" i="7"/>
  <c r="AI40" i="7" s="1"/>
  <c r="AG41" i="7"/>
  <c r="AH41" i="7"/>
  <c r="AI41" i="7" s="1"/>
  <c r="AG42" i="7"/>
  <c r="AH42" i="7"/>
  <c r="AI42" i="7" s="1"/>
  <c r="AG43" i="7"/>
  <c r="AH43" i="7"/>
  <c r="AI43" i="7" s="1"/>
  <c r="AG44" i="7"/>
  <c r="AH44" i="7"/>
  <c r="AI44" i="7" s="1"/>
  <c r="AG45" i="7"/>
  <c r="AH45" i="7"/>
  <c r="AI45" i="7" s="1"/>
  <c r="AG46" i="7"/>
  <c r="AH46" i="7"/>
  <c r="AI46" i="7" s="1"/>
  <c r="AG47" i="7"/>
  <c r="AH47" i="7"/>
  <c r="AI47" i="7" s="1"/>
  <c r="AG48" i="7"/>
  <c r="AH48" i="7"/>
  <c r="AI48" i="7" s="1"/>
  <c r="AG49" i="7"/>
  <c r="AH49" i="7"/>
  <c r="AI49" i="7" s="1"/>
  <c r="AG50" i="7"/>
  <c r="AH50" i="7"/>
  <c r="AI50" i="7" s="1"/>
  <c r="AG51" i="7"/>
  <c r="AH51" i="7"/>
  <c r="AI51" i="7" s="1"/>
  <c r="AG52" i="7"/>
  <c r="AH52" i="7"/>
  <c r="AI52" i="7" s="1"/>
  <c r="AG53" i="7"/>
  <c r="AH53" i="7"/>
  <c r="AI53" i="7" s="1"/>
  <c r="AG54" i="7"/>
  <c r="AH54" i="7"/>
  <c r="AI54" i="7" s="1"/>
  <c r="AH55" i="7"/>
  <c r="AI55" i="7"/>
  <c r="AH56" i="7"/>
  <c r="AI56" i="7"/>
  <c r="AH57" i="7"/>
  <c r="AI57" i="7" s="1"/>
  <c r="AH58" i="7"/>
  <c r="AI58" i="7"/>
  <c r="AH59" i="7"/>
  <c r="AI59" i="7"/>
  <c r="AH60" i="7"/>
  <c r="AI60" i="7" s="1"/>
  <c r="AH61" i="7"/>
  <c r="AI61" i="7"/>
  <c r="AH62" i="7"/>
  <c r="AI62" i="7"/>
  <c r="AH63" i="7"/>
  <c r="AI63" i="7" s="1"/>
  <c r="AH64" i="7"/>
  <c r="AI64" i="7"/>
  <c r="AH65" i="7"/>
  <c r="AI65" i="7"/>
  <c r="AH66" i="7"/>
  <c r="AI66" i="7" s="1"/>
  <c r="AH67" i="7"/>
  <c r="AI67" i="7"/>
  <c r="AH68" i="7"/>
  <c r="AI68" i="7"/>
  <c r="AH69" i="7"/>
  <c r="AI69" i="7" s="1"/>
  <c r="AH70" i="7"/>
  <c r="AI70" i="7"/>
  <c r="AH71" i="7"/>
  <c r="AI71" i="7"/>
  <c r="AH72" i="7"/>
  <c r="AI72" i="7" s="1"/>
  <c r="AH73" i="7"/>
  <c r="AI73" i="7"/>
  <c r="AH74" i="7"/>
  <c r="AI74" i="7"/>
  <c r="AH75" i="7"/>
  <c r="AI75" i="7" s="1"/>
  <c r="AH76" i="7"/>
  <c r="AI76" i="7"/>
  <c r="AH77" i="7"/>
  <c r="AI77" i="7"/>
  <c r="AH78" i="7"/>
  <c r="AI78" i="7" s="1"/>
  <c r="AH79" i="7"/>
  <c r="AI79" i="7"/>
  <c r="AH80" i="7"/>
  <c r="AI80" i="7"/>
  <c r="AH81" i="7"/>
  <c r="AI81" i="7" s="1"/>
  <c r="AH82" i="7"/>
  <c r="AI82" i="7"/>
  <c r="AH83" i="7"/>
  <c r="AI83" i="7"/>
  <c r="AH84" i="7"/>
  <c r="AI84" i="7" s="1"/>
  <c r="AH85" i="7"/>
  <c r="AI85" i="7"/>
  <c r="AH86" i="7"/>
  <c r="AI86" i="7"/>
  <c r="AH87" i="7"/>
  <c r="AI87" i="7" s="1"/>
  <c r="AH88" i="7"/>
  <c r="AI88" i="7"/>
  <c r="AH89" i="7"/>
  <c r="AI89" i="7"/>
  <c r="AH90" i="7"/>
  <c r="AI90" i="7" s="1"/>
  <c r="AH91" i="7"/>
  <c r="AI91" i="7"/>
  <c r="AH92" i="7"/>
  <c r="AI92" i="7"/>
  <c r="AH93" i="7"/>
  <c r="AI93" i="7" s="1"/>
  <c r="AH94" i="7"/>
  <c r="AI94" i="7"/>
  <c r="AH95" i="7"/>
  <c r="AI95" i="7"/>
  <c r="AH96" i="7"/>
  <c r="AI96" i="7" s="1"/>
  <c r="AH97" i="7"/>
  <c r="AI97" i="7"/>
  <c r="AH98" i="7"/>
  <c r="AI98" i="7"/>
  <c r="AH99" i="7"/>
  <c r="AI99" i="7" s="1"/>
  <c r="AH100" i="7"/>
  <c r="AI100" i="7"/>
  <c r="AH101" i="7"/>
  <c r="AI101" i="7"/>
  <c r="AH102" i="7"/>
  <c r="AI102" i="7" s="1"/>
  <c r="AH103" i="7"/>
  <c r="AI103" i="7"/>
  <c r="AH104" i="7"/>
  <c r="AI104" i="7"/>
  <c r="AH105" i="7"/>
  <c r="AI105" i="7" s="1"/>
  <c r="AH106" i="7"/>
  <c r="AI106" i="7"/>
  <c r="AH107" i="7"/>
  <c r="AI107" i="7"/>
  <c r="AH108" i="7"/>
  <c r="AI108" i="7" s="1"/>
  <c r="AH109" i="7"/>
  <c r="AI109" i="7"/>
  <c r="AH110" i="7"/>
  <c r="AI110" i="7"/>
  <c r="AH111" i="7"/>
  <c r="AI111" i="7" s="1"/>
  <c r="AH112" i="7"/>
  <c r="AI112" i="7"/>
  <c r="AH113" i="7"/>
  <c r="AI113" i="7"/>
  <c r="AH114" i="7"/>
  <c r="AI114" i="7" s="1"/>
  <c r="AH115" i="7"/>
  <c r="AI115" i="7"/>
  <c r="AH116" i="7"/>
  <c r="AI116" i="7"/>
  <c r="AH117" i="7"/>
  <c r="AI117" i="7" s="1"/>
  <c r="AH118" i="7"/>
  <c r="AI118" i="7"/>
  <c r="AH119" i="7"/>
  <c r="AI119" i="7"/>
  <c r="AH120" i="7"/>
  <c r="AI120" i="7" s="1"/>
  <c r="AH121" i="7"/>
  <c r="AI121" i="7"/>
  <c r="AH122" i="7"/>
  <c r="AI122" i="7"/>
  <c r="AH123" i="7"/>
  <c r="AI123" i="7" s="1"/>
  <c r="AH124" i="7"/>
  <c r="AI124" i="7"/>
  <c r="AH125" i="7"/>
  <c r="AI125" i="7"/>
  <c r="AH126" i="7"/>
  <c r="AI126" i="7" s="1"/>
  <c r="AH127" i="7"/>
  <c r="AI127" i="7"/>
  <c r="AH128" i="7"/>
  <c r="AI128" i="7"/>
  <c r="AH129" i="7"/>
  <c r="AI129" i="7" s="1"/>
  <c r="AH130" i="7"/>
  <c r="AI130" i="7"/>
  <c r="AH131" i="7"/>
  <c r="AI131" i="7"/>
  <c r="AH132" i="7"/>
  <c r="AI132" i="7" s="1"/>
  <c r="AH133" i="7"/>
  <c r="AI133" i="7"/>
  <c r="AH134" i="7"/>
  <c r="AI134" i="7"/>
  <c r="AH135" i="7"/>
  <c r="AI135" i="7" s="1"/>
  <c r="AH136" i="7"/>
  <c r="AI136" i="7"/>
  <c r="AH137" i="7"/>
  <c r="AI137" i="7"/>
  <c r="AH138" i="7"/>
  <c r="AI138" i="7" s="1"/>
  <c r="AG3" i="6"/>
  <c r="AH3" i="6" s="1"/>
  <c r="AI3" i="6" s="1"/>
  <c r="AG4" i="6"/>
  <c r="AH4" i="6" s="1"/>
  <c r="AI4" i="6" s="1"/>
  <c r="AG5" i="6"/>
  <c r="AH5" i="6" s="1"/>
  <c r="AI5" i="6" s="1"/>
  <c r="AG6" i="6"/>
  <c r="AH6" i="6" s="1"/>
  <c r="AI6" i="6" s="1"/>
  <c r="AG7" i="6"/>
  <c r="AH7" i="6" s="1"/>
  <c r="AI7" i="6" s="1"/>
  <c r="AG8" i="6"/>
  <c r="AH8" i="6" s="1"/>
  <c r="AI8" i="6"/>
  <c r="AG9" i="6"/>
  <c r="AH9" i="6" s="1"/>
  <c r="AI9" i="6" s="1"/>
  <c r="AG10" i="6"/>
  <c r="AH10" i="6" s="1"/>
  <c r="AI10" i="6" s="1"/>
  <c r="AG11" i="6"/>
  <c r="AH11" i="6" s="1"/>
  <c r="AI11" i="6"/>
  <c r="AG12" i="6"/>
  <c r="AH12" i="6" s="1"/>
  <c r="AI12" i="6" s="1"/>
  <c r="AG13" i="6"/>
  <c r="AH13" i="6" s="1"/>
  <c r="AI13" i="6" s="1"/>
  <c r="AG14" i="6"/>
  <c r="AH14" i="6" s="1"/>
  <c r="AI14" i="6"/>
  <c r="AG15" i="6"/>
  <c r="AH15" i="6" s="1"/>
  <c r="AI15" i="6" s="1"/>
  <c r="AG16" i="6"/>
  <c r="AH16" i="6" s="1"/>
  <c r="AI16" i="6" s="1"/>
  <c r="AG17" i="6"/>
  <c r="AH17" i="6" s="1"/>
  <c r="AI17" i="6"/>
  <c r="AG18" i="6"/>
  <c r="AH18" i="6" s="1"/>
  <c r="AI18" i="6" s="1"/>
  <c r="AG19" i="6"/>
  <c r="AH19" i="6" s="1"/>
  <c r="AI19" i="6" s="1"/>
  <c r="AG20" i="6"/>
  <c r="AH20" i="6" s="1"/>
  <c r="AI20" i="6"/>
  <c r="AG21" i="6"/>
  <c r="AH21" i="6" s="1"/>
  <c r="AI21" i="6" s="1"/>
  <c r="AG22" i="6"/>
  <c r="AH22" i="6" s="1"/>
  <c r="AI22" i="6" s="1"/>
  <c r="AG23" i="6"/>
  <c r="AH23" i="6" s="1"/>
  <c r="AI23" i="6"/>
  <c r="AG24" i="6"/>
  <c r="AH24" i="6" s="1"/>
  <c r="AI24" i="6" s="1"/>
  <c r="AG25" i="6"/>
  <c r="AH25" i="6" s="1"/>
  <c r="AI25" i="6" s="1"/>
  <c r="AG26" i="6"/>
  <c r="AH26" i="6" s="1"/>
  <c r="AI26" i="6"/>
  <c r="AG27" i="6"/>
  <c r="AH27" i="6" s="1"/>
  <c r="AI27" i="6" s="1"/>
  <c r="AG28" i="6"/>
  <c r="AH28" i="6" s="1"/>
  <c r="AI28" i="6" s="1"/>
  <c r="AG29" i="6"/>
  <c r="AH29" i="6" s="1"/>
  <c r="AI29" i="6"/>
  <c r="AG30" i="6"/>
  <c r="AH30" i="6" s="1"/>
  <c r="AI30" i="6" s="1"/>
  <c r="AG31" i="6"/>
  <c r="AH31" i="6" s="1"/>
  <c r="AI31" i="6" s="1"/>
  <c r="AG32" i="6"/>
  <c r="AH32" i="6" s="1"/>
  <c r="AI32" i="6"/>
  <c r="AG33" i="6"/>
  <c r="AH33" i="6" s="1"/>
  <c r="AI33" i="6" s="1"/>
  <c r="AG34" i="6"/>
  <c r="AH34" i="6" s="1"/>
  <c r="AI34" i="6" s="1"/>
  <c r="AG35" i="6"/>
  <c r="AH35" i="6" s="1"/>
  <c r="AI35" i="6"/>
  <c r="AG36" i="6"/>
  <c r="AH36" i="6" s="1"/>
  <c r="AI36" i="6" s="1"/>
  <c r="AG37" i="6"/>
  <c r="AH37" i="6" s="1"/>
  <c r="AI37" i="6" s="1"/>
  <c r="AG38" i="6"/>
  <c r="AH38" i="6" s="1"/>
  <c r="AI38" i="6"/>
  <c r="AG39" i="6"/>
  <c r="AH39" i="6" s="1"/>
  <c r="AI39" i="6" s="1"/>
  <c r="AG40" i="6"/>
  <c r="AH40" i="6" s="1"/>
  <c r="AI40" i="6" s="1"/>
  <c r="AG41" i="6"/>
  <c r="AH41" i="6" s="1"/>
  <c r="AI41" i="6"/>
  <c r="AG42" i="6"/>
  <c r="AH42" i="6" s="1"/>
  <c r="AI42" i="6" s="1"/>
  <c r="AG43" i="6"/>
  <c r="AH43" i="6" s="1"/>
  <c r="AI43" i="6" s="1"/>
  <c r="AG44" i="6"/>
  <c r="AH44" i="6" s="1"/>
  <c r="AI44" i="6"/>
  <c r="AG45" i="6"/>
  <c r="AH45" i="6" s="1"/>
  <c r="AI45" i="6" s="1"/>
  <c r="AG46" i="6"/>
  <c r="AH46" i="6" s="1"/>
  <c r="AI46" i="6" s="1"/>
  <c r="AG47" i="6"/>
  <c r="AH47" i="6" s="1"/>
  <c r="AI47" i="6"/>
  <c r="AG48" i="6"/>
  <c r="AH48" i="6" s="1"/>
  <c r="AI48" i="6" s="1"/>
  <c r="AG49" i="6"/>
  <c r="AH49" i="6" s="1"/>
  <c r="AI49" i="6" s="1"/>
  <c r="AG50" i="6"/>
  <c r="AH50" i="6" s="1"/>
  <c r="AI50" i="6"/>
  <c r="AG51" i="6"/>
  <c r="AH51" i="6" s="1"/>
  <c r="AI51" i="6" s="1"/>
  <c r="AG52" i="6"/>
  <c r="AH52" i="6" s="1"/>
  <c r="AI52" i="6" s="1"/>
  <c r="AG53" i="6"/>
  <c r="AH53" i="6" s="1"/>
  <c r="AI53" i="6"/>
  <c r="AG54" i="6"/>
  <c r="AH54" i="6" s="1"/>
  <c r="AI54" i="6" s="1"/>
  <c r="AG55" i="6"/>
  <c r="AH55" i="6" s="1"/>
  <c r="AI55" i="6" s="1"/>
  <c r="AG56" i="6"/>
  <c r="AH56" i="6" s="1"/>
  <c r="AI56" i="6"/>
  <c r="AG57" i="6"/>
  <c r="AH57" i="6" s="1"/>
  <c r="AI57" i="6" s="1"/>
  <c r="AG58" i="6"/>
  <c r="AH58" i="6" s="1"/>
  <c r="AI58" i="6" s="1"/>
  <c r="AG59" i="6"/>
  <c r="AH59" i="6" s="1"/>
  <c r="AI59" i="6"/>
  <c r="AG60" i="6"/>
  <c r="AH60" i="6" s="1"/>
  <c r="AI60" i="6" s="1"/>
  <c r="AG61" i="6"/>
  <c r="AH61" i="6" s="1"/>
  <c r="AI61" i="6" s="1"/>
  <c r="AG62" i="6"/>
  <c r="AH62" i="6" s="1"/>
  <c r="AI62" i="6"/>
  <c r="AG63" i="6"/>
  <c r="AH63" i="6" s="1"/>
  <c r="AI63" i="6" s="1"/>
  <c r="AG64" i="6"/>
  <c r="AH64" i="6" s="1"/>
  <c r="AI64" i="6" s="1"/>
  <c r="AG65" i="6"/>
  <c r="AH65" i="6" s="1"/>
  <c r="AI65" i="6"/>
  <c r="AG66" i="6"/>
  <c r="AH66" i="6" s="1"/>
  <c r="AI66" i="6" s="1"/>
  <c r="AG67" i="6"/>
  <c r="AH67" i="6" s="1"/>
  <c r="AI67" i="6" s="1"/>
  <c r="AG68" i="6"/>
  <c r="AH68" i="6" s="1"/>
  <c r="AI68" i="6"/>
  <c r="AG69" i="6"/>
  <c r="AH69" i="6" s="1"/>
  <c r="AI69" i="6" s="1"/>
  <c r="AG70" i="6"/>
  <c r="AH70" i="6" s="1"/>
  <c r="AI70" i="6" s="1"/>
  <c r="AG71" i="6"/>
  <c r="AH71" i="6" s="1"/>
  <c r="AI71" i="6"/>
  <c r="AG72" i="6"/>
  <c r="AH72" i="6" s="1"/>
  <c r="AI72" i="6" s="1"/>
  <c r="AG73" i="6"/>
  <c r="AH73" i="6" s="1"/>
  <c r="AI73" i="6" s="1"/>
  <c r="AG74" i="6"/>
  <c r="AH74" i="6" s="1"/>
  <c r="AI74" i="6"/>
  <c r="AG75" i="6"/>
  <c r="AH75" i="6" s="1"/>
  <c r="AI75" i="6" s="1"/>
  <c r="AG76" i="6"/>
  <c r="AH76" i="6" s="1"/>
  <c r="AI76" i="6" s="1"/>
  <c r="AG77" i="6"/>
  <c r="AH77" i="6" s="1"/>
  <c r="AI77" i="6"/>
  <c r="AG78" i="6"/>
  <c r="AH78" i="6" s="1"/>
  <c r="AI78" i="6" s="1"/>
  <c r="AG79" i="6"/>
  <c r="AH79" i="6" s="1"/>
  <c r="AI79" i="6" s="1"/>
  <c r="AG80" i="6"/>
  <c r="AH80" i="6" s="1"/>
  <c r="AI80" i="6"/>
  <c r="AG81" i="6"/>
  <c r="AH81" i="6" s="1"/>
  <c r="AI81" i="6" s="1"/>
  <c r="AG82" i="6"/>
  <c r="AH82" i="6" s="1"/>
  <c r="AI82" i="6" s="1"/>
  <c r="AG83" i="6"/>
  <c r="AH83" i="6" s="1"/>
  <c r="AI83" i="6"/>
  <c r="AG84" i="6"/>
  <c r="AH84" i="6" s="1"/>
  <c r="AI84" i="6" s="1"/>
  <c r="AG5" i="5"/>
  <c r="AH5" i="5" s="1"/>
  <c r="AI5" i="5" s="1"/>
  <c r="AG6" i="5"/>
  <c r="AH6" i="5" s="1"/>
  <c r="AI6" i="5" s="1"/>
  <c r="AG7" i="5"/>
  <c r="AH7" i="5" s="1"/>
  <c r="AI7" i="5" s="1"/>
  <c r="AG8" i="5"/>
  <c r="AH8" i="5" s="1"/>
  <c r="AI8" i="5" s="1"/>
  <c r="AG9" i="5"/>
  <c r="AH9" i="5" s="1"/>
  <c r="AI9" i="5" s="1"/>
  <c r="AG10" i="5"/>
  <c r="AH10" i="5" s="1"/>
  <c r="AI10" i="5" s="1"/>
  <c r="Z11" i="5"/>
  <c r="AG11" i="5"/>
  <c r="AH11" i="5" s="1"/>
  <c r="AI11" i="5" s="1"/>
  <c r="Z12" i="5"/>
  <c r="AA12" i="5"/>
  <c r="AG12" i="5"/>
  <c r="AH12" i="5" s="1"/>
  <c r="AI12" i="5" s="1"/>
  <c r="Z13" i="5"/>
  <c r="AG13" i="5"/>
  <c r="AH13" i="5" s="1"/>
  <c r="AI13" i="5" s="1"/>
  <c r="Z14" i="5"/>
  <c r="AG14" i="5"/>
  <c r="AH14" i="5"/>
  <c r="AI14" i="5" s="1"/>
  <c r="Z15" i="5"/>
  <c r="AG15" i="5"/>
  <c r="AH15" i="5" s="1"/>
  <c r="AI15" i="5" s="1"/>
  <c r="Z16" i="5"/>
  <c r="AG16" i="5"/>
  <c r="AH16" i="5" s="1"/>
  <c r="AI16" i="5" s="1"/>
  <c r="Z17" i="5"/>
  <c r="AG17" i="5"/>
  <c r="AH17" i="5"/>
  <c r="AI17" i="5" s="1"/>
  <c r="Z18" i="5"/>
  <c r="AG18" i="5"/>
  <c r="AH18" i="5" s="1"/>
  <c r="AI18" i="5" s="1"/>
  <c r="Z19" i="5"/>
  <c r="AA19" i="5"/>
  <c r="AB19" i="5"/>
  <c r="AC19" i="5"/>
  <c r="AG19" i="5"/>
  <c r="AH19" i="5" s="1"/>
  <c r="AI19" i="5" s="1"/>
  <c r="AJ19" i="5"/>
  <c r="Z20" i="5"/>
  <c r="AG20" i="5"/>
  <c r="AH20" i="5" s="1"/>
  <c r="AI20" i="5" s="1"/>
  <c r="Z21" i="5"/>
  <c r="AG21" i="5"/>
  <c r="AH21" i="5" s="1"/>
  <c r="AI21" i="5" s="1"/>
  <c r="Z22" i="5"/>
  <c r="AG22" i="5"/>
  <c r="AH22" i="5"/>
  <c r="AI22" i="5" s="1"/>
  <c r="Z23" i="5"/>
  <c r="AG23" i="5"/>
  <c r="AH23" i="5" s="1"/>
  <c r="AI23" i="5" s="1"/>
  <c r="Z24" i="5"/>
  <c r="AG24" i="5"/>
  <c r="AH24" i="5" s="1"/>
  <c r="AI24" i="5" s="1"/>
  <c r="Z25" i="5"/>
  <c r="AG25" i="5"/>
  <c r="AH25" i="5"/>
  <c r="AI25" i="5" s="1"/>
  <c r="Z26" i="5"/>
  <c r="AG26" i="5"/>
  <c r="AH26" i="5" s="1"/>
  <c r="AI26" i="5" s="1"/>
  <c r="Z27" i="5"/>
  <c r="AG27" i="5"/>
  <c r="AH27" i="5" s="1"/>
  <c r="AI27" i="5" s="1"/>
  <c r="Z28" i="5"/>
  <c r="AG28" i="5"/>
  <c r="AH28" i="5"/>
  <c r="AI28" i="5" s="1"/>
  <c r="Z29" i="5"/>
  <c r="AG29" i="5"/>
  <c r="AH29" i="5" s="1"/>
  <c r="AI29" i="5" s="1"/>
  <c r="Z30" i="5"/>
  <c r="AG30" i="5"/>
  <c r="AH30" i="5" s="1"/>
  <c r="AI30" i="5" s="1"/>
  <c r="Z31" i="5"/>
  <c r="AG31" i="5"/>
  <c r="AH31" i="5"/>
  <c r="AI31" i="5" s="1"/>
  <c r="Z32" i="5"/>
  <c r="AG32" i="5"/>
  <c r="AH32" i="5" s="1"/>
  <c r="AI32" i="5" s="1"/>
  <c r="Z33" i="5"/>
  <c r="AG33" i="5"/>
  <c r="AH33" i="5" s="1"/>
  <c r="AI33" i="5" s="1"/>
  <c r="Z34" i="5"/>
  <c r="AG34" i="5"/>
  <c r="AH34" i="5"/>
  <c r="AI34" i="5" s="1"/>
  <c r="Z35" i="5"/>
  <c r="AG35" i="5"/>
  <c r="AH35" i="5" s="1"/>
  <c r="AI35" i="5" s="1"/>
  <c r="Z36" i="5"/>
  <c r="AG36" i="5"/>
  <c r="AH36" i="5" s="1"/>
  <c r="AI36" i="5" s="1"/>
  <c r="Z37" i="5"/>
  <c r="AG37" i="5"/>
  <c r="AH37" i="5"/>
  <c r="AI37" i="5" s="1"/>
  <c r="Z38" i="5"/>
  <c r="AG38" i="5"/>
  <c r="AH38" i="5" s="1"/>
  <c r="AI38" i="5" s="1"/>
  <c r="Z39" i="5"/>
  <c r="AG39" i="5"/>
  <c r="AH39" i="5" s="1"/>
  <c r="AI39" i="5" s="1"/>
  <c r="Z40" i="5"/>
  <c r="AG40" i="5"/>
  <c r="AH40" i="5"/>
  <c r="AI40" i="5" s="1"/>
  <c r="Z41" i="5"/>
  <c r="AG41" i="5"/>
  <c r="AH41" i="5" s="1"/>
  <c r="AI41" i="5" s="1"/>
  <c r="Z42" i="5"/>
  <c r="AG42" i="5"/>
  <c r="AH42" i="5" s="1"/>
  <c r="AI42" i="5" s="1"/>
  <c r="Z43" i="5"/>
  <c r="AG43" i="5"/>
  <c r="AH43" i="5"/>
  <c r="AI43" i="5" s="1"/>
  <c r="Z44" i="5"/>
  <c r="AG44" i="5"/>
  <c r="AH44" i="5" s="1"/>
  <c r="AI44" i="5" s="1"/>
  <c r="Z45" i="5"/>
  <c r="AB45" i="5"/>
  <c r="AG45" i="5"/>
  <c r="AH45" i="5"/>
  <c r="AI45" i="5" s="1"/>
  <c r="Z46" i="5"/>
  <c r="AB46" i="5"/>
  <c r="AG46" i="5"/>
  <c r="AH46" i="5" s="1"/>
  <c r="AI46" i="5" s="1"/>
  <c r="Z47" i="5"/>
  <c r="AB47" i="5"/>
  <c r="AG47" i="5"/>
  <c r="AH47" i="5" s="1"/>
  <c r="AI47" i="5" s="1"/>
  <c r="Z48" i="5"/>
  <c r="AB48" i="5"/>
  <c r="AG48" i="5"/>
  <c r="AH48" i="5"/>
  <c r="AI48" i="5" s="1"/>
  <c r="Z49" i="5"/>
  <c r="AB49" i="5"/>
  <c r="AG49" i="5"/>
  <c r="AH49" i="5" s="1"/>
  <c r="AI49" i="5" s="1"/>
  <c r="Z50" i="5"/>
  <c r="AB50" i="5"/>
  <c r="AG50" i="5"/>
  <c r="AH50" i="5" s="1"/>
  <c r="AI50" i="5" s="1"/>
  <c r="Z51" i="5"/>
  <c r="AB51" i="5"/>
  <c r="AG51" i="5"/>
  <c r="AH51" i="5"/>
  <c r="AI51" i="5" s="1"/>
  <c r="Z52" i="5"/>
  <c r="AB52" i="5"/>
  <c r="AG52" i="5"/>
  <c r="AH52" i="5" s="1"/>
  <c r="AI52" i="5" s="1"/>
  <c r="Z53" i="5"/>
  <c r="AB53" i="5"/>
  <c r="AG53" i="5"/>
  <c r="AH53" i="5" s="1"/>
  <c r="AI53" i="5" s="1"/>
  <c r="Z54" i="5"/>
  <c r="AB54" i="5"/>
  <c r="AG54" i="5"/>
  <c r="AH54" i="5"/>
  <c r="AI54" i="5" s="1"/>
  <c r="Z55" i="5"/>
  <c r="AB55" i="5"/>
  <c r="AG55" i="5"/>
  <c r="AH55" i="5" s="1"/>
  <c r="AI55" i="5" s="1"/>
  <c r="Z56" i="5"/>
  <c r="AB56" i="5"/>
  <c r="AG56" i="5"/>
  <c r="AH56" i="5" s="1"/>
  <c r="AI56" i="5" s="1"/>
  <c r="Z57" i="5"/>
  <c r="AB57" i="5"/>
  <c r="AG57" i="5"/>
  <c r="AH57" i="5"/>
  <c r="AI57" i="5" s="1"/>
  <c r="Z58" i="5"/>
  <c r="AB58" i="5"/>
  <c r="AG58" i="5"/>
  <c r="AH58" i="5" s="1"/>
  <c r="AI58" i="5" s="1"/>
  <c r="AG5" i="4"/>
  <c r="AH5" i="4" s="1"/>
  <c r="AI5" i="4" s="1"/>
  <c r="AG6" i="4"/>
  <c r="AH6" i="4" s="1"/>
  <c r="AI6" i="4" s="1"/>
  <c r="AG7" i="4"/>
  <c r="AH7" i="4" s="1"/>
  <c r="AI7" i="4" s="1"/>
  <c r="AG8" i="4"/>
  <c r="AH8" i="4" s="1"/>
  <c r="AI8" i="4" s="1"/>
  <c r="AG9" i="4"/>
  <c r="AH9" i="4" s="1"/>
  <c r="AI9" i="4" s="1"/>
  <c r="AG10" i="4"/>
  <c r="AH10" i="4" s="1"/>
  <c r="AI10" i="4" s="1"/>
  <c r="AG11" i="4"/>
  <c r="AH11" i="4" s="1"/>
  <c r="AI11" i="4" s="1"/>
  <c r="AG12" i="4"/>
  <c r="AH12" i="4" s="1"/>
  <c r="AI12" i="4" s="1"/>
  <c r="AG13" i="4"/>
  <c r="AH13" i="4" s="1"/>
  <c r="AG14" i="4"/>
  <c r="AH14" i="4" s="1"/>
  <c r="X4" i="3"/>
  <c r="AG4" i="3"/>
  <c r="AH4" i="3"/>
  <c r="AI4" i="3" s="1"/>
  <c r="X5" i="3"/>
  <c r="AG5" i="3"/>
  <c r="AH5" i="3" s="1"/>
  <c r="AI5" i="3" s="1"/>
  <c r="X6" i="3"/>
  <c r="AG6" i="3"/>
  <c r="AH6" i="3" s="1"/>
  <c r="AI6" i="3" s="1"/>
  <c r="X7" i="3"/>
  <c r="AG7" i="3"/>
  <c r="AH7" i="3"/>
  <c r="AI7" i="3" s="1"/>
  <c r="X8" i="3"/>
  <c r="AG8" i="3"/>
  <c r="AH8" i="3" s="1"/>
  <c r="AI8" i="3" s="1"/>
  <c r="X9" i="3"/>
  <c r="AG9" i="3"/>
  <c r="AH9" i="3" s="1"/>
  <c r="AI9" i="3" s="1"/>
  <c r="X10" i="3"/>
  <c r="AG10" i="3"/>
  <c r="AH10" i="3"/>
  <c r="AI10" i="3" s="1"/>
  <c r="X11" i="3"/>
  <c r="AG11" i="3"/>
  <c r="AH11" i="3" s="1"/>
  <c r="AI11" i="3" s="1"/>
  <c r="X12" i="3"/>
  <c r="AG12" i="3"/>
  <c r="AH12" i="3" s="1"/>
  <c r="AI12" i="3" s="1"/>
  <c r="X13" i="3"/>
  <c r="AG13" i="3"/>
  <c r="AH13" i="3"/>
  <c r="AI13" i="3" s="1"/>
  <c r="X14" i="3"/>
  <c r="AG14" i="3"/>
  <c r="AH14" i="3" s="1"/>
  <c r="AI14" i="3" s="1"/>
  <c r="X15" i="3"/>
  <c r="AG15" i="3"/>
  <c r="AH15" i="3" s="1"/>
  <c r="AI15" i="3" s="1"/>
  <c r="X16" i="3"/>
  <c r="AG16" i="3"/>
  <c r="AH16" i="3"/>
  <c r="AI16" i="3" s="1"/>
  <c r="X17" i="3"/>
  <c r="AG17" i="3"/>
  <c r="AH17" i="3" s="1"/>
  <c r="AI17" i="3" s="1"/>
  <c r="X18" i="3"/>
  <c r="AG18" i="3"/>
  <c r="AH18" i="3" s="1"/>
  <c r="AI18" i="3" s="1"/>
  <c r="X19" i="3"/>
  <c r="AG19" i="3"/>
  <c r="AH19" i="3"/>
  <c r="AI19" i="3" s="1"/>
  <c r="X20" i="3"/>
  <c r="AG20" i="3"/>
  <c r="AH20" i="3" s="1"/>
  <c r="AI20" i="3" s="1"/>
  <c r="X21" i="3"/>
  <c r="AG21" i="3"/>
  <c r="AH21" i="3" s="1"/>
  <c r="AI21" i="3" s="1"/>
  <c r="X22" i="3"/>
  <c r="AG22" i="3"/>
  <c r="AH22" i="3"/>
  <c r="AI22" i="3" s="1"/>
  <c r="X23" i="3"/>
  <c r="AG23" i="3"/>
  <c r="AH23" i="3" s="1"/>
  <c r="AI23" i="3" s="1"/>
  <c r="X24" i="3"/>
  <c r="AG24" i="3"/>
  <c r="AH24" i="3"/>
  <c r="AI24" i="3"/>
  <c r="X25" i="3"/>
  <c r="AG25" i="3"/>
  <c r="AH25" i="3"/>
  <c r="AI25" i="3" s="1"/>
  <c r="X26" i="3"/>
  <c r="AG26" i="3"/>
  <c r="AH26" i="3" s="1"/>
  <c r="AI26" i="3" s="1"/>
  <c r="X27" i="3"/>
  <c r="AG27" i="3"/>
  <c r="AH27" i="3"/>
  <c r="AI27" i="3"/>
  <c r="X28" i="3"/>
  <c r="AG28" i="3"/>
  <c r="AH28" i="3"/>
  <c r="AI28" i="3" s="1"/>
  <c r="X29" i="3"/>
  <c r="AG29" i="3"/>
  <c r="AH29" i="3" s="1"/>
  <c r="AI29" i="3" s="1"/>
  <c r="X30" i="3"/>
  <c r="AG30" i="3"/>
  <c r="AH30" i="3"/>
  <c r="AI30" i="3"/>
  <c r="X31" i="3"/>
  <c r="AG31" i="3"/>
  <c r="AH31" i="3"/>
  <c r="AI31" i="3" s="1"/>
  <c r="X32" i="3"/>
  <c r="AG32" i="3"/>
  <c r="AH32" i="3" s="1"/>
  <c r="AI32" i="3" s="1"/>
  <c r="X33" i="3"/>
  <c r="AG33" i="3"/>
  <c r="AH33" i="3"/>
  <c r="AI33" i="3"/>
  <c r="X34" i="3"/>
  <c r="AG34" i="3"/>
  <c r="AH34" i="3"/>
  <c r="AI34" i="3" s="1"/>
  <c r="X35" i="3"/>
  <c r="AG35" i="3"/>
  <c r="AH35" i="3" s="1"/>
  <c r="AI35" i="3" s="1"/>
  <c r="X36" i="3"/>
  <c r="AG36" i="3"/>
  <c r="AH36" i="3"/>
  <c r="AI36" i="3"/>
  <c r="X37" i="3"/>
  <c r="AG37" i="3"/>
  <c r="AH37" i="3"/>
  <c r="AI37" i="3" s="1"/>
  <c r="X38" i="3"/>
  <c r="AG38" i="3"/>
  <c r="AH38" i="3" s="1"/>
  <c r="AI38" i="3" s="1"/>
  <c r="X39" i="3"/>
  <c r="AG39" i="3"/>
  <c r="AH39" i="3"/>
  <c r="AI39" i="3"/>
  <c r="X40" i="3"/>
  <c r="AG40" i="3"/>
  <c r="AH40" i="3"/>
  <c r="AI40" i="3" s="1"/>
  <c r="X41" i="3"/>
  <c r="AG41" i="3"/>
  <c r="AH41" i="3" s="1"/>
  <c r="AI41" i="3" s="1"/>
  <c r="X42" i="3"/>
  <c r="AG42" i="3"/>
  <c r="AH42" i="3"/>
  <c r="AI42" i="3"/>
  <c r="X43" i="3"/>
  <c r="AG43" i="3"/>
  <c r="AH43" i="3"/>
  <c r="AI43" i="3" s="1"/>
  <c r="X44" i="3"/>
  <c r="AG44" i="3"/>
  <c r="AH44" i="3" s="1"/>
  <c r="AI44" i="3" s="1"/>
  <c r="X45" i="3"/>
  <c r="AG45" i="3"/>
  <c r="AH45" i="3"/>
  <c r="AI45" i="3"/>
  <c r="X46" i="3"/>
  <c r="AG46" i="3"/>
  <c r="AH46" i="3"/>
  <c r="AI46" i="3" s="1"/>
  <c r="X47" i="3"/>
  <c r="AG47" i="3"/>
  <c r="AH47" i="3" s="1"/>
  <c r="AI47" i="3" s="1"/>
  <c r="X48" i="3"/>
  <c r="AG48" i="3"/>
  <c r="AH48" i="3"/>
  <c r="AI48" i="3"/>
  <c r="X49" i="3"/>
  <c r="AG49" i="3"/>
  <c r="AH49" i="3"/>
  <c r="AI49" i="3" s="1"/>
  <c r="X50" i="3"/>
  <c r="AG50" i="3"/>
  <c r="AH50" i="3" s="1"/>
  <c r="AI50" i="3" s="1"/>
  <c r="X51" i="3"/>
  <c r="AG51" i="3"/>
  <c r="AH51" i="3"/>
  <c r="AI51" i="3"/>
  <c r="X52" i="3"/>
  <c r="AG52" i="3"/>
  <c r="AH52" i="3"/>
  <c r="AI52" i="3" s="1"/>
  <c r="AI94" i="21" l="1"/>
  <c r="AM94" i="21"/>
  <c r="AM95" i="21" s="1"/>
  <c r="AO93" i="21"/>
  <c r="AO94" i="21" s="1"/>
  <c r="AR91" i="21"/>
  <c r="AR90" i="21"/>
  <c r="AA60" i="15"/>
</calcChain>
</file>

<file path=xl/comments1.xml><?xml version="1.0" encoding="utf-8"?>
<comments xmlns="http://schemas.openxmlformats.org/spreadsheetml/2006/main">
  <authors>
    <author>Autor</author>
  </authors>
  <commentList>
    <comment ref="V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CUAL ES EL COSTO DEL PROCEDIMIENTOS
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CUAL ES EL COSTO DEL PROCEDIMIENTOS
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CUAL ES EL COSTO DEL PROCEDIMIENTOS
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CUAL ES EL COSTO DEL PROCEDIMIENTOS
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CUAL ES EL COSTO DEL PROCEDIMIENTOS
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CUAL ES EL COSTO DEL PROCEDIMIENTOS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V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LLEVA AYUDANTES ?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V4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LLEVA AYUDANTES ?
</t>
        </r>
      </text>
    </comment>
  </commentList>
</comments>
</file>

<file path=xl/sharedStrings.xml><?xml version="1.0" encoding="utf-8"?>
<sst xmlns="http://schemas.openxmlformats.org/spreadsheetml/2006/main" count="9114" uniqueCount="1449">
  <si>
    <t xml:space="preserve">PORCENTAJE DE HONORARIOS DEL SEGUNDO AYUDANTE Y/0 INSTRUMENTISTA SOBRE LOS DEL CIRUJANO </t>
  </si>
  <si>
    <t>PORCENTAJE DE HONORARIOS DEL PRIMER AYUDANTE SOBRE LOS DEL CIRUJANO</t>
  </si>
  <si>
    <t>PORCENTAJE DE HONORARIOS DEL ANESTESIOLOGO SOBRE LOS DEL CIRUJANO</t>
  </si>
  <si>
    <t>LAS CONSULTAS SUBSECUENTES A LA CIRUGÍA (INTERVENCION) NO SE COBRAN</t>
  </si>
  <si>
    <t>incrementado</t>
  </si>
  <si>
    <t>ch</t>
  </si>
  <si>
    <t>COLOCACION DE CATETER SUBCLAVIO POR PUNCION (CENTRAL)</t>
  </si>
  <si>
    <t>ANGIO</t>
  </si>
  <si>
    <t>ANGIOPLASTIA DE ARTERIAS RENALES</t>
  </si>
  <si>
    <t>ANGIOPLASTIA DE SUBCLAVIAS, AUXILIARES, HUMERALES Y RADIO CUBITALES</t>
  </si>
  <si>
    <t>ANGIOPLASTIA  FEMORALES, POPLITEOS Y TIBIALES</t>
  </si>
  <si>
    <t>ANGIOPLASTIAS ILIACAS Y FEMORALES</t>
  </si>
  <si>
    <t>COLOCACION ESTEND  TIBIALES</t>
  </si>
  <si>
    <t xml:space="preserve">COLOCACION ESTEND POPLITEOS </t>
  </si>
  <si>
    <t>COLOCACION ESTEND FEMORALES, POPLITEOS Y TIBIALES</t>
  </si>
  <si>
    <t>COLOCACION DE ENDOPROTESIS ILIACA O FEMORAL</t>
  </si>
  <si>
    <t>COLOCACION DE ENDOPROTESIS AORTICA</t>
  </si>
  <si>
    <t>RETIRO CATETER MAHURKAR</t>
  </si>
  <si>
    <t>COLOCACION CATETER MAHURKAR</t>
  </si>
  <si>
    <t>TROMBOENDARTERECTOMIA AORTO-ABDOMINAL</t>
  </si>
  <si>
    <t>TROMBOENDARTERECTOMIA, AXILAR BRAQUIAL</t>
  </si>
  <si>
    <t>SAFENECTOMIA UNILATERAL   </t>
  </si>
  <si>
    <t>SAFENECTOMIA BILATERAL   </t>
  </si>
  <si>
    <t>PUENTE ARTERIAL ILIACO-FEMORAL</t>
  </si>
  <si>
    <t>PUENTE ARTERIAL FEMORO-FEMORAL</t>
  </si>
  <si>
    <t>PUENTE ARTERIAL CAROTIDEO, SUBCLAVIO O AXILIAR</t>
  </si>
  <si>
    <t>PUENTE AORTO-ILIACO</t>
  </si>
  <si>
    <t>PERMACATH CATETER RETIRO</t>
  </si>
  <si>
    <t>PERMACATH CATETER COLOCACION</t>
  </si>
  <si>
    <t>INJERTOS O IMPLANTES ARTERIALES DE GRANDES VASOS</t>
  </si>
  <si>
    <t>INJERTOS AORTO-FEMORAL UNILATERAL</t>
  </si>
  <si>
    <t>INJERTOS AORTO-FEMORAL BILATERAL</t>
  </si>
  <si>
    <t>INJERTO ARTERIALES DE VASOS MEDIANOS Y PEQUEÑOS (FEMORO-POPLITEO)</t>
  </si>
  <si>
    <t>FAVI EN BRAZO O TOBILLO</t>
  </si>
  <si>
    <t>FAVI CON PUENTE DE SAFENA INTERNA</t>
  </si>
  <si>
    <t>FAVI CON MATERIAL SINTÉTICO</t>
  </si>
  <si>
    <t>EMBOLECTOMIA O ENDARTERECTOMIA DE VASOS MEDIANOS Y PEQUEÑOS (POPLITEA/TIBIAL/HUMERAL/RADIAL)</t>
  </si>
  <si>
    <t>EMBOLECTOMIA O ENDARTERECTOMIA DE GRANDES VASOS (ILIACA/FEMORAL)</t>
  </si>
  <si>
    <t>EMBOLECTOMIA AORTICA</t>
  </si>
  <si>
    <t>ESCLEROTERAPIA EN INSUFICIENCIA VENOSA EXTREMIDADES INFERIORES (BILATERAL)</t>
  </si>
  <si>
    <t>DERIVACION AXILO-FEMORAL</t>
  </si>
  <si>
    <t>DEBRIDACION Y ASEO QUIRURGICO EN EL PIE DIABETICO EN QUIROFANO</t>
  </si>
  <si>
    <t>DEBRIDACION Y ASEO QUIRURGICO EN EL PIE DIABETICO EN SU CUARTO</t>
  </si>
  <si>
    <t>ANEURISMA DE FAVI</t>
  </si>
  <si>
    <t>AMPUTACIÓN TRANSMETATARSIANA</t>
  </si>
  <si>
    <t>AMPUTACIÓN SUPRACONDILEA</t>
  </si>
  <si>
    <t>AMPUTACIÓN MANO O PIE TOTAL</t>
  </si>
  <si>
    <t>AMPUTACIÓN INFRACONDILEA</t>
  </si>
  <si>
    <t>AMPUTACIÓN FALANGES DE LA MANO O DEL PIE</t>
  </si>
  <si>
    <t>AMPUTACIÓN BRAZO O ANTEBRAZO</t>
  </si>
  <si>
    <t>TRATAMIENTO MEDICO EN TERAPIA INTENSIVA POR DIA</t>
  </si>
  <si>
    <t>TRATAMIENTO MEDICO HOSPITALARIO POR DIA</t>
  </si>
  <si>
    <t>INTERCONSULTA INTRAHOSPITALARIA</t>
  </si>
  <si>
    <t>VISITA A DOMICILIO</t>
  </si>
  <si>
    <t>CONSULTA DE EMERGENCIA EN HOSPITAL</t>
  </si>
  <si>
    <t>CONSULTA EN CONSULTORIO</t>
  </si>
  <si>
    <t>OBSERVACIONE</t>
  </si>
  <si>
    <t>% COSTO 3ER PROCEDIMIENTO O POSTERIOR</t>
  </si>
  <si>
    <t>% COSTO 2DO PROCEDIMIENTO</t>
  </si>
  <si>
    <t>% COSTO 1ER PROCEDIMIENTO</t>
  </si>
  <si>
    <t>TOTAL</t>
  </si>
  <si>
    <t>% PORC 4TO AYUDANTE</t>
  </si>
  <si>
    <t>10%                     (2° Ayudante)</t>
  </si>
  <si>
    <t>20%                     (1° Ayudante)</t>
  </si>
  <si>
    <t>30% Anestesia</t>
  </si>
  <si>
    <t>COSTO AUTORIZADO 2018</t>
  </si>
  <si>
    <t>ANGIOLOGIA</t>
  </si>
  <si>
    <t>ACTIVO</t>
  </si>
  <si>
    <t>NUM</t>
  </si>
  <si>
    <t>CVEESP</t>
  </si>
  <si>
    <t>IDCPT</t>
  </si>
  <si>
    <t>OK</t>
  </si>
  <si>
    <t>AGREGAR</t>
  </si>
  <si>
    <t>PRUEBA DE WILLIAMS (FUNCIÓN TUBÁRICA)</t>
  </si>
  <si>
    <t>AUDIO</t>
  </si>
  <si>
    <t>IMPEDANCIOMETRÍA</t>
  </si>
  <si>
    <t>PRUEBA DE BEKESY</t>
  </si>
  <si>
    <t>PRUEBAS EN CAMPO LIBRE</t>
  </si>
  <si>
    <t>ELECTRONISTAGMOGRAFIA</t>
  </si>
  <si>
    <t>ESTUDIO OTONEUROLOGICO BASICO + PRUEBAS DE CAMPO LIBRE</t>
  </si>
  <si>
    <t>ESTUDIO OTONEUROLOGICO BASICO + BEKESY</t>
  </si>
  <si>
    <t>ESTUDIO OTONEUROLOGICO BASICO ( AUDIOMETRIA BASICA) + ELECTRONISTAGMOGRAFIA )</t>
  </si>
  <si>
    <t>AUDIOMETRIA (AUDIOMETRIA TONAL Y LOGO AUDIOMETRIA) CON IMPEDANCIOMETRIA + PRUEBA DE BEKESY</t>
  </si>
  <si>
    <t>AUDIOMETRIA BASICA (AUDIOMETRIA TONAL Y LOGO AUDIOMETRIA) + IMPEDANCIOMETRIA</t>
  </si>
  <si>
    <t>% PORC 3ER AYUDANTE</t>
  </si>
  <si>
    <t>10% PORC 2DO AYUDANTE</t>
  </si>
  <si>
    <t>AUDIOLOGIA</t>
  </si>
  <si>
    <t>q.q</t>
  </si>
  <si>
    <t>TABULADOR DE ESPECIALISTAS POR EJERCICIO</t>
  </si>
  <si>
    <t>BRONCOSCOPIA Y EXTRACCION DE CUERPO EXTRAÑO (INCLUYE RENTA DE EQUIPO)</t>
  </si>
  <si>
    <t>CCAR</t>
  </si>
  <si>
    <t>BRONCOSCOPIA DIAGNOSTICA CON BIOPSIA Y/O ASPIRACION (INCLUYE RENTA DE EQUIPO)</t>
  </si>
  <si>
    <t>TORACOCENTESIS CON BIOPSIA PLEURAL</t>
  </si>
  <si>
    <t>TORACOCENTESIS</t>
  </si>
  <si>
    <t>MEDIASTINOSCOPIA</t>
  </si>
  <si>
    <t>PLEUROSCOPIA CON BIOPSIA PLEURO-PULMONAR</t>
  </si>
  <si>
    <t>PLEUROSTOMIA SIMPLE</t>
  </si>
  <si>
    <t>PLEURODESIS QUIMICA CON PLEUROTOMIA</t>
  </si>
  <si>
    <t>COLOCACION DE SELLO DE AGUA</t>
  </si>
  <si>
    <t>BRONCOSCOPIA Y EXTRACCION DE CUERPO EXTRAÑO</t>
  </si>
  <si>
    <t>BRONCOSCOPIA DIAGNOSTICA CON BIOPSIA Y/O ASPIRACION</t>
  </si>
  <si>
    <t>BIOPSIA PULMONAR  TRANSBRONQUIAL</t>
  </si>
  <si>
    <t>BIOPSIA PLEURAL PERCUTANEA</t>
  </si>
  <si>
    <t>PLEURODESIS QUIMICA CON PLEUROTOMÍA</t>
  </si>
  <si>
    <t>TORACOTOMIA EXPLORADORA</t>
  </si>
  <si>
    <t>TORACOPLASTIA</t>
  </si>
  <si>
    <t>RESECCION SEGMENTARIA LOBAR DEL PULMON</t>
  </si>
  <si>
    <t>RESECCION PULMONAR EN CUÑA</t>
  </si>
  <si>
    <t>RESECCION O REPARACION DE PARED TORACICA TIMECTOMIA</t>
  </si>
  <si>
    <t>RESECCION DE TUMOR MEDIASTINAL</t>
  </si>
  <si>
    <t>REPARACIÓN DE RUPTURA DIAGRAGMATICA</t>
  </si>
  <si>
    <t>PLEUROSTOMIA CON RESECCIÓN COSTAL</t>
  </si>
  <si>
    <t>PERICARDIOSTOMIA</t>
  </si>
  <si>
    <t>PERICARDIECTOMIA</t>
  </si>
  <si>
    <t>NEUMONECTOMIA</t>
  </si>
  <si>
    <t>MEDIASTINOTOMIA VIA TORACICA</t>
  </si>
  <si>
    <t>MEDIASTINOTOMIA VIA CERVICAL</t>
  </si>
  <si>
    <t>MEDIASTINOTOMIA CON ESTERNOTOMIA</t>
  </si>
  <si>
    <t>HERIDAS DE CORAZÓN Y GRANDES VASOS, SUTURA DE HERIDA CARDIACA</t>
  </si>
  <si>
    <t>FLEBORRAFIA EN TORAX</t>
  </si>
  <si>
    <t>FISTULA DE VISCERAS DE TORAX A MEDIASTINO</t>
  </si>
  <si>
    <t>EXTIRPACION TUMORES DE MEDIASTINO</t>
  </si>
  <si>
    <t>DECORTICACION PULMONAR</t>
  </si>
  <si>
    <t>incrementado error total</t>
  </si>
  <si>
    <t>CIRUGIA DE CORAZON CON CIRCULACION EXTRACORPOREA (CIV, CIA, TETRALOGIA DE FALLOT, DRENAJE VENOSO ANO</t>
  </si>
  <si>
    <t>CIRUGIA DE CORAZON CON CIRCULACION EXTRACORPOREA (RECAMBIO VALVULAR TRICUSPIDEO)</t>
  </si>
  <si>
    <t>CIRUGIA DE CORAZON CON CIRCULACION EXTRACORPOREA (RECAMBIO VALVULAR MITRAL)</t>
  </si>
  <si>
    <t>CIRUGIA DE CORAZON CON CIRCULACION EXTRACORPOREA (RECAMBIO VALVULAR AORTICO)</t>
  </si>
  <si>
    <t>CIRUGIA DE CORAZON CON O SIN CIRCULACION EXTRACORPOREA (BYPASS UNICO O MULTIPLE O REVASCULARIZACION</t>
  </si>
  <si>
    <t>BIOPSIA PULMONAR CON TORACOTOMIA LIMITADA</t>
  </si>
  <si>
    <t>ARTERORRAFIA EN TORAX.</t>
  </si>
  <si>
    <t>ANEURISMA VENTRICULAR</t>
  </si>
  <si>
    <t>ABSCESO PULMONAR, DRENAJE</t>
  </si>
  <si>
    <t>15%                     (Perfusionista)</t>
  </si>
  <si>
    <t xml:space="preserve">CIRUGIA CARDIOVASCULAR </t>
  </si>
  <si>
    <t>NUMERO</t>
  </si>
  <si>
    <t>YEYUNOSTOMIA</t>
  </si>
  <si>
    <t>CIRGRAL</t>
  </si>
  <si>
    <t>VERRUGA O NEVO-EXTIRPACION</t>
  </si>
  <si>
    <t>VAGOTOMIA Y DRENAJE COMPLEMENTARIO</t>
  </si>
  <si>
    <t>UÑA EXTIRPACION</t>
  </si>
  <si>
    <t>ULCERAS DE DECUBITO DEBRIDACION QUIRURGICA EN SU CUARTO</t>
  </si>
  <si>
    <t>ULCERAS DE DECUBITO DEBRIDACION QUIRURGICA EN QUIROFANO</t>
  </si>
  <si>
    <t>ULCERA PERFORADA CIERRE PRIMARIO CON PARCHE EPIPLON</t>
  </si>
  <si>
    <t>SUTURA DE HERIDAS MENOR DE 3 CM</t>
  </si>
  <si>
    <t>SUTURA DE HERIDAS MENOR DE 3 A 10 CM</t>
  </si>
  <si>
    <t>SUTURA DE HERIDAS DE MAS DE 10 CM</t>
  </si>
  <si>
    <t>RESECCION DE TUMOR BENIGNO. EXTIRPACION BAJO ANESTESIA</t>
  </si>
  <si>
    <t>RESECCION DE TUMORES  BENIGNOS DE PIEL O ANEXOS  MAYORES DE 5 CM</t>
  </si>
  <si>
    <t>RESECCIONES DE TUMORES BENIGNOS DE PIEL O ANEXOS 3 A 5 CM</t>
  </si>
  <si>
    <t>RESECCIÒN DE TUMORES  BENIGNOS DE PIEL O ANEXOS DE 1 A 3 CM</t>
  </si>
  <si>
    <t>RESECCION DEL INTESTINO DELGADO (YEYUNO O ILEON)</t>
  </si>
  <si>
    <t>PANCREATITIS NECRO-HEMORRAGICA, NECROSECTOMIA PANCREATICA</t>
  </si>
  <si>
    <t>PANCREATECTOMIA TOTAL</t>
  </si>
  <si>
    <t>PANCREATECTOMIA PARCIAL</t>
  </si>
  <si>
    <t>PANCREAS, TRATAMIENTO DE PSEUDOQUISTE (CISTO/GASTRO/O YEYUNOSTOMIA)</t>
  </si>
  <si>
    <t>OPERACION DE WHIPPLE</t>
  </si>
  <si>
    <t>LAPAROSCOPIA DIAGNOSTICA (RENTA DE EQUIPO DE LAPAROSOPIA)</t>
  </si>
  <si>
    <t>LAPAROSCOPIA DIAGNOSTICA</t>
  </si>
  <si>
    <t>LAPARATOMIA EXPLORADORA (INCLUYE PROCEDIMIENTO EFECTUADO)</t>
  </si>
  <si>
    <t>HERNIA VENTRAL CON O SIN MALLA</t>
  </si>
  <si>
    <t>HERNIA UMBILICAL CON O SIN MALLA</t>
  </si>
  <si>
    <t>HERNIA INGUINAL, REINTERVENCION</t>
  </si>
  <si>
    <t>HERNIA INGUINAL SIMPLE Y CRURAL</t>
  </si>
  <si>
    <t>HERNIA INGUINAL CON COLOCACION DE MALLA</t>
  </si>
  <si>
    <t>HERNIA INGUINAL BILATERAL CON O SIN MALLA</t>
  </si>
  <si>
    <t>HERNIA DIAFRAGMATICA</t>
  </si>
  <si>
    <t>HEPATECTOMIA (DE CUALQUIER TIPO)</t>
  </si>
  <si>
    <t>GASTROSTOMIA</t>
  </si>
  <si>
    <t>GASTROENTEROANASTOMOSIS</t>
  </si>
  <si>
    <t>GASTRECTOMIA TOTAL</t>
  </si>
  <si>
    <t>GASTRECTOMIA RADICAL</t>
  </si>
  <si>
    <t>GASTRECTOMIA PARCIAL</t>
  </si>
  <si>
    <t>GANGLIOS PROFUNDOS EN CUALQUIER AREA EXTIRPACION BAJO ANESTESIA</t>
  </si>
  <si>
    <t>GANGLIOS SUPERFICIALES EN CUALQUIER PARTE DEL CUERPO RESECCION</t>
  </si>
  <si>
    <t>GANGLIOS DEL CUELLO SUPERFICIALES RESECCIÓN (ANESTESIA LOCAL)</t>
  </si>
  <si>
    <t>FUNDUPLICATURA TIPO NISSEN TRADICIONAL</t>
  </si>
  <si>
    <t>FUNDUPLICATURA TIPO NISSEN POR LAPAROSCOPIA</t>
  </si>
  <si>
    <t>FISTULA DE PARTES BLANDAS, AVIVAMIENTO Y RASPADO</t>
  </si>
  <si>
    <t>EXPLORACION PANCREATICA, POR TUMORES</t>
  </si>
  <si>
    <t>EXCISIÓN DE CONDILOMAS PERIANALES</t>
  </si>
  <si>
    <t>EVENTRACIÓN DE PARED ABDOMINAL, REOPERACION</t>
  </si>
  <si>
    <t>ESPLENECTOMIA O ESPLENORRAFIA</t>
  </si>
  <si>
    <t>ESOFAGECTOMIA.</t>
  </si>
  <si>
    <t>DIVERTICULO DE ZENCKER, RESECCION</t>
  </si>
  <si>
    <t>DEVASCULARIZACIÓN PARAESOFAGO-GASTRICA ESPLENECTOMIA</t>
  </si>
  <si>
    <t>DERIVACIONES BILIO-INTESTINALES</t>
  </si>
  <si>
    <t>DEBRIDACION Y ASEO QUIRURGICO EN QUIROFANO</t>
  </si>
  <si>
    <t>DEBRIDACION Y ASEO QUIRURGICO EN SU CUARTO</t>
  </si>
  <si>
    <t>CUERPO EXTRAÑO EN PARTES BLANDAS, EXTRACCION</t>
  </si>
  <si>
    <t>CUERO CABELLUDO, EXCISION DE HERIDAS Y ESQUIRLAS CRANEANAS</t>
  </si>
  <si>
    <t>COLOSTOMIA, CIERRE DE</t>
  </si>
  <si>
    <t>COLOSTOMIA DERIVATIVA (HARTMAN)</t>
  </si>
  <si>
    <t>COLOSTOMIA</t>
  </si>
  <si>
    <t>COLOPROCTOANASTOMOSIS</t>
  </si>
  <si>
    <t>CATETER DE TENCKOFF COLOCACION</t>
  </si>
  <si>
    <t>CATETER DE TENCKOFF RETIRO</t>
  </si>
  <si>
    <t>COLECTOMIA TOTAL</t>
  </si>
  <si>
    <t>COLECTOMIA PARCIAL</t>
  </si>
  <si>
    <t>COLECISTECTOMIA POR LAPAROSCOPIA</t>
  </si>
  <si>
    <t>COLECISTECTOMIA ABIERTA</t>
  </si>
  <si>
    <t>CARDIOMIOTOMIA HELLER (ACALASIA) LAPAROSCOPICA</t>
  </si>
  <si>
    <t>BIOPSIA HEPATICA POR LAPAROSCOPIA</t>
  </si>
  <si>
    <t>APENDICECTOMIA</t>
  </si>
  <si>
    <t>APENDICECTOMÍA POR LAPAROSCOPIA</t>
  </si>
  <si>
    <t>ANASTOMOSIS POR HIPERTENSION PORTAL</t>
  </si>
  <si>
    <t>ADRENALECTOMIA</t>
  </si>
  <si>
    <t>ABSCESO SUBCUTANEO DRENAJE (ANESTESIA LOCAL)</t>
  </si>
  <si>
    <t>ABSCESO PANCREATICO, TRATAMIENTO QUIRURGICO</t>
  </si>
  <si>
    <t>ABSCESO HEPATICO TRATAMIENTO QUIRURGICO.</t>
  </si>
  <si>
    <t>ABSCESO FRIO, EXTIRPACION</t>
  </si>
  <si>
    <t>CIRUGIA GENERAL</t>
  </si>
  <si>
    <t>VESICOSTOMÍA</t>
  </si>
  <si>
    <t>CIRPED</t>
  </si>
  <si>
    <t>VENODISECCIÓN EN LACTANTES Y PREESCOLARES</t>
  </si>
  <si>
    <t>VENODISECCIÓN EN NEONATOS</t>
  </si>
  <si>
    <t>VARICOCELECTOMÍA LAPAROSCÓPICA</t>
  </si>
  <si>
    <t>VARICOCELECTOMÍA ABIERTA</t>
  </si>
  <si>
    <t>TUMORES PULMONARES (MANEJO QUIRÚRGICO)</t>
  </si>
  <si>
    <t>TUMORES MEDIASTINALES</t>
  </si>
  <si>
    <t>TUMORES HEPÁTICOS (MANEJO QUIRÚRGICO)</t>
  </si>
  <si>
    <t>TUMORES DE TRACTO DIGESTIVO</t>
  </si>
  <si>
    <t>TRAUMA TORÁCICO (MANEJO QUIRÚRGICO)</t>
  </si>
  <si>
    <t>TRAUMA GENITORUINARIO (MANEJO QUIRÚRGICO)</t>
  </si>
  <si>
    <t>TRAUMA ABDOMINAL (MANEJO QUIRÚRGICO)</t>
  </si>
  <si>
    <t>TORSIÓN TESTICULAR</t>
  </si>
  <si>
    <t>TIROIDECTOMÍA TOTAL</t>
  </si>
  <si>
    <t>TIROIDECTOMIA PARCIAL</t>
  </si>
  <si>
    <t>TENORRAFIA</t>
  </si>
  <si>
    <t>SUTURAS DE HERIDAS SIMPLES</t>
  </si>
  <si>
    <t>SUSTITUCIÓN ESOFÁGICA</t>
  </si>
  <si>
    <t>RESECCIÓN INTESTINAL Y ANASTOMOSIS</t>
  </si>
  <si>
    <t>REIMPLANTE URETERAL UNILATERAL</t>
  </si>
  <si>
    <t>QUISTE SEBÁCEO, PILOMATRIXOMA, NEVOS Y LUPIAS</t>
  </si>
  <si>
    <t>QUISTES PANCREÁTICOS</t>
  </si>
  <si>
    <t>QUISTE DE COLÉDOCO</t>
  </si>
  <si>
    <t>QUISTES BRANQUIALES</t>
  </si>
  <si>
    <t>QUISTE BRONCOPULMONAR</t>
  </si>
  <si>
    <t>PRÓTESIS TESTICULAR</t>
  </si>
  <si>
    <t>PROLAPSO RECTAL</t>
  </si>
  <si>
    <t>PROCEDIMIENTO ANTIRREFLUJO GASTROESOFÁGICO POR LAPAROSCOPIA</t>
  </si>
  <si>
    <t>PROCEDIMIENTO ANTIRREFLUJO GASTROESOFÁGICO</t>
  </si>
  <si>
    <t>PILOROPLASTÍA</t>
  </si>
  <si>
    <t>PERICARDIECTOMÍA</t>
  </si>
  <si>
    <t>PERICARDIOTOMÍA O VENTANA PERICÁRDICA</t>
  </si>
  <si>
    <t>PERFORACIÓN INTESTINAL (ENTERORRAFIAS)</t>
  </si>
  <si>
    <t>PÁNCREAS (CIRUGÍA DE PANCREATITIS, TUMORES Y CONGÉNITOS)</t>
  </si>
  <si>
    <t>NEURORRAFIA</t>
  </si>
  <si>
    <t>NEFRECTOMÍA</t>
  </si>
  <si>
    <t>MIOMECTOMÍA RECTAL Y BIOPSIAS ENDORRECTALES</t>
  </si>
  <si>
    <t>MEATOTOMÍA</t>
  </si>
  <si>
    <t>MANEJO QUIRÚRGICO DE LA ENFERMEDAD PLEUROPULMONAR (TORACOSCOPIA)</t>
  </si>
  <si>
    <t>MANEJO QUIRÚRGICO DE LA ENFERMEDAD PLEUROPULMONAR (ABIERTA)</t>
  </si>
  <si>
    <t>MANEJO QUIRÚRGICO DEL BAZO</t>
  </si>
  <si>
    <t>MANEJO QUIRÚRGICO DE LA ENFERMEDAD QUÍSTICA PULMONAR</t>
  </si>
  <si>
    <t>MANEJO QUIRÚRGICO DE LA ACALASIA</t>
  </si>
  <si>
    <t>MAMELONES, FÍSTULAS PREAURICULARES, DEDOS SUPERNUMERARIOS</t>
  </si>
  <si>
    <t>MALROTACIÓN INTESTINAL (BANDAS DE LADD)</t>
  </si>
  <si>
    <t>MALFORMACIONES ANORRECTALES BAJAS (RESOLUCIÓN EN UN TIEMPO)</t>
  </si>
  <si>
    <t>MALFORMACIONES ANORRECTALES ALTAS (CIRUGÍA DE DESCENSO)</t>
  </si>
  <si>
    <t>INVAGINACIÓN INTESTINAL (REDUCCIÓN ABIERTA O LAPAROSCÓPICA)</t>
  </si>
  <si>
    <t>INVAGINACIÓN INTESTINAL (REDUCCIÓN POR ENEMA)</t>
  </si>
  <si>
    <t xml:space="preserve"> </t>
  </si>
  <si>
    <t>ILEO MECONIAL (RESECCIÓN-ANASTOMOSIS)</t>
  </si>
  <si>
    <t>HIPOSPADIAS CORRECCIÓN EN UN SOLO TIEMPO</t>
  </si>
  <si>
    <t>HIPOSPADIAS C/UNO (TIEMPOS)</t>
  </si>
  <si>
    <t>HIPERTENSIÓN PORTAL (DERIVACIONES)</t>
  </si>
  <si>
    <t>HIGROMA QUÍSTICA DE CUELLO</t>
  </si>
  <si>
    <t>HERNIOPLASTÍA INGUINAL UNILATERAL CON ORQUIDOPEXIA</t>
  </si>
  <si>
    <t>HERNIOPLASTÍA INGUINAL UNILATERAL</t>
  </si>
  <si>
    <t>HERNIAS DIAGRAGMÁTICAS (MORGANII Y BOCHDALECK)</t>
  </si>
  <si>
    <t>HERNIA CRURAL</t>
  </si>
  <si>
    <t>GASTROSQUISIS</t>
  </si>
  <si>
    <t>EVENTRACIÓN DIAFRAGMÁTICA</t>
  </si>
  <si>
    <t>ESTENOSIS ESOGÁGICA (DILATACIÓN)</t>
  </si>
  <si>
    <t>EPISPADIAS</t>
  </si>
  <si>
    <t>ENDOSCOPIA TERAPÉUTICA</t>
  </si>
  <si>
    <t>ENDOSCOPIA DIAGNÓSTICA</t>
  </si>
  <si>
    <t>DUPLICACIÓN DEL TRACTO DIGESTIVO</t>
  </si>
  <si>
    <t>DIVERTÍCULO ESOFÁGICO</t>
  </si>
  <si>
    <t>DIVERTÍCULO DE MECKEL</t>
  </si>
  <si>
    <t>CORRECIÓN DE LA ENFERMEDAD DE HIRSCHPRUNG</t>
  </si>
  <si>
    <t>CONDUCTO ARTERIOSO PERMEABLE</t>
  </si>
  <si>
    <t>COMUNICACIONES ANORMALES ENTRE VIAS AÉREAS Y DIGESTIVAS</t>
  </si>
  <si>
    <t>COOCACIÓN DE SONDA PLEURAL</t>
  </si>
  <si>
    <t>COLOCACIÓN DE CATÉTER CENTRAL EN ESCOLARES</t>
  </si>
  <si>
    <t>COLOCACIÓN DE CATÉTER CENTRAL EN NEONATOS</t>
  </si>
  <si>
    <t>CLITOROPLASTÍA</t>
  </si>
  <si>
    <t>CISTOSCOPIA</t>
  </si>
  <si>
    <t>BIOPSIA EXCISIONAL SUPERFICIAL</t>
  </si>
  <si>
    <t>BIOPSIA DE GANGLIOS O LINFANGIOMAS PEQUEÑOS</t>
  </si>
  <si>
    <t>BIOPSIA RENAL</t>
  </si>
  <si>
    <t>ATRESIA O ESTENOSIS INTESTINAL</t>
  </si>
  <si>
    <t>ATRESIA DE VÍAS BILIARES (TRATAMIENTO QUIRÚRGICO INTEGRAL)</t>
  </si>
  <si>
    <t>ATRESIA DE VÍAS BILIARES (LAPAROSCOPÍA DIAGNÓSTICA)</t>
  </si>
  <si>
    <t>ATRESIA DE ESÓFAGO</t>
  </si>
  <si>
    <t>ANILLOS VASCULARES</t>
  </si>
  <si>
    <t>ADENOAMIGDALECTOMÍA</t>
  </si>
  <si>
    <t>PUNCION PLEURAL</t>
  </si>
  <si>
    <t>PUNCION LUMBAR</t>
  </si>
  <si>
    <t>PROLAPSO RECTAL, TRATAMIENTO CON  TECNICA RIPSTEIN</t>
  </si>
  <si>
    <t>PLASTIA RECTO- ANAL ( PROLAPSO)</t>
  </si>
  <si>
    <t>PLASTIA ANAL</t>
  </si>
  <si>
    <t>ONFALOCLISIS</t>
  </si>
  <si>
    <t>BIOPSIA GANGLIONAR BAJO ANESTESIA</t>
  </si>
  <si>
    <t>ABSCESO PERI-RECTAL CIRUGIA</t>
  </si>
  <si>
    <t>ABSCESO PERINEAL  DRENAJE</t>
  </si>
  <si>
    <t>ABSCESO ISQUIO-RECTAL CON FISTULECTOMIA PROFUNDA</t>
  </si>
  <si>
    <t>ABSCESO ISQUIO-RECTAL</t>
  </si>
  <si>
    <t>ABSCESO DE TEJIDOS BLANDOS, DRENAJE</t>
  </si>
  <si>
    <t>TUMOR DE WILMS, RESECCION</t>
  </si>
  <si>
    <t>TRAQUEOSTOMIA PACIENTE PEDIATRICO</t>
  </si>
  <si>
    <t>SELLO PLEURAL, INSTALACION</t>
  </si>
  <si>
    <t>REFLUJO GASTROESOFAGICO CORRECCION QUIRURGICA</t>
  </si>
  <si>
    <t>QUISTE TIROGLOSO, RESECCION</t>
  </si>
  <si>
    <t>POLIPO RECTAL, RESECCION</t>
  </si>
  <si>
    <t>PLASTIA DE PARED ABDOMINAL EN EL RECIEN NACIDO</t>
  </si>
  <si>
    <t>PILOROMIOTOMIA</t>
  </si>
  <si>
    <t>PIELOPLASTIA RECIEN NACIDO Y LACTANTE MENOR</t>
  </si>
  <si>
    <t>ORQUIPODEXIA RECIEN NACIDO</t>
  </si>
  <si>
    <t>ORQUIPODEXIA BILATERAL, REOPERACION</t>
  </si>
  <si>
    <t>ORQUIPODEXIA BILATERAL</t>
  </si>
  <si>
    <t>ORQUIDOPEXIA UNILATERAL</t>
  </si>
  <si>
    <t>ONFALOCELE, CORRECCION QUIRURGICA</t>
  </si>
  <si>
    <t>OBSTRUCCION INTESTINAL CONGENITA, CORRECCION</t>
  </si>
  <si>
    <t>LAPAROTOMIA EXPLORADORA</t>
  </si>
  <si>
    <t>ILEOSTOMIA</t>
  </si>
  <si>
    <t>HIDROCELECTOMIA O CORRECCION DE QUISTE DE CORDON</t>
  </si>
  <si>
    <t>HERNIOPLASTIA UMBILICAL</t>
  </si>
  <si>
    <t>HERNIOPLASTIA INGUINAL RECIEN  NACIDO</t>
  </si>
  <si>
    <t>HERNIOPLASTIA INGUINAL</t>
  </si>
  <si>
    <t>ESPLENECTOMIA</t>
  </si>
  <si>
    <t>CISTOSTOMIA</t>
  </si>
  <si>
    <t>CIRCUNCISION EN NIÑOS</t>
  </si>
  <si>
    <t>BIOPSIA PULMONAR ABIERTA</t>
  </si>
  <si>
    <t>BIOPSIA HEPATICA ABIERTA</t>
  </si>
  <si>
    <t>BIOPSIA ESPLENICA ABIERTA</t>
  </si>
  <si>
    <t>APENDICECTOMIA POR LAPAROSCOPIA (RENTA DE EQUIPO DE LAPAROSCOPIA)</t>
  </si>
  <si>
    <t>APENDICECTOMIA POR LAPAROSCOPIA</t>
  </si>
  <si>
    <t>CIRUGIA PEDIATRICA</t>
  </si>
  <si>
    <t>VULVOSCOPIA</t>
  </si>
  <si>
    <t>COLPO</t>
  </si>
  <si>
    <t>VAPORIZACION CON LASER CO2 EN PENE C/TIEMPO</t>
  </si>
  <si>
    <t>QUISTE VAGINAL, RESECCION</t>
  </si>
  <si>
    <t>POLIPO MUCOSO EN CERVIX, EXTIRPACION</t>
  </si>
  <si>
    <t>POLIPO CERVICAL, TRATAMIENTO VIA VAGINAL</t>
  </si>
  <si>
    <t>PENESCOPIA</t>
  </si>
  <si>
    <t>CONIZACION DE CUELLO UTERINO CON LASER C/TIEMPO</t>
  </si>
  <si>
    <t>COLPOSCOPIA DIAGNOSTICA</t>
  </si>
  <si>
    <t>ABLACION DE CUELLO DEL UTERO CON ESFERA</t>
  </si>
  <si>
    <t>ABLACION DE CUELLO DEL UTERO CON ASA DIATERMICA</t>
  </si>
  <si>
    <t>ABLACION DE CUELLO DEL UTERO (CRIOCIRUGIA)</t>
  </si>
  <si>
    <t>ABLACION DE CUELLO DEL UTERO (CONO FRIO)</t>
  </si>
  <si>
    <t>ABLACION DE VAGINA O VULVA C/TIEMPO</t>
  </si>
  <si>
    <t>COLPOSCOPIA</t>
  </si>
  <si>
    <t>ERROR MARIO</t>
  </si>
  <si>
    <t>DEBRIDACION QUIRURGICA DE ULCERAS O ESCARAS DE CUALQUIER TAMAÑO ( EN QUIROFANO)</t>
  </si>
  <si>
    <t>CREC</t>
  </si>
  <si>
    <t>ZETAPLASTIAS (EN AREAS SIMPLES)</t>
  </si>
  <si>
    <t>VERRUGA O NEVO, RESECCION QUIRURGICA (2 A 3)</t>
  </si>
  <si>
    <t>TRANSPOSICIONES TENDINOSAS</t>
  </si>
  <si>
    <t>TENORRAFIA TERMINO-TERMINAL EN AREAS SIMPLES</t>
  </si>
  <si>
    <t>SUTURA SECUNDARIA DE HERIDA DESPUES DE AVIVAMIENTO MENOR DE 10 CM</t>
  </si>
  <si>
    <t>SUTURA SECUNDARIA DE HERIDA DESPUES DE AVIVAMIENTO  MAYOR DE 10 CM</t>
  </si>
  <si>
    <t>SUTURA DE HERIDAS MENORES DE 3 CM</t>
  </si>
  <si>
    <t>SUTURA DE HERIDAS MAYORES DE 10 CM</t>
  </si>
  <si>
    <t>SUTURA DE HERIDAS DE 3 A 10 CM</t>
  </si>
  <si>
    <t>SECCIONES TENDINOSAS Y NERVIOSAS MULTIPLES</t>
  </si>
  <si>
    <t>SECCIONES TENDINOSAS MULTIPLES MAS FRACTURA</t>
  </si>
  <si>
    <t>ROTACION DE COLGAJOS FASCIO-CUTANEOS (EN CARA PARPADO, LABIO, NARIZ, MANO)</t>
  </si>
  <si>
    <t>ROTACION DE COLGAJOS FASCIO-CUTANEOS AREAS SIMPLES</t>
  </si>
  <si>
    <t>ROTACION DE COLGAJOS CUTANEOS (EN CARA PARPADO, LABIO, NARIZ, MANO)</t>
  </si>
  <si>
    <t>ROTACION DE COLGAJOS CUTANEOS (EN AREAS SIMPLES)</t>
  </si>
  <si>
    <t>ROTACION DE COLGAJOS MIOCUTANEOS A DISTANCIA EN DOS TIEMPOS</t>
  </si>
  <si>
    <t>ROTACION DE COLGAJOS MIOCUTANEOS A DISTANCIA EN UN TIEMPO</t>
  </si>
  <si>
    <t>RESECCION DE TUMORES  MALIGNOS DE PIEL  MAYORES DE 4 CM (EN PARPADO SUPERIOR, NARIZ, LABIOS, MENTON)</t>
  </si>
  <si>
    <t>RESECCION DE TUMORES  MALIGNOS DE PIEL MAYORES  DE  4  CM (ESPALDA O PARPADO INFERIOR)</t>
  </si>
  <si>
    <t>RESECCION DE TUMORES  MALIGNOS DE PIEL DE 1 A 4 CM (EN PARPADO SUPERIOR, NARIZ, LABIOS, MENTON)</t>
  </si>
  <si>
    <t>RESECCION DE TUMORES  MALIGNOS DE PIEL MAYORES   DE 1 A 4 CM (ESPALDA O PARPADO INFERIOR)</t>
  </si>
  <si>
    <t>RESECCION DE TUMORES  BENIGNOS DE PIEL  MAYORES DE 5 CM (EN PARPADO SUPERIOR, NARIZ, LABIOS, MENTON)</t>
  </si>
  <si>
    <t>RESECCION DE TUMORES  BENIGNOS DE PIEL  MAYORES DE 5 CM (ESPALDA O PARPADO INFERIOR)</t>
  </si>
  <si>
    <t>RESECCION DE TUMORES  BENIGNOS DE PIEL  DE 3 A 5 CM (EN PARPADO SUPERIOR, NARIZ, LABIOS, MENTON)</t>
  </si>
  <si>
    <t>RESECCIONES DE TUMORES BENIGNOS DE PIEL DE 3 A 5 CM (ESPALDA O PARPADO INFERIOR)</t>
  </si>
  <si>
    <t>RESECCION DE TUMORES  BENIGNOS DE PIEL  DE 1 A 3 CM (EN PARPADO SUPERIOR, NARIZ, LABIOS, MENTON)</t>
  </si>
  <si>
    <t>RESECCION DE TUMORES BENIGNOS DE PIEL DE 1 A 3 CM (ESPALDA O PARPADO INFERIOR)</t>
  </si>
  <si>
    <t>RESECCION DE CICATRICES MENORES DE 10 CM AREA SIMPLE</t>
  </si>
  <si>
    <t>RESECCION DE  CICATRICES MAYORES A 10 CM</t>
  </si>
  <si>
    <t>REIMPLANTE DE DEDOS, CADA UNO</t>
  </si>
  <si>
    <t>REGULARIZACION DE MUÑONES POR AMPUTACION</t>
  </si>
  <si>
    <t>RECONSTRUCCION DE MANO, ANOMALIAS CONGENITAS</t>
  </si>
  <si>
    <t>RECONSTRUCCION DE ESCROTO, CUBIERTA CUTANEA DE PENE CADA TIEMPO</t>
  </si>
  <si>
    <t>RECONSTRUCCION  DE CEJA, PARPADOS, NARIZ, LABIOS, MENTON,</t>
  </si>
  <si>
    <t>PLASTIA DE DEDOS POR AMPUTACION PARCIAL</t>
  </si>
  <si>
    <t>PLASTIA POR COLGAJO BIPENDULADO (CADA TIEMPO)</t>
  </si>
  <si>
    <t>PLASTIA POR COLGAJO UNIPENDULADO A DISTANCIA</t>
  </si>
  <si>
    <t>PLASTIA EN SINDACTILIA</t>
  </si>
  <si>
    <t>PLASTIA EN POLIDACTILIA</t>
  </si>
  <si>
    <t>OTOPLASTIA BILATERAL</t>
  </si>
  <si>
    <t>OTOPLASTIA</t>
  </si>
  <si>
    <t>NEURORRAFIA (POR MICROCIRUGIA)</t>
  </si>
  <si>
    <t>NERVIO FACIAL, REPARACION</t>
  </si>
  <si>
    <t>INJERTOS TENDINOSOS MULTIPLES</t>
  </si>
  <si>
    <t>INJERTO TENDINOSO MENORES DE 5 CM</t>
  </si>
  <si>
    <t>INJERTO TENDINOSO MAYORES DE 5 CM</t>
  </si>
  <si>
    <t>FRACTURAS FACIALES MULTIPLES</t>
  </si>
  <si>
    <t>FISTULA DE PARTES BLANDAS AVIVAMIENTO Y RASPA</t>
  </si>
  <si>
    <t>DERMOABRASION FACIAL</t>
  </si>
  <si>
    <t>RECONSTRUCCION DE PERDIDAS CUTANEAS CON COLGAJOS DE 5 CM CUADRADOS</t>
  </si>
  <si>
    <t>RECONSTRUCCION DE PERDIDAS CUTANEAS CON COLGAJOS DE MAS DE  DE 5 CM CUADRADOS</t>
  </si>
  <si>
    <t>CURACION EN HOSPITAL POR NECROSIS</t>
  </si>
  <si>
    <t>CIRUGIA RECONSTRUCTIVA POR SECUELAS DE QUEMADURAS EN CARA O MANOS</t>
  </si>
  <si>
    <t>CARA, SUTURA DE HERIDAS EN AREAS CRITICAS PARPADOS, NARIZ,</t>
  </si>
  <si>
    <t>TRATAMIENTO DE QUEMADURAS DE TERCER GRADO 9% SUPERFICIE CORPORAL</t>
  </si>
  <si>
    <t>POR CADA EXCEDENTE MAYOR DE 9% DE SUPERFICIE DE INJERTOS</t>
  </si>
  <si>
    <t>POR CADA EXCEDENTE MAYOR DE 9% DE SUPERFICIE CORPORAL</t>
  </si>
  <si>
    <t>LIMPIEZA Y TRATAMIENTO DE QUEMADURAS SUPERFICIES MAYORES, CADA 9%</t>
  </si>
  <si>
    <t>TRATAMIENTO DE QUEMADURAS 25% AL 35% DE SUPERFICIE CORPORAL</t>
  </si>
  <si>
    <t>TRATAMIENTO QUEMADURAS DE SEGUNDO Y TERCER GRADO HASTA 18% DE SUPERFICIE CORPORAL</t>
  </si>
  <si>
    <t>ASEO QUIRURGICO BAJO ANESTESIA  DE PACIENTE CON QUEMADURAS COMPLICADAS</t>
  </si>
  <si>
    <t>APLICACION DE INJERTOS DERMOEPIDERMICOS PARA QUEMADURAS 25% DE SUPERFICIE CORPORAL</t>
  </si>
  <si>
    <t xml:space="preserve">CIRUGIA RECONSTRUCTIVA </t>
  </si>
  <si>
    <t>DERMAQX</t>
  </si>
  <si>
    <t>RESECCION TUMOR  MALIGNO PIEL  MAYOR DE 4CM (PARPADO SUP, NARIZ, LABIO, MENTON)</t>
  </si>
  <si>
    <t>RESECCION DE TUMOR  MALIGNO DE PIEL MAYOR  DE 4CM (ESPALDA O PARPADO INF)</t>
  </si>
  <si>
    <t>RESECCION TUMOR MALIGNO DE PIEL 1 A 4CM (PARPADO SUP, NARIZ, LABIOS, MENTON)</t>
  </si>
  <si>
    <t>RESECCION TUMOR  MALIGNO DE PIEL DE 1 A 4CM (ESPALDA O PARPADO INFERIOR)</t>
  </si>
  <si>
    <t>RESECCION TUMOR  BENIGNO DE PIEL MAYOR 5CM (PARPADO SUP, NARIZ, LABIO, MENTON)</t>
  </si>
  <si>
    <t>RESECCION DE TUMORES  BENIGNOS DE PIEL  MAYORES DE 5CM (ESPALDA O PARPADO INF)</t>
  </si>
  <si>
    <t>RESECCION TUMOR BENIGNO DE PIEL 3 A 5CM (PARPADO SUP, NARIZ, LABIO, MENTON)</t>
  </si>
  <si>
    <t>RESECCION DE TUMOR BENIGNO DE PIEL 3 A 5CM (ESPALDA O PARPADO INFERIOR)</t>
  </si>
  <si>
    <t>RESECCION TUMOR  BENIGNO DE PIEL 1 A 3CM (PARPADO SUP, NARIZ, LABIO, MENTON)</t>
  </si>
  <si>
    <t>RESECCION DE TUMOR BENIGNO DE PIEL 1 A 3CM (ESPALDA O PARPADO INFERIOR)</t>
  </si>
  <si>
    <t>TOMA DE BIOPSIAS DE PIEL CON SACABOCADOS</t>
  </si>
  <si>
    <t>ONICOEXERESIS PARCIAL O COMPLETA</t>
  </si>
  <si>
    <t>INFILTRACION INTRALESIONAL CORTICOIDE QUISTES PEQ, CICATRIZ, 1 C/MES X TRES MES</t>
  </si>
  <si>
    <t>EXTIRPACION DE VERRUGAS BLANDAS VARIOS POLIPOS FIBROCUTÁNEOS CUALQUIER ZONA</t>
  </si>
  <si>
    <t>EXERESIS 7 A 15 LESION CUALQUIER METODO CORTE CAUTERIZACION QUIMICA O ELECTRICA</t>
  </si>
  <si>
    <t>EXERESIS 1 A 6 LESIONES CUALQUIER METODO CORTE CAUTERIZACION QUÍMICA O ELECTRICA</t>
  </si>
  <si>
    <t>DERMATOLOGIA QUIRURGICA</t>
  </si>
  <si>
    <t>ENDO</t>
  </si>
  <si>
    <t>ENDOCRINOLOGIA</t>
  </si>
  <si>
    <t>MARIO</t>
  </si>
  <si>
    <t>COLOCACION DE PROTESIS AUTOEXPANDIBLE EN  ESOFAGO Y ESTOMAGO O COLON</t>
  </si>
  <si>
    <t>GASTRO</t>
  </si>
  <si>
    <t>LIGADURA DE VARICES ESOFAGICAS Y APLICACIÓN DE ARGON  ( REQUIRE DE ANESTESIOLOGO Y AYUDANTE )</t>
  </si>
  <si>
    <t>LA EXTRACCION DE CUERPO EXTRAÑO POR ENDOSCOPIA , DILATACION DE TIPO SAVARY</t>
  </si>
  <si>
    <t>CUERPO EXTRAÑO EN COLON, EXTRACCION ( REQUIERE ANESTESIOLOGO Y AYUDANTE)</t>
  </si>
  <si>
    <t>CAMBIO DE SONDA PERCUTANEA</t>
  </si>
  <si>
    <t>ENDOSCOPIA PARA COLOCACION DE SONDA NASOYEYUNAL REQUIERE ANESTESIOLOGO Y AYUDANTE</t>
  </si>
  <si>
    <t>ENDOSCOPIA CON POLIPECTOMIA REQUIERE ANESTESIOLOGO  Y AYUDANTE</t>
  </si>
  <si>
    <t>RECTOSIGMOIDOSCOPIA RIGIDA</t>
  </si>
  <si>
    <t>FOTOCOAGULACIÓN EN HEMORROIDES (TRATAMIENTO 4 SESIONES)</t>
  </si>
  <si>
    <t>VIDEOSIGMOIDOSCOPIA FLEXIBLE CON Y SIN BIOPSIA</t>
  </si>
  <si>
    <t>TRATAMIENTO CON ARGON PLASMA (TODO INCLUIDO)</t>
  </si>
  <si>
    <t>RENTA DE EQUIPO ENDOSCOPIA</t>
  </si>
  <si>
    <t>PARACENTESIS</t>
  </si>
  <si>
    <t>LIGADURA DE VARICES ESOFAGICAS (REQUIERE ANESTESIOLOGO)</t>
  </si>
  <si>
    <t>LIGADURA DE VARICES ESOFAGICAS (INCLUYE SET)</t>
  </si>
  <si>
    <t>GASTROSTOMIA ENDOSCOPICA PERCUTANEA (REQUIERE ANESTESIOLOGO Y AYUDANTE)</t>
  </si>
  <si>
    <t>ESTUDIO CON CAPSULA ENDOSCOPICA (INCLUYE CAPSULA)</t>
  </si>
  <si>
    <t>ESOFAGOGASTRODUODENOSCOPIA CON Y SIN BIOPSIA (REQUIERE DE ANSTESIOLOGO Y AYUDANTE)</t>
  </si>
  <si>
    <t>ENDOSCOPIA Y COLONOSCOPIA CON ESCLEROTERAPIA (REQUIERE ANESTESIOLOGO Y AYUDANTE)</t>
  </si>
  <si>
    <t>DILATACION ENDOSCOPICA C/BALON HIDRONEUMÁTICO INCLUYE BALON  (REQUIERE ANESTESIOLOGO)</t>
  </si>
  <si>
    <t>DILATACION ESOFAGICA GUIADA TIPO SAVARY</t>
  </si>
  <si>
    <t>CUERPO EXTRAÑO EN ESOFAGO, EXTRACCION</t>
  </si>
  <si>
    <t>COLONOSCOPIA CON POLIPECTOMIA (REQUIERE ANESTESIOLOGO Y AYUDANTE)</t>
  </si>
  <si>
    <t>COLONOSCOPIA CON Y SIN BIOPSIA (REQUIERE ANESTESIOLOGO Y AYUDANTE)</t>
  </si>
  <si>
    <t>COLANGIOPANCREATOGRAFIA ENDOSCOPICA CON ESFINTEROTOMIA, ENDOPROTESIS Y/O EXTRACCIÓN DE LITOS (REQUIE</t>
  </si>
  <si>
    <t>GASTROENTEROLOGIA</t>
  </si>
  <si>
    <t>INFECTO</t>
  </si>
  <si>
    <t>TRATAMIENTO MÉDICO EN TERAPIA INTENSIVA POR DIA</t>
  </si>
  <si>
    <t>INFECTOLOGIA</t>
  </si>
  <si>
    <t>PRUEBAS CUTANEAS ESCARIFICACIÓN</t>
  </si>
  <si>
    <t>INMUNO</t>
  </si>
  <si>
    <t>FRASCO DE VACUNA 10 ML</t>
  </si>
  <si>
    <t>CONSULTA + FRASCO DE VACUNA 10 ML</t>
  </si>
  <si>
    <t>INMUNOLOGIA Y ALERGIA</t>
  </si>
  <si>
    <t>ok</t>
  </si>
  <si>
    <t>INJERTO OSEO MAXILAR O MANDIBULA</t>
  </si>
  <si>
    <t>MAXILO</t>
  </si>
  <si>
    <t>REMOCION DE TOURS MANDIBULAR O PLATINO</t>
  </si>
  <si>
    <t>CANALIZACION CONDUCTO SALIVAL</t>
  </si>
  <si>
    <t>NEURECTOMIA DE RAMA TRIGEMINO</t>
  </si>
  <si>
    <t>INFILTRACION DE ATM</t>
  </si>
  <si>
    <t>MANIOBRA NELATON O DUPUIS EN PACIENTES CON LUXACION DE MANDIBULA</t>
  </si>
  <si>
    <t>FRACTURA COMPLEJO NASO ORBITO ETMOIDAL</t>
  </si>
  <si>
    <t>DESBRIDACION  TEJIDOS BLANDOS</t>
  </si>
  <si>
    <t>FRACTURA TECHO ORBITARIO</t>
  </si>
  <si>
    <t>FRACTURA DE PISO ORBITA</t>
  </si>
  <si>
    <t>CIERRE DE HERIDAS INTRAORALES</t>
  </si>
  <si>
    <t>CONTROL DE HEMORRAGIA POST EXTRACCION</t>
  </si>
  <si>
    <t>FRACTURA NASAL CERRADA</t>
  </si>
  <si>
    <t>PATOLOGIA GLANDULA SALIVAL PISO BOCA (RANULA)</t>
  </si>
  <si>
    <t>PATOLOGIA GLANDULA SALIVAL ACCESORIA (MUCOCELE)</t>
  </si>
  <si>
    <t>BIOPSIA ASPIRACIÓN QUISTE DE LOS MAXILARES</t>
  </si>
  <si>
    <t>CIERRE DE FISTULA ORONASAL (QUIROFANO)</t>
  </si>
  <si>
    <t>FRACTURA DENTO ALVEOLAR</t>
  </si>
  <si>
    <t>REGULARIZACION PROCESO POR CUADRANTE</t>
  </si>
  <si>
    <t>BIOPSIA DE TEJIDO DURO</t>
  </si>
  <si>
    <t>BIOPSIA DE TEJIDO BLANDO</t>
  </si>
  <si>
    <t>ARTROCENTESIS BILATERAL</t>
  </si>
  <si>
    <t>ARTROCENTESIS ( SEDACION)</t>
  </si>
  <si>
    <t>FERULA O GUARDA OCLUSAL</t>
  </si>
  <si>
    <t>PALADAR HENDIDO TRATAMIENTO COMPLETO</t>
  </si>
  <si>
    <t>FRACTURAS FACIALES: LEFORT III</t>
  </si>
  <si>
    <t>FRACTURAS FACIALES: LEFORT II</t>
  </si>
  <si>
    <t>FRACTURAS FACIALES: LEFORT I</t>
  </si>
  <si>
    <t>FRACTURA MANDIBULAR, ALVEOLAR Y PARASINFISIANA</t>
  </si>
  <si>
    <t>FRACTURA MALAR SIMPLE</t>
  </si>
  <si>
    <t>FRACTURA CIGOMATICO MALAR COMPUESTA</t>
  </si>
  <si>
    <t>FRACTURA DEL COMPLEJO CIGOMATICO MALAR</t>
  </si>
  <si>
    <t>FRACTURA ARCO CIGOMATICO SIMPLE, INMOVILIZACION Y OSTEOSINTESIS</t>
  </si>
  <si>
    <t>FRACTURAS ALVEOLARES SIMPLES (INMOVILIZACIÓN)</t>
  </si>
  <si>
    <t>LUXACION TEMPORO MANDIBULAR</t>
  </si>
  <si>
    <t>FRACTURA DE MANDIBULA SIMPLE (INMOVILIZACIÓN)</t>
  </si>
  <si>
    <t>COMPUESTA, INMOVILIZACION Y OSTEOSINTESIS</t>
  </si>
  <si>
    <t>COMPUESTA, CON PLASTIA DE MUCOSA Y OSEA</t>
  </si>
  <si>
    <t>ARTROPLASTIA TEMPORO-MANDIBULAR BILATERAL</t>
  </si>
  <si>
    <t>ARTROPLASTIA TEMPORO-MANDIBULAR</t>
  </si>
  <si>
    <t>LABIO LEOPORINO, TRATAMIENTO COMPLETO</t>
  </si>
  <si>
    <t>PROTESICOS OBTURADORES TRANSICIONALES</t>
  </si>
  <si>
    <t>PROTESICOS OBTURADORES QUIRURGICOS</t>
  </si>
  <si>
    <t>PROTESICOS FERULAS</t>
  </si>
  <si>
    <t>PIEZAS DENTALES RETENIDAS TERCEROS MORALES</t>
  </si>
  <si>
    <t>PIEZAS DENTALES RETENIDAS SUPERNUMERARIOS</t>
  </si>
  <si>
    <t>PIEZAS DENTALES RETENIDAS CANINOS</t>
  </si>
  <si>
    <t>PATOLOGIA TUMORES ODONTOGENICOS GRANULOMAS</t>
  </si>
  <si>
    <t>PATOLOGIA QUISTES DE TEJIDOS BLANDOS (MUCOCELE)</t>
  </si>
  <si>
    <t>PATOLOGIA QUISTES DE LOS MAXILARES DENTARIOS</t>
  </si>
  <si>
    <t>INFECCIONES ABSCESOS DENTALES</t>
  </si>
  <si>
    <t>INFECCIONES ABSCESOS DE LA REGION CERVICO FACIAL</t>
  </si>
  <si>
    <t xml:space="preserve">CIRUGIA MAXILOFACIAL </t>
  </si>
  <si>
    <t>COLOCACION VENOSO CENTRAL</t>
  </si>
  <si>
    <t>NEFRO</t>
  </si>
  <si>
    <t>COLOCACIÓN DE CATETER SUBCLAVIO</t>
  </si>
  <si>
    <t>NEFROLOGIA</t>
  </si>
  <si>
    <t>NEUMO</t>
  </si>
  <si>
    <t>NEUMOLOGIA</t>
  </si>
  <si>
    <t>NEURO</t>
  </si>
  <si>
    <t>NEUROLOGIA</t>
  </si>
  <si>
    <t>NEUROQX</t>
  </si>
  <si>
    <t>TERMOCOAGULACION NERVIOSA</t>
  </si>
  <si>
    <t>CORDOTOMIA</t>
  </si>
  <si>
    <t>PUNCION CISTERNAL</t>
  </si>
  <si>
    <t>SIMPATECTOMIA LUMBAR UNILATERAL, COLUMNA LUMBAR</t>
  </si>
  <si>
    <t>SIMPATECTOMIA LUMBAR BILATERAL, COLUMNA LUMBAR</t>
  </si>
  <si>
    <t>POR TUMOR, COLUMNA LUMBAR</t>
  </si>
  <si>
    <t>POR DISCOPATIA, COLUMNA LUMBAR</t>
  </si>
  <si>
    <t>PARA RIZOTOMIA, COLUMNA LUMBAR</t>
  </si>
  <si>
    <t>DESCOMPRESIVA POR TRAUMATISMO, COLUMNA LUMBAR</t>
  </si>
  <si>
    <t>DESCOMPRESIVA POR CANAL ESTRECHO C/INSTRUMENTACION Y MAS DE UN NIVEL, COLUMNA LUMBAR</t>
  </si>
  <si>
    <t>DESCOMPRESIVA POR CANAL ESTRECHO (OSTEOFITOS), COLUMNA LUMBAR</t>
  </si>
  <si>
    <t>SIMPATECTOMIA CERVICO-TORACICA UNILATERAL, COLUMNA DORSAL</t>
  </si>
  <si>
    <t>SIMPATECTOMIA CERVICO-TORACICA BILATERAL, COLUMNA DORSAL</t>
  </si>
  <si>
    <t>POR TUMOR, COLUMNA DORSAL</t>
  </si>
  <si>
    <t>POR DISCOPATÍA, COLUMNA DORSAL</t>
  </si>
  <si>
    <t>PARA RIZOTOMIA, COLUMNA DORSAL</t>
  </si>
  <si>
    <t>DESCOMPRESIVA POR CANAL ESTRECHO C/INSTRUMENTACION Y MAS DE UN NIVEL, COLUMNA DORSAL</t>
  </si>
  <si>
    <t>DESCOMPRESIVA POR CANAL ESTRECHO, COLUMNA DORSAL</t>
  </si>
  <si>
    <t>DESCOMPRENSIVA POR TRAUMA, COLUMNA DORSAL</t>
  </si>
  <si>
    <t>POR TUMOR, COLUMNA CERVICAL</t>
  </si>
  <si>
    <t>POR ESPONDILOSIS, COLUMNA CERVICAL</t>
  </si>
  <si>
    <t>POR DISCOPATIA, COLUMNA CERVICAL</t>
  </si>
  <si>
    <t>PARA RIZOTOMÍA, COLUMNA CERVICAL</t>
  </si>
  <si>
    <t>PARA CORDOTOMÍA, COLUMNA CERVICAL</t>
  </si>
  <si>
    <t>DESCOMPRESIVA POR TRAUMATISMO, COLUMNA CERVICAL</t>
  </si>
  <si>
    <t>DESCOMPRESIVA POR CANAL ESTRECHO C/INSTRUMENTACION Y MAS DE UN NIVEL, COLUMNA CERVICAL</t>
  </si>
  <si>
    <t>DESCOMPRESIVA POR CANAL ESTRECHO, COLUMNA CERVICAL</t>
  </si>
  <si>
    <t>NEUROESTIMULADORES, INSERCIÓN</t>
  </si>
  <si>
    <t>NERVIOS CRANEALES, SECCIÓN DE</t>
  </si>
  <si>
    <t>VENTRICULOSTOMIA</t>
  </si>
  <si>
    <t>FRACTURA DE CRANEO SIMPLE, TRATAMIENTO QUIRURGICO</t>
  </si>
  <si>
    <t>FRACTURA DE CRANEO CON REPARACION DE DURA O CEREBRO</t>
  </si>
  <si>
    <t>FRACTURA DE CRANEO COMPLEJO, MANEJO QUIRURGICO</t>
  </si>
  <si>
    <t>RETIRO DE VALVULA PARA DRENAJE DE 1er (VENTRICULO ATRIAL)</t>
  </si>
  <si>
    <t>DERIVACIÓN DE 1er VENTRICULO ATRIAL O VENTRICULO PERITONEAL</t>
  </si>
  <si>
    <t>CRANEOTOMIA POR TUMOR O QUISTE</t>
  </si>
  <si>
    <t>CRANEOTOMIA POR MALFORMACION ARTERIO-VENOSA</t>
  </si>
  <si>
    <t>CRANEOTOMIA POR CIRUGIA DIRECTA EN PARES CRANEALES</t>
  </si>
  <si>
    <t>CRANEOTOMÍA POR LOBOTOMÍA</t>
  </si>
  <si>
    <t>CRANEOTOMÍA POR HEMATOMA SUBDURAL</t>
  </si>
  <si>
    <t>CRANEOTOMÍA POR DESCOMPRESIÓN NEUROVASCULAR</t>
  </si>
  <si>
    <t>CRANEOTOMÍA POR CRANEOESTENOSIS</t>
  </si>
  <si>
    <t>CRANEOTOMÍA POR ABSCESO</t>
  </si>
  <si>
    <t>CRANEOTOMIA PARA DEBRIDACION DE HERIDA TRAUMATICA</t>
  </si>
  <si>
    <t>CRANEOPLASTIA</t>
  </si>
  <si>
    <t>NEUROCIRUGIA</t>
  </si>
  <si>
    <t>INTERCONSULTA HOSPITALARIA</t>
  </si>
  <si>
    <t>NUTRI</t>
  </si>
  <si>
    <t>NUTRICION</t>
  </si>
  <si>
    <t>CORRECCIÓN DE  ENTROPIÓN</t>
  </si>
  <si>
    <t>OFTALMO</t>
  </si>
  <si>
    <t xml:space="preserve">CORRECCIÓN DE ECTROPIÓN </t>
  </si>
  <si>
    <t>RECOLOCACION DE PUNTOS</t>
  </si>
  <si>
    <t xml:space="preserve">EVISCERACION UN OJO  </t>
  </si>
  <si>
    <t>RECUBRIMIENTO CONJUNTIVAL</t>
  </si>
  <si>
    <t>DISCISION DE VESICULA VALVULAR</t>
  </si>
  <si>
    <t>RECORTE DE TUBO VALVULAR</t>
  </si>
  <si>
    <t>INYECCION SUBCONJUNTIVAL DE ANTIMETABOLITO (PROCEDIMIENTO EN CONSULTORIO)</t>
  </si>
  <si>
    <t>DISCISION DE VESICULA  (PROCDIMIENTO EN CONSULTORIO)</t>
  </si>
  <si>
    <t>SUTUROLISIS CON LASER</t>
  </si>
  <si>
    <t>GINOPUNTURA CON LASER</t>
  </si>
  <si>
    <t>IRIDOPLASTIA CON LASER</t>
  </si>
  <si>
    <t>LAVADO /REFORMACION DE CAMARA ANTERIOR</t>
  </si>
  <si>
    <t>ESCLERECTOMIA PROFUNDA NO PERMANENTE</t>
  </si>
  <si>
    <t>IRIDIECTOMIA QUIRURGICA</t>
  </si>
  <si>
    <t>VITRECTOMI ANTERIOR</t>
  </si>
  <si>
    <t>IMPLANTE SECUNDARIO DE LENTE</t>
  </si>
  <si>
    <t>IMPLANTE VALVULAR DE AHMED</t>
  </si>
  <si>
    <t>TRANSPLANTE DE CORNEA</t>
  </si>
  <si>
    <t>LAVADO DE CAVIDAD VITREA</t>
  </si>
  <si>
    <t>REOPERACION DE VITRECTOMIA</t>
  </si>
  <si>
    <t>VITRECTOMIA PARA RETIRO  O APLICACIÓN DE SILICON</t>
  </si>
  <si>
    <t>VITRECTOMIA CON RETINOPEXIA</t>
  </si>
  <si>
    <t>VITRECTOMIA CON LENSECTOMIA</t>
  </si>
  <si>
    <t>VITRECTOMIA</t>
  </si>
  <si>
    <t>TRIQUINIASIS, TRATAMIENTO</t>
  </si>
  <si>
    <t>TRATAMIENTO QUIRURGICO DE LA DISTIQUIASIS</t>
  </si>
  <si>
    <t>TRATAMIENTO QUIRURGICO DE DESPRENDIMIENTO DE RETINA</t>
  </si>
  <si>
    <t>TRATAMIENTO EN TEJIDO UVEAL Y VITRECTOMIA</t>
  </si>
  <si>
    <t>TRABECULOTOMIA</t>
  </si>
  <si>
    <t>TRABECULOPLASTIA CON RAYO LASER</t>
  </si>
  <si>
    <t>TRABECULECTOMIA</t>
  </si>
  <si>
    <t>SUTURA DE HERIDA CORNOESCLERAL</t>
  </si>
  <si>
    <t>SUTURA DE HERIDA CORNEAL CON HERIDA DE IRIS</t>
  </si>
  <si>
    <t>SUTURA DE HERIDA CORNEAL</t>
  </si>
  <si>
    <t>SONDEO DE VIA LAGRIMAL</t>
  </si>
  <si>
    <t>SACO LAGRIMAL, EXTIRPACION</t>
  </si>
  <si>
    <t>SACO LAGRIMAL, DRENAJE DE ABSCESO</t>
  </si>
  <si>
    <t>RETINA, CRIOCOAGULACION PANRETINIANA</t>
  </si>
  <si>
    <t>RETINA, CRIOCOAGULACION DE DESGARROS (RETINOPEXIA)</t>
  </si>
  <si>
    <t>PANFOTOCOAGULACION</t>
  </si>
  <si>
    <t>ORBITOTOMIA PARA DERIVACION DE GRASA ORBITARIA</t>
  </si>
  <si>
    <t>ORBITA, REPARACION DE SOCKET ORBITARIO</t>
  </si>
  <si>
    <t>ORBITA, DRENAJE DE ABSCESO</t>
  </si>
  <si>
    <t>OPERACION FILTRANTE ANTI-GLAUCOMATOSA</t>
  </si>
  <si>
    <t>LENSECTOMIA EXTRACAPSULAR</t>
  </si>
  <si>
    <t>IRIDECTOMIA CON IRIDOTOMIA</t>
  </si>
  <si>
    <t>IRIDECTOMIA CON LASER</t>
  </si>
  <si>
    <t>INYECCION INTRAVITREO DE MEDICAMENTOS  POR C/OJO</t>
  </si>
  <si>
    <t>HERIDAS PALPEBRALES, REPARACION</t>
  </si>
  <si>
    <t>GONIOTOMIA</t>
  </si>
  <si>
    <t>GONIOPLASTIA CON LASER</t>
  </si>
  <si>
    <t>FRACTURA ORBITARIA, REPARACION</t>
  </si>
  <si>
    <t>FOTOCOAGULACION DE UN SECTOR DE LA RETINA</t>
  </si>
  <si>
    <t>FOTOCOAGULACION CON LASER POR OJO Y POR SESION</t>
  </si>
  <si>
    <t>TRATAMIENTO COMPLETO FOCAL PARA MEMBRANAS NEOVASCULARES (RETINA) CON VERTEPORFINA 1 a 3</t>
  </si>
  <si>
    <t>EXTRACCION EXTRACAPSULAR DE CATARATA CON IMPLANTE DE LENTE INTRAOCULAR</t>
  </si>
  <si>
    <t>EXTRACCION DE CUERPO EXTRAÑO INTRAOCULAR O INTRAORBITARIO</t>
  </si>
  <si>
    <t>EXTRACCION DE CUERPO EXTRAÑO CORNEAL</t>
  </si>
  <si>
    <t>EXTRACCION DE CATARATA, MAS OPERACION FILTRANTE, MAS LENTE INTRAOCULAR</t>
  </si>
  <si>
    <t>EXTRACCION DE CATARATA MAS LENTE INTRAOCULAR MAS INJERTO DE CORNEA</t>
  </si>
  <si>
    <t>EXTRACCION DE CATARATA POR FACO EMULSIFICACIÓN</t>
  </si>
  <si>
    <t>EXTIRPACION DE TUMORES DEL GLOBO OCULAR</t>
  </si>
  <si>
    <t>EXTIRPACION DE TUMORES DE LA GLÁNDULA LAGRIMAL</t>
  </si>
  <si>
    <t>EXTIRPACION DE PTERIGION CON INJERTO</t>
  </si>
  <si>
    <t>EXTIRPACION DE PTERIGION</t>
  </si>
  <si>
    <t>EXTIRPACION DE LOS TUMORES DE LOS PARPADOS</t>
  </si>
  <si>
    <t>EXOFTALMOS, TRATAMIENTO QUIRURGICO</t>
  </si>
  <si>
    <t>ESTRABISMO TRATAMIENTO QUIRURGICO</t>
  </si>
  <si>
    <t>ESCLERECTOMIA CON O SIN IRIDECTOMIA</t>
  </si>
  <si>
    <t>ENUCLEACION DE UN OJO</t>
  </si>
  <si>
    <t>ENUCLEACION CON PROTESIS INTEGRADA</t>
  </si>
  <si>
    <t>DRENAJE Y CURETAJE DE CHALAZION</t>
  </si>
  <si>
    <t>DACRIOCONJUNTIVORINOSTOMIA</t>
  </si>
  <si>
    <t>DACRIOCISTORRINOSTOMIA</t>
  </si>
  <si>
    <t>DACRIOCISTECTOMIA</t>
  </si>
  <si>
    <t>CORRECCIÓN DE PTOSIS PALPEBRAL</t>
  </si>
  <si>
    <t>CONJUNTIVA, SUTURA DE HERIDA</t>
  </si>
  <si>
    <t>CONJUNTIVA, RECONSTRUCCION DE FONDO DE SACO</t>
  </si>
  <si>
    <t>COLOCACION DE TUBO DE SILASTIC CON O SIN SECCION DE CONDUCTOS LAGRIMALES</t>
  </si>
  <si>
    <t>COLOCACION DE TUBO DE SILASTIC CON O SIN IMPLANTE DE LENTE INTRAOCULAR</t>
  </si>
  <si>
    <t>COLOCACION DE TUBO DE SILASTIC EN VIA LAGRIMAL</t>
  </si>
  <si>
    <t>PLASTIA DE PUNTO LAGRIMAL</t>
  </si>
  <si>
    <t>CIERRE DE PUNTO LAGRIMAL</t>
  </si>
  <si>
    <t>CICLO CRIOCOAGULACION</t>
  </si>
  <si>
    <t>CAPSULOTOMIA POR RAYO LASER</t>
  </si>
  <si>
    <t>BLEFARORRAFIA Y TARSORRAFIA</t>
  </si>
  <si>
    <t>BLEFAROPLASTIA POR EXCISION DE TUMORES</t>
  </si>
  <si>
    <t>BLEFAROPLASTIA</t>
  </si>
  <si>
    <t xml:space="preserve">OFTALMOLOGIA </t>
  </si>
  <si>
    <t>QUIMIOTERAPIA EN CONSULTORIO</t>
  </si>
  <si>
    <t>ONCOMED</t>
  </si>
  <si>
    <t>ONCOLOGIA MEDICA</t>
  </si>
  <si>
    <t>?</t>
  </si>
  <si>
    <t>RECORTE DE UVULA CON RADIOFRECUENCIA EN CONSULTORIO</t>
  </si>
  <si>
    <t>ONG</t>
  </si>
  <si>
    <t>PLASTIA DE  PALADAR</t>
  </si>
  <si>
    <t>PROCEDIMIENTOS DE CONSULTORIO (EXTRACCION DE CERUMEN,TUBOS DE VENTILACION, LAVADO OIDO) INCLUYE CONS</t>
  </si>
  <si>
    <t>LARINGOSCOPIA DIRECTA (MICROSCOPIO O FLEXIBLE) AMBULATORIA EN CONSULTORIO</t>
  </si>
  <si>
    <t>TIMPANOPLASTIA</t>
  </si>
  <si>
    <t>MIRINGOTOMIA</t>
  </si>
  <si>
    <t>DRENAJE ABSCESO RETROAURICULAR (AMBULATORIO)</t>
  </si>
  <si>
    <t>MASTOIDECTOMIA RADICAL (INCLUYE CONCHOPLASTIA)</t>
  </si>
  <si>
    <t>MASTOIDECTOMIA CON TIMPANOPLASTIA</t>
  </si>
  <si>
    <t>ABSCESOS PROFUNDOS DE CUELLO</t>
  </si>
  <si>
    <t>RECANULACION  TRAQUEOTOMIA EN QUIROFANO POR ESTENOSIS</t>
  </si>
  <si>
    <t>TRAQUEOSTOMIA</t>
  </si>
  <si>
    <t>EXTRACCION DE CUERPO EXTRAÑO EN LARINGE</t>
  </si>
  <si>
    <t>BIOSIA INCISIONAL DE LARINGE Y/ O CUERDAS VOCALES</t>
  </si>
  <si>
    <t>BIOPSIA EXCIONAL DE TUMOR (CON MICROSCOPIO), CIRUGIA DE LARINGE</t>
  </si>
  <si>
    <t>TAPONAMIENTO POSTERIOR (EN QUIROFANO), CIRUGIA DE NARIZ</t>
  </si>
  <si>
    <t>RETIRO DE TAPONAMIENTO ANTERIOR, CIRUGIA DE NARIZ</t>
  </si>
  <si>
    <t>TAPONAMIENTO ANTERIOR, CIRUGIA DE NARIZ</t>
  </si>
  <si>
    <t>FRACTURA NASAL REDUCCION ABIERTA (MULTIPLE INCLUIDA)</t>
  </si>
  <si>
    <t>FRACTURA NASAL (REDUCCION CERRADA)</t>
  </si>
  <si>
    <t>CIRUGIA FUNCIONAL DE NARIZ (SEPTUM, PIRAMIDE, CORNETES, ETC).</t>
  </si>
  <si>
    <t>TUMORECTOMIA EN SENOS PARANASALES (TUMOR BENIGNO O MALIGNO)</t>
  </si>
  <si>
    <t>CIRUGIA FUNCIONAL DE SEPTUM Y SENOS PARANASALES (UNILATERAL O BILATERAL)</t>
  </si>
  <si>
    <t>CIRUGIA FUNCIONAL MAXILO-ETMOIDAL (DOS SENOS UNILATERAL O BILATERAL)</t>
  </si>
  <si>
    <t>CIRUGIA FUNCIONAL POR PANSINUSITIS (MAS DE 2 DIFERENTES SENOS) UNILATERAL O BILATERAL (TECNICA ENDOS</t>
  </si>
  <si>
    <t>EXTRACCION CUERPO EXTRAÑO (AMIGDALAS O RETROFARINGE)</t>
  </si>
  <si>
    <t>COLOCACION DE TUBOS DE VENTILACION</t>
  </si>
  <si>
    <t>AMIGDALECTOMIA NIÑOS</t>
  </si>
  <si>
    <t>AMIGDALECTOMIA ADULTOS</t>
  </si>
  <si>
    <t>ADENOIDECTOMIA</t>
  </si>
  <si>
    <t>ADENOAMIGDALECTOMIA CON COLOCACION DE TUBOS DE VENTILACION</t>
  </si>
  <si>
    <t>ADENOAMIGDALECTOMIA</t>
  </si>
  <si>
    <t xml:space="preserve">OTORRINOLARINGOLOGIA </t>
  </si>
  <si>
    <t>POLISOMNOGRAFIA CON TITULACION MANUAL</t>
  </si>
  <si>
    <t>ONG  Y CLIN FIS RES</t>
  </si>
  <si>
    <t>POLISOMNOGRAFIA DIAGNOSTICA</t>
  </si>
  <si>
    <t>TITULACION AUTOMATICA</t>
  </si>
  <si>
    <t>POLIGRAFIA RESPIRATORIA CON TITULACION AUTOMATICA</t>
  </si>
  <si>
    <t>POLIGRAFIA RESPIRATORIA</t>
  </si>
  <si>
    <t>REDUCCION DE LENGUA CON RENTA DE EQUIPO</t>
  </si>
  <si>
    <t>REDUCCCION DE VELO PLANTINO CON RENTA DE EQUIPO</t>
  </si>
  <si>
    <t>REDUCCION DE CORNETES EN CONSULTORIO CON RENTA DE EQUIPO</t>
  </si>
  <si>
    <t>OTORRINOLARINGOLOGIA  Y FISIOLOGIA DE LA RESPIRACION</t>
  </si>
  <si>
    <t>INCREMENTAR</t>
  </si>
  <si>
    <t>COLONOSCOPIAS, BIOPSIAS ESPECIALES POR CANCER</t>
  </si>
  <si>
    <t>PATOL</t>
  </si>
  <si>
    <t>ENUCLEACION PIEZAS ONCOLOGICAS</t>
  </si>
  <si>
    <t>GLOSECTOMIA, PIEZAS ONCOLOGICAS</t>
  </si>
  <si>
    <t>MANDIBULECTOMIA, PIEZAS ONCOLOGICAS</t>
  </si>
  <si>
    <t>NEFRECTOMIA, PIEZAS ONCOLOGICAS</t>
  </si>
  <si>
    <t>ORQUIECTOMIA UNILATERAL PIEZAS ONCOLOGICAS</t>
  </si>
  <si>
    <t>LARINGECTOMIA, PIEZAS ONCOLOGICAS</t>
  </si>
  <si>
    <t>LOBECTOMIA, PIEZAS ONCOLOGICAS</t>
  </si>
  <si>
    <t>LOBULO TIROIDEO, PIEZAS MEDIANAS</t>
  </si>
  <si>
    <t>PAQUETE HEMORROIDAL</t>
  </si>
  <si>
    <t>FISTULA ANORRECTAL</t>
  </si>
  <si>
    <t>POLIPO GASTRICO, PIEZAS CHICAS</t>
  </si>
  <si>
    <t>COLONOSCOPIAS, BIOPSIAS</t>
  </si>
  <si>
    <t>ESTUDIO HP PARA AMPUTACION POR CANCER</t>
  </si>
  <si>
    <t>ESTUDIO HP PARA WIPPLE</t>
  </si>
  <si>
    <t>INMUNOFLUORESCENCIA EN BIOPSIA RENAL</t>
  </si>
  <si>
    <t>MARCADOR INMUNOHISTOCLINICO PARA LINFOMA O NEOPLASIA INDIFERENCIADA (1)</t>
  </si>
  <si>
    <t>MARCADORES INMUNOHISTOQUIMICOS PARA MAMA (4)</t>
  </si>
  <si>
    <t>CITOLOGIA DE LIQUIDOS CON ZIELNIELSEN</t>
  </si>
  <si>
    <t>CITOLOGIAS DE LIQUIDOS</t>
  </si>
  <si>
    <t>CITOLOGIAS CERVICO VAGINALES</t>
  </si>
  <si>
    <t>TRANSOPERATORIO SIN ESTUDIO DEFINITIVO</t>
  </si>
  <si>
    <t>VARIOS</t>
  </si>
  <si>
    <t>CON ESTUDIO HISTOQUIMICO (MASSON PAS, JONES)</t>
  </si>
  <si>
    <t>CITOLOGIAS B.A.A.F.(MAMA,PULMON,ETC), BIOPSIAS ESPECIALES</t>
  </si>
  <si>
    <t>MUCOCELEPOR CANCER, BIOPSIAS ESPECIALES</t>
  </si>
  <si>
    <t>ENDOSCOPIASPOR CANCER, BIOPSIAS ESPECIALES</t>
  </si>
  <si>
    <t>PIEL SIN CANCER POR CANCER, BIOPSIAS ESPECIALES</t>
  </si>
  <si>
    <t>ENDOMETRIO POR CANCER, BIOPSIAS ESPECIALES</t>
  </si>
  <si>
    <t>ENDOCERVIX POR CANCER, BIOPSIAS ESPECIALES</t>
  </si>
  <si>
    <t>CERVIX POR CANCER, BIOPSIAS ESPECIALES</t>
  </si>
  <si>
    <t>PIEL POR CANCER, BIOPSIAS ESPECIALES</t>
  </si>
  <si>
    <t>CONO CERVICAL CON ASA, BIOPSIAS ESPECIALES</t>
  </si>
  <si>
    <t>PROSTATICAS POR ULTRASONIDO, BIOPSIAS ESPECIALES</t>
  </si>
  <si>
    <t>CEREBRO, BIOPSIAS ESPECIALES</t>
  </si>
  <si>
    <t>HUESO SIN CANCER, BIOPSIAS ESPECIALES</t>
  </si>
  <si>
    <t>MEDULA OSEA, BIOPSIAS ESPECIALES</t>
  </si>
  <si>
    <t>RIÑON, BIOPSIAS ESPECIALES</t>
  </si>
  <si>
    <t>HIGADO, BIOPSIAS ESPECIALES</t>
  </si>
  <si>
    <t>GANGLIO, BIOPSIAS ESPECIALES</t>
  </si>
  <si>
    <t>HUESO POR CANCER, PIEZAS ONCOLOGICAS</t>
  </si>
  <si>
    <t>LINFADENECTOMIAS, PIEZAS ONCOLOGICAS</t>
  </si>
  <si>
    <t>RESECCION DE BLOQUE DE PIEL POR CANCER, PIEZAS ONCOLOGICAS</t>
  </si>
  <si>
    <t>PROSTATECTOMIA RADICAL, PIEZAS ONCOLOGICAS</t>
  </si>
  <si>
    <t>COLECTOMIA RADICAL, PIEZAS ONCOLOGICAS</t>
  </si>
  <si>
    <t>MASTECTOMIA RADICAL SIN MARCADORES INMUNOHISTOQUIMICOS, PIEZAS ONCOLOGICAS</t>
  </si>
  <si>
    <t>RESECCION EN BLOQUEVAPOR TUMOR PARTES BLANDAS, PIEZAS ONCOLOGICAS</t>
  </si>
  <si>
    <t>DISECCION RADICAL DE CUELLO, PIEZAS ONCOLOGICAS</t>
  </si>
  <si>
    <t>GASTRECTOMIA RADICAL, PIEZAS ONCOLOGICAS</t>
  </si>
  <si>
    <t>HISTERECTOMIA RADICAL, PIEZAS ONCOLOGICAS</t>
  </si>
  <si>
    <t>CUADRANTECTOMIA CON GANGLIOS, PIEZAS ONCOLOGICAS</t>
  </si>
  <si>
    <t>TIROIDES BILATERAL, PIEZAS GRANDES</t>
  </si>
  <si>
    <t>ORQUIECTOMIA UNILATERAL, PIEZAS GRANDES</t>
  </si>
  <si>
    <t>RTU DE PROSTATA, PIEZAS GRANDES</t>
  </si>
  <si>
    <t>PLACENTA, PIEZAS GRANDES</t>
  </si>
  <si>
    <t>TESTICULO SIN CANCER, PIEZAS GRANDES</t>
  </si>
  <si>
    <t>SEGMENTO DE ESTOMAGO SIN CANCER, PIEZAS GRANDES</t>
  </si>
  <si>
    <t>SEGMENTO DE COLON SIN CANCER, PIEZAS GRANDES</t>
  </si>
  <si>
    <t>SEGMENTO DE INTESTINO SIN CANCER, PIEZAS GRANDES</t>
  </si>
  <si>
    <t>UTERO, PIEZAS GRANDES</t>
  </si>
  <si>
    <t>MAMA POR MASTOPATIA FIBROQUISTICA, PIEZAS MEDIANAS</t>
  </si>
  <si>
    <t>AMIGDALAS PALATINAS, PIEZAS MEDIANAS</t>
  </si>
  <si>
    <t>POLIPOS NASALES, PIEZAS MEDIANAS</t>
  </si>
  <si>
    <t>VESICULA BILAR, PIEZAS MEDIANAS</t>
  </si>
  <si>
    <t>SALPINGE, PIEZAS MEDIANAS</t>
  </si>
  <si>
    <t>OVARIO, PIEZAS MEDIANAS</t>
  </si>
  <si>
    <t>APENDICE CECAL, PIEZAS MEDIANAS</t>
  </si>
  <si>
    <t>QUISTE SINOVAL, PIEZAS CHICAS</t>
  </si>
  <si>
    <t>FOBROADENOMA MAMARIO, PIEZAS CHICAS</t>
  </si>
  <si>
    <t>POLIPO RECTAL, PIEZAS CHICAS</t>
  </si>
  <si>
    <t>FIBROMA, PIEZAS CHICAS</t>
  </si>
  <si>
    <t>LIPOMA, PIEZAS CHICAS</t>
  </si>
  <si>
    <t>MUCOCELE, BIOPSIAS</t>
  </si>
  <si>
    <t>ENDOSCOPIAS, BIOPSIAS</t>
  </si>
  <si>
    <t>PIEL SIN CANCER, BIOPSIAS</t>
  </si>
  <si>
    <t>ENDOMETRIO, BIOPSIAS</t>
  </si>
  <si>
    <t>ENDOCERVIX, BIOPSIAS</t>
  </si>
  <si>
    <t>CERVIX, BIOPSIAS</t>
  </si>
  <si>
    <t>PATOLOGIA</t>
  </si>
  <si>
    <t>CIRCUNCISION DEL RECIEN NACIDO ELECTIVA</t>
  </si>
  <si>
    <t>PEDIAT</t>
  </si>
  <si>
    <t>ATENCION DEL RECIEN NACIDO NORMAL (INCLUYE PRIMER DIA DE HOSPITALIZACION)</t>
  </si>
  <si>
    <t>TRATAMIENTO MEDICO EN TERAPIA INTERMEDIA NEONATAL</t>
  </si>
  <si>
    <t>ATENCIÓN DEL RECIEN NACIDO COMPLICADO (POR DIA EN UCIN COMO INTENSIVISTA)</t>
  </si>
  <si>
    <t>TRATAMIENTO MEDICO EN TERAPIA INTENSIVA POR DIA (UCIN)</t>
  </si>
  <si>
    <t>PEDIATRIA Y NEONATOLOGIA</t>
  </si>
  <si>
    <t xml:space="preserve"> ESFINTEROTOMIA LATERAL INTERNA PARA EL TRATAMIENTO DE FISURA ANAL.</t>
  </si>
  <si>
    <t>PROCTO</t>
  </si>
  <si>
    <t xml:space="preserve">SIGMOIDECTOMIA COMO TRATAMIENTO  PARA LA ENFERMEDAD DIVERTICULAR Y PROLAPSO RECTAL </t>
  </si>
  <si>
    <t>TROMBECTOMIA HEMORROIDAL</t>
  </si>
  <si>
    <t>LIGADURA DE HEMORROIDES INTERNAS (TRATAMIENTO 4 SESIONES)</t>
  </si>
  <si>
    <t>FOTOCOAGULACIÓN (TRATAMIENTO 4 SESIONES)</t>
  </si>
  <si>
    <t>VIDEOSIGMOIDOSCOPIA FLEXIBLE (CON Y SIN BIOPSIA)</t>
  </si>
  <si>
    <t>RESECCION ABDOMINOPERINEAL TOTAL</t>
  </si>
  <si>
    <t>RESECCION ABDOMINOPERINEAL ANTERIOR O POSTERIOR</t>
  </si>
  <si>
    <t>PAPILECTOMIA Y/O CRIPTECTOMIA</t>
  </si>
  <si>
    <t>RESECCION TRANSRECTAL DE POLIPOS</t>
  </si>
  <si>
    <t>RESECCION TRANSRECTAL DE ADENOMA VELLOSO</t>
  </si>
  <si>
    <t>QUISTE PILONIDAL</t>
  </si>
  <si>
    <t>REPARACIÓN DE ANO CONTRANATURA O FISTULA DE ORGANOS ABDOMINALES A PIEL</t>
  </si>
  <si>
    <t>RANULA, TRATAMIENTO</t>
  </si>
  <si>
    <t>ESFINTEROPLASTIA ANAL.</t>
  </si>
  <si>
    <t>INCONTINENCIA ANAL, TRATAMIENTO QUIRÚRGICO CON ESFINTEROPLASTÍA</t>
  </si>
  <si>
    <t>HEMORROIDECTOMIA</t>
  </si>
  <si>
    <t>FISURECTOMIA ANAL</t>
  </si>
  <si>
    <t>FISTULECTOMIA  </t>
  </si>
  <si>
    <t>FISTULA RECTO VAGINAL</t>
  </si>
  <si>
    <t>EXCISIÓN DE CONDILOMAS RECTALES</t>
  </si>
  <si>
    <t>EXCISION DE CONDILOMAS ANO-PERINEALES</t>
  </si>
  <si>
    <t>BIOPSIA DE RECTO Y ESFÍNTER ANAL</t>
  </si>
  <si>
    <t>ABSCESO PERI-RECTAL BAJO BLOQUEO PERIDURAL EN SALA DE QUIROFANO</t>
  </si>
  <si>
    <t>ABSCESO PERINEAL SUPERFICIAL (ANESTESIA LOCAL)</t>
  </si>
  <si>
    <t xml:space="preserve">PROCTOLOGIA </t>
  </si>
  <si>
    <t>TERAPIA DE PAREJA EN CONSULTORIO</t>
  </si>
  <si>
    <t>PSICOL</t>
  </si>
  <si>
    <t>TERAPIA FAMILIAR EN CONUSLTORIO</t>
  </si>
  <si>
    <t>ATENCION EN DOMICILIO</t>
  </si>
  <si>
    <t>VALORACION DIARIA EN CADIP</t>
  </si>
  <si>
    <t>SESION DE TERAPIA</t>
  </si>
  <si>
    <t>PSICOLOGIA</t>
  </si>
  <si>
    <t>PSIQ</t>
  </si>
  <si>
    <t>CONSULTA A DOMICILIO</t>
  </si>
  <si>
    <t>PSIQUIATRIA</t>
  </si>
  <si>
    <t xml:space="preserve">TRATAMIENTO CON ACELERADOR LINEAL
MODALIDAD INTENSIDAD MODULADA POR RADIOTERAPIA (IMRT) 
(INDEPENDIENTE DEL NUMERO DE CAMPOS Y TIEMPO) POR SESIÓN
USO EXCLUSIVAMENTE CON PREVIA AUTORIZACION DE LA COORDINACIÓN MEDICA
</t>
  </si>
  <si>
    <t>RADIO</t>
  </si>
  <si>
    <t>TRATAMIENTO DE BRAQUITERAPIA EN SUS INSTALACIONES POR EL TIEMPO QUE SEA NECESARIO CON SUS FUENTES RA</t>
  </si>
  <si>
    <t>TRATAMIENTO CON DERMOPAN U ORTOVOLTAJE POR SESION</t>
  </si>
  <si>
    <t>TRATAMIENTO CON ACELERADOR LINEAL (INDEPENDIENTE DE CAMPOS Y TIEMPO) POR SESION</t>
  </si>
  <si>
    <t>TRATAMIENTO CON COBALTO 60 PROTRACCION ACELERADA DE 300 A 400cGy (INDEPENDIENTEMENTE DE CAMPOS O TIE</t>
  </si>
  <si>
    <t>TRATAMIENTO CON COBALTO 60 PROTRACCION NORMAL (INDEPENDIENTEMENTE DE CAMPOS O TIEMPO) POR SESION</t>
  </si>
  <si>
    <t>RADIOTERAPIA ONCOLOGICA</t>
  </si>
  <si>
    <t>CONSLULTA DE VALORACION AL INICIAR Y AL FINALIZAR TERAPIA (DOS CONSULTAS)</t>
  </si>
  <si>
    <t>REHAB</t>
  </si>
  <si>
    <t>POTENCIALES EVOCADOS AUDITIVOS Y VISUALES</t>
  </si>
  <si>
    <t>POTENCIALES EVOCADOS SOMATO SENSORIALES</t>
  </si>
  <si>
    <t>POTENCIALES EVOCADOS TRANSOPERATORIOS</t>
  </si>
  <si>
    <t>ELECTROMIOGRAFIA</t>
  </si>
  <si>
    <t>REHABILITACION Y MEDICINA FISICA</t>
  </si>
  <si>
    <t>REHAB HOGAR</t>
  </si>
  <si>
    <t>SESION DE TERAPIA DOMICILIARIA</t>
  </si>
  <si>
    <t>REHABILITACION  EN HOGAR</t>
  </si>
  <si>
    <t>QUIMIOTERAPIA UN MEDICAMENTO EN CONSULTORIO</t>
  </si>
  <si>
    <t>REUMA</t>
  </si>
  <si>
    <t>INFILTRACION INTRA-ARTICULAR O PUNCION  (INCLUYE CONSULTA)</t>
  </si>
  <si>
    <t>REUMATOLOGIA</t>
  </si>
  <si>
    <t>LIBERACION DE CANAL CUBITAL</t>
  </si>
  <si>
    <t>TRAUMA</t>
  </si>
  <si>
    <t>REDUCCION CRUENTA Y ARTRODESIS VIA ANTERIOR, FRACTURAS Y LUXACIONES, COLUMNA TORÁCICA</t>
  </si>
  <si>
    <t>APLICACION DE FERULAS CORTAS (DE PANTORRILLA A PIE)</t>
  </si>
  <si>
    <t>APLICACION DE FÉRULAS LARGAS (DE MUSLO A TOBILLO O DEDOS)</t>
  </si>
  <si>
    <t>APLICACION DE YESO CORTO (PIERNA Y DEDOS)</t>
  </si>
  <si>
    <t>APLICACION DE YESOS LARGOS (DE MUSLOS A TOBILLO)</t>
  </si>
  <si>
    <t>APLICACION DE FÉRULA EN DEDOS</t>
  </si>
  <si>
    <t>APLICACION DE FÉRULA CORTA (ANTEBRAZO Y MANO)</t>
  </si>
  <si>
    <t>APLICACION EN EXTREMIDAD SUPERIOR (HOMBRO Y MANO)</t>
  </si>
  <si>
    <t>YESO EN GUANTE (MANO Y ANTEBRAZO)</t>
  </si>
  <si>
    <t>YESO CORTO (DE CODO A DEDOS)</t>
  </si>
  <si>
    <t>YESO LARGO (DE HOMBRO A MANO)</t>
  </si>
  <si>
    <t>VENDAJE TIPO VELPAOU</t>
  </si>
  <si>
    <t>YESO EN HOMBRO TIPO ESPIGA</t>
  </si>
  <si>
    <t>VENDAJE EN ' 8'</t>
  </si>
  <si>
    <t>APLICACION TIPO MINERVA CON AMBAS PIERNAS</t>
  </si>
  <si>
    <t>TUNEL DEL CARPO, CIRUGIA</t>
  </si>
  <si>
    <t>TUMORES MUSCULARES, RESECCION MENOS DE 10 CM</t>
  </si>
  <si>
    <t>TUMORES MUSCULARES, RESECCION MAS DE 10 CM</t>
  </si>
  <si>
    <t>TRANSFERENCIAS TENDINOSAS Y/O TENODESIS</t>
  </si>
  <si>
    <t>TENORRAFIA TENDON DE AQUILES</t>
  </si>
  <si>
    <t>TENORRAFIA (DOS LUGARES)</t>
  </si>
  <si>
    <t>TENOLISIS (LIBERACIÓN TENDINOSA)</t>
  </si>
  <si>
    <t>SINOVECTOMIAS (ARTICULACIONES MENORES)</t>
  </si>
  <si>
    <t>SINOVECTOMIAS (ARTICULACIONES MAYORES)</t>
  </si>
  <si>
    <t>QUISTES OSEOS O DE TEJIDOS BLANDOS</t>
  </si>
  <si>
    <t>QUISTE SINOVIAL RODILLA (BAKER)</t>
  </si>
  <si>
    <t>QUISTE SINOVIAL MUÑECA (GANGLION)</t>
  </si>
  <si>
    <t>CURA DE PSEUDOARTROSIS (TODO EL PROCEDIMIENTO INCLUYE IMPLANTE O INJERTO)</t>
  </si>
  <si>
    <t>PLASTIA LIGAMENTOS HOMBRO NO ARTROSCOPICA</t>
  </si>
  <si>
    <t>PLASTIAS LIGAMENTO TOBILLO</t>
  </si>
  <si>
    <t>PIE EQUINO VARO UNILATERAL</t>
  </si>
  <si>
    <t>PIE EQUINO VARO BILATERAL</t>
  </si>
  <si>
    <t>OSTEOTOMIA CORRECTIVA</t>
  </si>
  <si>
    <t>NEURORRAFIAS</t>
  </si>
  <si>
    <t>INJERTO OSEO, TOMA Y APLICACION</t>
  </si>
  <si>
    <t>HALLUX VALGUS MINIMO INVASIVO (AMBULATORIO).</t>
  </si>
  <si>
    <t>FASCIOTOMIAS EN BRAZO Y/O PIERNA</t>
  </si>
  <si>
    <t>EXOSTOSIS OSTEOCARTILAGINOSA</t>
  </si>
  <si>
    <t>DESGARROS MIOAPONEUROTICOS</t>
  </si>
  <si>
    <t>CURETAJES</t>
  </si>
  <si>
    <t>CUADRICEPLASTIA</t>
  </si>
  <si>
    <t>COXIS RESECCION</t>
  </si>
  <si>
    <t>BURSITIS (RESECCION)</t>
  </si>
  <si>
    <t>ARTROCENTESIS</t>
  </si>
  <si>
    <t>ASEO QUIRURGICO (FX EXPUESTAS - INFECCIONES)</t>
  </si>
  <si>
    <t>ARTROSCOPIA DE HOMBRO PLASTIA DE LIGAMENTOS</t>
  </si>
  <si>
    <t>ARTROSCOPIA DE RODILLA PLASTIA DE LIGAMENTOS</t>
  </si>
  <si>
    <t>ARTROSCOPIA RODILLA (LIMPIEZA CONDROMALACIA, ALINEACION ROTULA, MENISECTOMIA)</t>
  </si>
  <si>
    <t>REDUCCION POR MANIOBRAS EXTERNAS, LUXACIONES PURAS AISLADAS, CARPO</t>
  </si>
  <si>
    <t>REDUCCION CRUENTA POR LUXACION RECIDIVANTE, LUXACIONES PURAS AISLADAS, CARPO</t>
  </si>
  <si>
    <t>REDUCCION MANUAL E INMOVILIZACION CON MOLDE DE YESO, LUXACIONES PURAS AISLADAS, TARSO, METATARSOFALA</t>
  </si>
  <si>
    <t>REDUCCION CRUENTA, PLASTIA, LUXACIONES PURAS AISLADAS, TARSO, METATARSOFALANGICAS E INTERFALANGICAS</t>
  </si>
  <si>
    <t>CAPSULO - LIGAMENTARIA, LUXACIONES PURAS AISLADAS, TARSO, METATARSOFALANGICAS E INTERFALANGICAS PIE</t>
  </si>
  <si>
    <t>REDUCCION MANUAL E INMOVILIZACION CON MOLDE DE YESO, LUXACIONES PURAS AISLADAS, TOBILLO</t>
  </si>
  <si>
    <t>REDUCCION CRUENTA, PLASTIA CÁPSULO-LIGAMENTARIA, LUXACIONES PURAS AISLADAS, TOBILLO</t>
  </si>
  <si>
    <t>REDUCCION MANUAL E INMOVILIZACION CON MOLDE DE YESO, LUXACIONES PURAS AISLADAS, RÓTULA</t>
  </si>
  <si>
    <t>LUXACION RECIDIVANTE, LUXACIONES PURAS AISLADAS, RÓTULA</t>
  </si>
  <si>
    <t>CIRUGIA CON OSTEOTOMIA, LUXACIONES PURAS AISLADAS, RÓTULA</t>
  </si>
  <si>
    <t>REDUCCION MANUAL E INMOVILIZACION CON MOLDE DE YESO, LUXACIONES PURAS AISLADAS, RODILLA</t>
  </si>
  <si>
    <t>REDUCCION CRUENTA Y PLASTIA LIGAMENTARIA, LUXACIONES PURAS AISLADAS, RODILLA</t>
  </si>
  <si>
    <t>REDUCCION MANUAL Y TRACCION, LUXACIONES PURAS AISLADAS, CADERA</t>
  </si>
  <si>
    <t>REDUCCION CRUENTA Y TRACCION ESQUELÉTICA, LUXACIONES PURAS AISLADAS, CADERA</t>
  </si>
  <si>
    <t>REDUCCION MANUAL E INMOVILIZACION EXTERNA, LUXACIONES PURAS AISLADAS, INTERFALÁNGICAS</t>
  </si>
  <si>
    <t>REDUCCION CRUENTA, LUXACIONES PURAS AISLADAS, INTERFALÁNGICAS</t>
  </si>
  <si>
    <t>REDUCCION MANUAL E INMOVILIZACION EXTERNA, LUXACIONES PURAS AISLADAS METACARPOFALANGICAS            </t>
  </si>
  <si>
    <t>REDUCCION CRUENTA, LUXACIONES PURAS AISLADAS METACARPOFALANGICAS                               </t>
  </si>
  <si>
    <t>REDUCCION MANUAL E INMOVILIZACION EXTERNA, LUXACIONES PURAS AISLADAS, MUÑECA</t>
  </si>
  <si>
    <t>REDUCCION CRUENTA, LUXACIONES PURAS AISLADAS, MUÑECA</t>
  </si>
  <si>
    <t>REDUCCION MANUAL E INMOVILIZACION EXTERNA, LUXACIONES PURAS AISLADAS, CODO</t>
  </si>
  <si>
    <t>REDUCCION CRUENTA, LUXACIONES PURAS AISLADAS, CODO</t>
  </si>
  <si>
    <t>REDUCCION MANUAL E INMOVILIZACION EXTERNA, LUXACIONES PURAS AISLADAS, HOMBRO (ESCAPULOHUMERALES)</t>
  </si>
  <si>
    <t>REDUCCION CRUENTA (LUXACION INVETERADA), LUXACIONES PURAS AISLADAS, HOMBRO (ESCAPULOHUMERALES)</t>
  </si>
  <si>
    <t>LUXACION RECIDIVANTE (TRATAMIENTO QUIRURGICO), LUXACIONES PURAS AISLADAS, HOMBRO (ESCAPULOHUMERALES)</t>
  </si>
  <si>
    <t>RESECCION EXTREMO LATERAL CLAVICULA, LUXACIONES PURAS AISLADAS  ESTERNAL, ESTERNOCLAVICULAR Ó ACROMI</t>
  </si>
  <si>
    <t>REDUCCION MANUAL E INMOVILIZACION EXTERNA, LUXACIONES PURAS AISLADAS  ESTERNAL, ESTERNOCLAVICULAR Ó</t>
  </si>
  <si>
    <t>REDUCCION CRUENTA Y PLASTIA, LUXACIONES PURAS AISLADAS  ESTERNAL, ESTERNOCLAVICULAR Ó ACROMIOCLAVICU</t>
  </si>
  <si>
    <t>REDUCCION MANUAL E INMOVILIZACION EXTERNA, FRACTURAS Y LUXACIONES METARSOFALANGICAS E INTERFALANGICA</t>
  </si>
  <si>
    <t>REDUCCION CRUENTA Y OSTEOSINTESIS, FRACTURAS Y LUXACIONES METARSOFALANGICAS E INTERFALANGICAS PIE  </t>
  </si>
  <si>
    <t>REDUCCION MANUAL, TRANSFIXION, FRACTURAS Y LUXACIONES, TARSO  </t>
  </si>
  <si>
    <t>REDUCCION CRUENTA Y OSTEOSINTESIS, FRACTURAS Y LUXACIONES, TARSO  </t>
  </si>
  <si>
    <t>ESQUELETICA Y MOLDE DE YESO, FRACTURAS Y LUXACIONES, TARSO  </t>
  </si>
  <si>
    <t>REDUCCION MANUAL E INMOVILIZACION EXTERNA, FRACTURAS Y LUXACIONES, TOBILLO</t>
  </si>
  <si>
    <t>REDUCCION CRUENTA Y OSTEOSINTESIS, FRACTURAS Y LUXACIONES, TOBILLO</t>
  </si>
  <si>
    <t>REDUCCION MANUAL E INMOVILIZACION EXTERNA, FRACTURAS Y LUXACIONES, RODILLA</t>
  </si>
  <si>
    <t>REDUCCION CRUENTA Y OSTEOSINTESIS, FRACTURAS Y LUXACIONES, RODILLA</t>
  </si>
  <si>
    <t>REDUCCION MANUAL Y TRACCION, FRACTURAS Y LUXACIONES, CADERA</t>
  </si>
  <si>
    <t>REDUCCION CRUENTA Y OSTEOSINTESIS, FRACTURAS Y LUXACIONES, CADERA</t>
  </si>
  <si>
    <t>REDUCCION MANUAL E INMOVILIZACION EXTERNA, FRACTURAS Y LUXACIONES METACARPOFALANGICAS E INTERFALANGI</t>
  </si>
  <si>
    <t>REDUCCION CRUENTA Y OSTEOSINTESIS, FRACTURAS Y LUXACIONES METACARPOFALANGICAS E INTERFALANGICAS MANO</t>
  </si>
  <si>
    <t>ARTRODESIS, FRACTURAS Y LUXACIONES METACARPOFALANGICAS E INTERFALANGICAS MANO</t>
  </si>
  <si>
    <t>REDUCCION MANUAL E INMOVILIZACION EXTERNA, FRACTURAS Y LUXACIONES, MUÑECA RADIOCARPIANA Y /O CARPOME</t>
  </si>
  <si>
    <t>REDUCCION CRUENTA Y OSTEOSINTESIS Y ARTRODESIS, FRACTURAS Y LUXACIONES, MUÑECA RADIOCARPIANA Y /O CA</t>
  </si>
  <si>
    <t>REDUCCION MANIOBRAS EXTERNAS, FRACTURAS Y LUXACIONES, CODO</t>
  </si>
  <si>
    <t>REDUCCION CRUENTA Y OSTEOSINTESIS, FRACTURAS Y LUXACIONES, CODO</t>
  </si>
  <si>
    <t>REDUCCION POR MANIOBRAS EXTERNAS Y VENDAJE, FRACTURAS Y LUXACIONES, HOMBRO</t>
  </si>
  <si>
    <t>REDUCCION CRUENTA Y OSTEOSINTESIS, FRACTURAS Y LUXACIONES, HOMBRO</t>
  </si>
  <si>
    <t>REDUCCION POR MANIOBRAS RECTALES, FRACTURAS Y LUXACIONES, COCXIS  </t>
  </si>
  <si>
    <t>REDUCCION CRUENTA, FRACTURAS Y LUXACIONES, COCXIS  </t>
  </si>
  <si>
    <t>REDUCCION POR MANIOBRAS EXTERNAS Y CORSET DE YESO, COLUMNA LUMBAR Y LUMBOSACRA FRACTURAS Y LUXACIONE</t>
  </si>
  <si>
    <t>REDUCCION CRUENTA Y ARTRODESIS VIA POSTERIOR, COLUMNA LUMBAR Y LUMBOSACRA FRACTURAS Y LUXACIONES    </t>
  </si>
  <si>
    <t>REDUCCION CRUENTA Y ARTRODESIS VIA ANTERIOR, COLUMNA LUMBAR Y LUMBOSACRA FRACTURAS Y LUXACIONES     </t>
  </si>
  <si>
    <t>REDUCCION POR MANIOBRAS EXTERNAS Y CORSET DE YESO, FRACTURAS Y LUXACIONES, COLUMNA TORÁCICA</t>
  </si>
  <si>
    <t>REDUCCION CRUENTA Y ARTRODESIS VIA POSTERIOR, FRACTURAS Y LUXACIONES, COLUMNA TORÁCICA</t>
  </si>
  <si>
    <t>RETIRO DE HEMIPROTESIS DE CADERA CON O SIN COLOCACION DE OTRA.</t>
  </si>
  <si>
    <t>RETIRO DE TORNILLOS Y CLAVOS</t>
  </si>
  <si>
    <t>RETIRO DE PLACAS PEQUEÑAS</t>
  </si>
  <si>
    <t>RETIRO DE PLACAS GRANDES</t>
  </si>
  <si>
    <t>RETIRO DE CLAVOS CENTROMEDULARES</t>
  </si>
  <si>
    <t>REDUCCION MANUAL E INMOVILIZACION EXTERNA, FRACTURAS, TOBILLO,TARSO Y PIE</t>
  </si>
  <si>
    <t>REDUCCION CRUENTA Y OSTEOSINTESIS, FRACTURAS, TOBILLO,TARSO Y PIE</t>
  </si>
  <si>
    <t>REDUCCION MANUAL E INMOVILIZACION EXTERNA, FRACTURAS, TIBIA DIAFISIARIAS</t>
  </si>
  <si>
    <t>REDUCCION CRUENTA Y OSTEOSINTESIS, FRACTURAS, TIBIA DIAFISIARIAS</t>
  </si>
  <si>
    <t>REDUCCION MANUAL E INMOVILIZACION EXTERNA, FRACTURAS DE RÓTULA,TIBIA EPIFISIS Y METÁFISIS PROXIMAL  </t>
  </si>
  <si>
    <t>REDUCCION CRUENTA Y OSTEOSINTESIS, FRACTURAS DE RÓTULA,TIBIA EPIFISIS Y METÁFISIS PROXIMAL          </t>
  </si>
  <si>
    <t>REDUCCION MANUAL, TRACCION ESQUELÉTICA , FRACTURAS, SUBTROCANTÉRICAS, DIAFISIARIAS, SUPRACONDÍLEAS  </t>
  </si>
  <si>
    <t>REDUCCION CRUENTA Y OSTEOSINTESIS, FRACTURAS, SUBTROCANTÉRICAS, DIAFISIARIAS, SUPRACONDÍLEAS  Y/O CO</t>
  </si>
  <si>
    <t>REDUCCION MANUAL, TRACCION, FRACTURAS, TROCANTÉRICAS  </t>
  </si>
  <si>
    <t>REDUCCION CRUENTA Y OSTEOSINTESIS, FRACTURAS, TROCANTÉRICAS  </t>
  </si>
  <si>
    <t>REDUCCION VALGUIZANTE Y OSTEOSINTESIS, FRACTURAS, CUELLO DEL FEMUR</t>
  </si>
  <si>
    <t>REDUCCION CON PLACA ANGULADA, FRACTURAS, CUELLO DEL FEMUR</t>
  </si>
  <si>
    <t>FIJACION IN SITU CON TORNILLOS Y/O, FRACTURAS, CUELLO DEL FEMUR</t>
  </si>
  <si>
    <t>REDUCCION MANUAL, Y/O HAMACA-TRACCION, FRACTURAS PELVIS</t>
  </si>
  <si>
    <t>REDUCCION CRUENTA Y OSTEOSINTESIS, FRACTURAS PELVIS</t>
  </si>
  <si>
    <t>REDUCCION MANUAL E INMOVILIZACION EXTERNA, FRACTURAS FALANGES MANO Y PIE</t>
  </si>
  <si>
    <t>REDUCCION CRUENTA Y OSTEOSINTESIS, FRACTURAS FALANGES MANO Y PIE</t>
  </si>
  <si>
    <t>REDUCCION MANUAL E INMOVILIZACION EXTERNA, FRACTURAS, METACARPALES Y METATARSALES</t>
  </si>
  <si>
    <t>REDUCCION CRUENTA Y OSTEOSINTESIS, FRACTURAS, METACARPALES Y METATARSALES</t>
  </si>
  <si>
    <t>REDUCCION MANUAL E INMOVILIZACION EXTERNA, FRACTURAS CARPO  Y TARSO         </t>
  </si>
  <si>
    <t>REDUCCION CRUENTA Y OSTEOSINTESIS, FRACTURAS CARPO  Y TARSO         </t>
  </si>
  <si>
    <t>REDUCCION MANUAL, TRANSFIXION ESQUELETICA E INMOVILIZACION EXTERNA, FRACTURAS, MUÑECA (COLLES, SMITH</t>
  </si>
  <si>
    <t>REDUCCION MANUAL E INMOVILIZACION EXTERNA, FRACTURAS, MUÑECA (COLLES, SMITH, ETC.)</t>
  </si>
  <si>
    <t>REDUCCION CRUENTA Y OSTEOSINTESIS, FRACTURAS, MUÑECA (COLLES, SMITH, ETC.)</t>
  </si>
  <si>
    <t>REDUCCION MANUAL, TRANSFIXIÓN ESQUELETICA E INMOVILIZACION EXTERNA, FRACTURASCUBITO Y/O RADIO: DIAFI</t>
  </si>
  <si>
    <t>REDUCCION MANUAL E INMOVILIZACION EXTERNA, FRACTURASCUBITO Y/O RADIO: DIAFISIARIAS O EPIFISIARIAS O</t>
  </si>
  <si>
    <t>REDUCCION CRUENTA Y OSTEOSINTESIS, FRACTURASCUBITO Y/O RADIO: DIAFISIARIAS O EPIFISIARIAS O METAFISI</t>
  </si>
  <si>
    <t>REDUCCION MANUAL,  TRANSFIXION ESQUELETICA E INMOVILIZACION EXTERNA, FRACTURAS HÚMERO:  DIAFISIARIAS</t>
  </si>
  <si>
    <t>REDUCCION MANUAL E INMOVILIZACION EXTERNA, FRACTURAS HÚMERO:  DIAFISIARIAS, EPIFISIARÍAS O METAFISIA</t>
  </si>
  <si>
    <t>REDUCCION CRUENTA Y OSTEOSINTESIS, FRACTURAS HÚMERO:  DIAFISIARIAS, EPIFISIARÍAS O METAFISIARIAS PRO</t>
  </si>
  <si>
    <t>REDUCCION POR MANIOBRAS E INMOVILIZACION EXTERNA, FRACTURAS, ESCÁPULA</t>
  </si>
  <si>
    <t>REDUCCION CRUENTA Y OSTEOSINTESIS, FRACTURAS, ESCÁPULA</t>
  </si>
  <si>
    <t>REDUCCION CRUENTA Y OSTEOSINTESIS, FRACTURAS, CLAVÍCULA</t>
  </si>
  <si>
    <t>REDUCCION POR MANIOBRAS EXTERNAS Y VENDAJE, FRACTURAS, CLAVÍCULA</t>
  </si>
  <si>
    <t>REDUCCION CRUENTA Y ARTRODESIS (VÍA POSTERIOR), FRACTURAS, COLUMNA TORÁCICA</t>
  </si>
  <si>
    <t>REDUCCION CRUENTA Y ARTRODESIS (VÍA ANTERIOR), FRACTURAS, COLUMNA TORÁCICA</t>
  </si>
  <si>
    <t>REDUCCION POR MANIOBRAS EXTERNAS Y CORSET YESO, FRACTURAS, COLUMNA TORÁCICA</t>
  </si>
  <si>
    <t>REDUCCION POR MANIOBRAS  EXTERNAS Y CUELLERA, FRACTURAS, COLUMNA CERVICAL</t>
  </si>
  <si>
    <t>REDUCCION CRUENTA Y ARTRODESIS (VIA POSTERIOR), FRACTURAS, COLUMNA CERVICAL</t>
  </si>
  <si>
    <t>REDUCCION CRUENTA Y ARTRODESIS (VIA ANTERIOR), FRACTURAS, COLUMNA CERVICAL</t>
  </si>
  <si>
    <t>DESARTICULACION DE HOMBRO</t>
  </si>
  <si>
    <t>DESARTICULACION DE CADERA</t>
  </si>
  <si>
    <t>BIOPSIA ABIERTA</t>
  </si>
  <si>
    <t>ARTROPLASTIA DE RODILLA</t>
  </si>
  <si>
    <t>ARTROPLASTIA DE METATARSOFALANGICAS</t>
  </si>
  <si>
    <t>ARTROPLASTIA DE METACARPOFALANGICAS</t>
  </si>
  <si>
    <t>ARTROPLASTIA DE INTERFALANGICAS MANO O PIE</t>
  </si>
  <si>
    <t>ARTROPLASTIA DE HOMBRO</t>
  </si>
  <si>
    <t>ARTROPLASTIA DE CODO</t>
  </si>
  <si>
    <t>ARTROPLASTIA DE CADERA (PRÓTESIS TOTAL) INCLUYE SEGUNDO AYUDANTE Y RETIRO DE REQUERIRSE</t>
  </si>
  <si>
    <t>ARTROPLASTIA DE ACETABULOPLASTIA</t>
  </si>
  <si>
    <t>ARTROPLASTIA DE CADERA (HEMIARTROPLASTIA, PROTESIS PARCIAL)</t>
  </si>
  <si>
    <t>ARTRODESIS  DE TARSO (TRIPLE ARTRODESIS, SUBASTRAGALINA Y DEMAS TARSO)</t>
  </si>
  <si>
    <t>ARTRODESIS  DE RODILLA</t>
  </si>
  <si>
    <t>ARTRODESIS  DE MUÑECA O TOBILLO</t>
  </si>
  <si>
    <t>ARTRODESIS  DE METACARPO O METATARSO FALANGICAS</t>
  </si>
  <si>
    <t>ARTRODESIS  DE INTERFALANGICAS MANO O PIE</t>
  </si>
  <si>
    <t>ARTRODESIS  DE HOMBRO</t>
  </si>
  <si>
    <t>ARTRODESIS  DE COLUMNA VERTEBRAL (VÍA POSTERIOR)</t>
  </si>
  <si>
    <t>ARTRODESIS  DE COLUMNA VERTEBRAL (VÍA ANTERIOR)</t>
  </si>
  <si>
    <t>ARTRODESIS  DE CODO</t>
  </si>
  <si>
    <t>ARTRODESIS  DE CADERA</t>
  </si>
  <si>
    <t>AMPUTACIONES DE INFRACONDILEA</t>
  </si>
  <si>
    <t>AMPUTACIONES DE SUPRACONDILEA</t>
  </si>
  <si>
    <t>AMPUTACIONES DE METACARPALES O METATARSALES</t>
  </si>
  <si>
    <t>AMPUTACIONES DE MANO O PIE, TOTAL</t>
  </si>
  <si>
    <t>AMPUTACIONES DE FALANGES DE LA MANO O DEL PIE</t>
  </si>
  <si>
    <t>AMPUTACIONES DE BRAZO O ANTEBRAZO</t>
  </si>
  <si>
    <t>INFILTRACION INTRAARTICULAR O PUNCIÓN  (INCLUYE CONSULTA)</t>
  </si>
  <si>
    <t>TRATAMIENTO MÉDICO INTRAHOSPITALARIO</t>
  </si>
  <si>
    <t xml:space="preserve">ORTOPEDIA Y TRAUMATOLOGIA </t>
  </si>
  <si>
    <t>TRAUMA COL</t>
  </si>
  <si>
    <t>COLUMNA LUMBAR, SIMPATECTOMIA LUMBAR UNILATERAL</t>
  </si>
  <si>
    <t>COLUMNA LUMBAR, SIMPATECTOMIA LUMBAR BILATERAL</t>
  </si>
  <si>
    <t>COLUMNA LUMBAR, POR TUMOR</t>
  </si>
  <si>
    <t>COLUMNA LUMBAR , POR DISCOPATIA</t>
  </si>
  <si>
    <t>COLUMNA LUMBAR, PARA RIZOTOMIA</t>
  </si>
  <si>
    <t>COLUMNA LUMBAR, DESCOMPRESIVA POR TRAUMATISMO</t>
  </si>
  <si>
    <t>COLUMNA LUMBAR ,DESCOMPRESIVA POR CANAL ESTRECHO C/INSTRUMENTACION Y MAS DE UN NIVEL</t>
  </si>
  <si>
    <t>COLUMNA LUMBAR, DESCOMPRESIVA POR CANAL ESTRECHO (OSTEOFITOS)</t>
  </si>
  <si>
    <t xml:space="preserve"> COLUMNA DORSAL, SIMPATECTOMIA CERVICO-TORACICA UNILATERAL</t>
  </si>
  <si>
    <t>COLUMNA DORSAL, SIMPATECTOMIA CERVICO-TORACICA BILATERAL</t>
  </si>
  <si>
    <t>COLUMNA DORSAL, POR TUMOR</t>
  </si>
  <si>
    <t>COLUMNA DORSAL, POR DISCOPATÍA</t>
  </si>
  <si>
    <t>COLUMNA DORSAL, PARA RIZOTOMIA</t>
  </si>
  <si>
    <t>COLUMNA DORSAL, DESCOMPRESIVA POR CANAL ESTRECHO C/INSTRUMENTACION Y MAS DE UN NIVEL</t>
  </si>
  <si>
    <t>COLUMNA DORSAL, DESCOMPRESIVA POR CANAL ESTRECHO</t>
  </si>
  <si>
    <t>COLUMNA DORSAL, DESCOMPRENSIVA POR TRAUMA</t>
  </si>
  <si>
    <t>COLUMNA CERVICAL, POR TUMOR</t>
  </si>
  <si>
    <t>COLUMNA CERVICAL, POR ESPONDILOSIS</t>
  </si>
  <si>
    <t>COLUMNA CERVICAL, POR DISCOPATIA</t>
  </si>
  <si>
    <t>COLUMNA CERVICAL, PARA RIZOTOMÍA</t>
  </si>
  <si>
    <t>COLUMNA CERVICAL, PARA CORDOTOMÍA</t>
  </si>
  <si>
    <t>COLUMNA CERVICAL, DESCOMPRESIVA POR TRAUMATISMO</t>
  </si>
  <si>
    <t>COLUMNA CERVICAL, DESCOMPRESIVA POR CANAL ESTRECHO C/INSTRUMENTACION Y MAS DE UN NIVEL</t>
  </si>
  <si>
    <t>COLUMNA CERVICAL, DESCOMPRESIVA POR CANAL ESTRECHO</t>
  </si>
  <si>
    <t>TRAUMA COLUMNA</t>
  </si>
  <si>
    <t>INTERCONSULTA INTRAHOSPITALARIA DIARIA, CON REPORTE MENSUAL</t>
  </si>
  <si>
    <t>UCI</t>
  </si>
  <si>
    <t xml:space="preserve">CUIDADOS INTENSIVOS </t>
  </si>
  <si>
    <t>BLOQUEO NERIVOS CERVICALES</t>
  </si>
  <si>
    <t>CLDL Y CPAL</t>
  </si>
  <si>
    <t>INFILTRACION NERVIO TIBIAL POSTERIOR  (FASCITIS PLANTAR)</t>
  </si>
  <si>
    <t>INFILTRACION NERVIO SUPRAESPINOSO EN HOMBRO DOLOROSO/CONGELADO</t>
  </si>
  <si>
    <t>BLOQUEO PREVENTIVO (NO INTRA-ARTICULAR) EN GONARTROSIS</t>
  </si>
  <si>
    <t>APLICACIÓN DE RADIOFRECUENCIA INTRADISCAL</t>
  </si>
  <si>
    <t>APLICACIÓN TOXINA BOTULINICA</t>
  </si>
  <si>
    <t>BLOQUEO MIOFACIAL</t>
  </si>
  <si>
    <t>BLOQUEO NERVIO SUPRAESPINOSO CON ULTRA SONIDO</t>
  </si>
  <si>
    <t>BLOQUEO NERVIOS GENICULADOS CON ULTRASONIDO</t>
  </si>
  <si>
    <t>BLOQUEO FACETRIO CON ULTRASONIDO</t>
  </si>
  <si>
    <t>SESION DE PLANEACION DE CUIDADOS EN HOSPITALIZACION (PACIENTE FUERA DE EXPECTATIVA CURATIVA QUE SE BUSCA CUIDADO ENFOCADO A CONFORT, EGRESO DE UCI O EGRESO A DOMICILIO)</t>
  </si>
  <si>
    <t>SESION DE PLANEACION DE CUIDADOS EN CONSULTORIO (PACIENTE FUERA DE EXPECTATIVA CURATIVA QUE SE BUSCA CUIDADO ENFOCADO A CONFORT, MANEJO EN  DOMICILIO)</t>
  </si>
  <si>
    <t>BLOQUEO NERVIO PERIFERICO CON NEUROSTIMULADOR (INCLUYE AGUJA)</t>
  </si>
  <si>
    <t>BLOQUEO FORAMINAL</t>
  </si>
  <si>
    <t xml:space="preserve">BLOQUEO SACROILIACO </t>
  </si>
  <si>
    <t>BLOQUEO CON RADIOFRECUENCIA</t>
  </si>
  <si>
    <t>BLOQUEO FACETARIO (1-4 ARTICULACIONES)</t>
  </si>
  <si>
    <t>BLOQUEOS INTRA-ARTICULARES (CUALQUIER AREA)</t>
  </si>
  <si>
    <t>BLOQUEO SUBARACNOIDEO LITICO</t>
  </si>
  <si>
    <t>BLOQUEO SIMPATICO LUMBAR</t>
  </si>
  <si>
    <t>BLOQUEO PERIVASCULAR ARTERIA TEMPORAL</t>
  </si>
  <si>
    <t>BLOQUEO EPIDURAL LITICO</t>
  </si>
  <si>
    <t>BLOQUEO EPIDURAL INFUSION CONTINUA</t>
  </si>
  <si>
    <t>BLOQUEO PERIDURAL HIATO SACRO</t>
  </si>
  <si>
    <t>BLOQUEO PERIDURAL CONTROL CON RX</t>
  </si>
  <si>
    <t>BLOQUEO PARAVERTEBRAL</t>
  </si>
  <si>
    <t>BLOQUEO NERVIOS INTERCOSTALES</t>
  </si>
  <si>
    <t>BLOQUEO NERVIO SUPRAESCAPULAR</t>
  </si>
  <si>
    <t>BLOQUEO NERVIO SAFENO</t>
  </si>
  <si>
    <t>BLOQUEO NERVIO OCCIPITAL</t>
  </si>
  <si>
    <t>BLOQUEO NERVIO FRENICO</t>
  </si>
  <si>
    <t>BLOQUEO NERVIO FEMOROCUTANEO</t>
  </si>
  <si>
    <t>BLOQUEO NERVIO FARÍNGEO</t>
  </si>
  <si>
    <t>BLOQUEO NERVIO CIATICO CONTINUO CON CATETER DE ARROW VIA ANTERIOR O POSTERIOR</t>
  </si>
  <si>
    <t>BLOQUEO NERVIO ABDOMINOGENITAL</t>
  </si>
  <si>
    <t>BLOQUEO GLOSOFARINGEO</t>
  </si>
  <si>
    <t>BLOQUEO GANGLIO ESTRELLADO</t>
  </si>
  <si>
    <t>BLOQUEO GANGLIO ESFENOPALANTINO</t>
  </si>
  <si>
    <t>BLOQUEO GANGLIO DE GASSER</t>
  </si>
  <si>
    <t>BLOQUEO ESPLÁCNICO CELIACO</t>
  </si>
  <si>
    <t>BLOQUEO DE RAMAS TERMINALES DEL TRIGEMINO</t>
  </si>
  <si>
    <t>BLOQUEO PLEXO BRAQUIAL CONTINUO CON CATETER DE ARROW</t>
  </si>
  <si>
    <t>BLOQUEO PLEXO BRANQUIAL LITICO</t>
  </si>
  <si>
    <t>BLOQUEO CERVICAL SUPERFICIAL</t>
  </si>
  <si>
    <t>BLOQUEO CERVICAL PROFUNDO</t>
  </si>
  <si>
    <t>BLOQUEO AURICULO-TEMPORAL</t>
  </si>
  <si>
    <t>BLOQUEO NERVIO LINGUAL</t>
  </si>
  <si>
    <t xml:space="preserve">Colocación/RELLENO de bombas de infusión vía subcutánea </t>
  </si>
  <si>
    <t>COLOCACION/RELLENO DE BOMBA DE INFUSION (HIDRATACIÓN SEDANTES, ANALGESICOS) EN HOSPITAL/HOSPITAL DE DIA/CADIP</t>
  </si>
  <si>
    <t>CURACIONES, CADA UNA, INCLUYE MATERIAL</t>
  </si>
  <si>
    <t>COLOCACION DOMICILIARIA DE MARIPOSA SUBCUTANEA (HIDRATACION SEDANTES, ANALGESICOS)</t>
  </si>
  <si>
    <t>CONSULTA A DOMICILIO (CUIDADOS PALIATIVOS EN PACIENTE TERMINAL)</t>
  </si>
  <si>
    <t>CLINICA DEL DOLOR Y CUIDADOS PALIATIVOS</t>
  </si>
  <si>
    <t>EXCISIÓN DE CONDILOMAS VULVARES Y VAGINALES EN CONSULTORIO.</t>
  </si>
  <si>
    <t>GOBST</t>
  </si>
  <si>
    <t>TRATAMIENTO DE LESIÓN POR VIRUS DEL PAPILOMA HUMANO EN CONSULTORIO.</t>
  </si>
  <si>
    <t>DRENAJE DE ABCESO DE BARTHOLIN Y/O SIMILARES EN CONSULTORIO</t>
  </si>
  <si>
    <t>RETIRO DE DIU EN CONSULTORIO</t>
  </si>
  <si>
    <t>BIOPSIA CERVICAL EN CONSULTORIO</t>
  </si>
  <si>
    <t>BIOPSIA ENDOMETRIO EN CONSULTORIO</t>
  </si>
  <si>
    <t xml:space="preserve">FIJACION DE CUPULA  AL SACROESPINOSO </t>
  </si>
  <si>
    <t>SALPINGOCLASIA</t>
  </si>
  <si>
    <t>QUISTE VAGINAL RESECCION</t>
  </si>
  <si>
    <t>POLIPOCERVICAL TRATAMIENTO VIA VAGINAL</t>
  </si>
  <si>
    <t>PARTO ATENCION CON SALPINGOCLASIA</t>
  </si>
  <si>
    <t>PARTO ATENCION</t>
  </si>
  <si>
    <t>OOFORECTOMIA UNILATERAL</t>
  </si>
  <si>
    <t>MIOMECTOMIA UNICA O MULTIPLE</t>
  </si>
  <si>
    <t>MIOMECTOMIA LAPAROSCOPICA (RENTA DE EQUIPO DE LAPAROSCOPIA)</t>
  </si>
  <si>
    <t>MIOMECTOMIA LAPAROSCOPICA</t>
  </si>
  <si>
    <t>LEGRADO UTERINO INSTRUMENTAL</t>
  </si>
  <si>
    <t>LAPAROTOMIA GINECOLOGICA</t>
  </si>
  <si>
    <t>LAPAROSCOPIO (RENTA DE EQUIPO DE LAPAROSOCOPIA)</t>
  </si>
  <si>
    <t>HISTERECTOMIA LAPAROSCOPICA (RENTA DE EQUIPO DE LAPAROSCOPIA)</t>
  </si>
  <si>
    <t>HISTERECTOMIA LAPAROSCOPICA</t>
  </si>
  <si>
    <t>HISTERECTOMIA VAGINAL CON PERINEOPLASTIA</t>
  </si>
  <si>
    <t>HISTERECTOMIA VAGINAL</t>
  </si>
  <si>
    <t>HISTERECTOMIA ABDOMINAL MAS TECNICA DE BURCH</t>
  </si>
  <si>
    <t>HISTERECTOMIA ABDOMINAL CON OOFORECTOMIA</t>
  </si>
  <si>
    <t>HISTERECTOMIA ABDOMINAL</t>
  </si>
  <si>
    <t>GLANDULA DE BARTHOLIN MARSUPIALIZACION</t>
  </si>
  <si>
    <t>FISTULA VESICO-VAGINAL</t>
  </si>
  <si>
    <t>EXTIRPACION POLIPOS</t>
  </si>
  <si>
    <t>EMBARAZO ECTOPICO Y/O EXTRAUTERINO</t>
  </si>
  <si>
    <t>COLOCACION DE DIU (INCLUYE DISPOSITIVO)</t>
  </si>
  <si>
    <t>CERCLAJE</t>
  </si>
  <si>
    <t>CESAREA CON SALPINGOCLASIA</t>
  </si>
  <si>
    <t>CESAREA</t>
  </si>
  <si>
    <t>COLPORRAFIA ANTERIOR Y POSTERIOR (PLASTIA DE KELLY O KENNEDY)</t>
  </si>
  <si>
    <t>CABESTRILLO TRANSOBTURADOR</t>
  </si>
  <si>
    <t>BIOPSIA DE ENDOMETRIO</t>
  </si>
  <si>
    <t>BIOPSIA DE CUELLO UTERINO, VAGINA O VULVA</t>
  </si>
  <si>
    <t>BARTHOLIN, EXTIRPACION DE GLANDULA</t>
  </si>
  <si>
    <t>GINECOLOGIA Y OBSTETRICIA</t>
  </si>
  <si>
    <r>
      <t>DESBRIDACION MECANICA DE HERIDAS  (CUALQUIER TAMAÑO INCLUYE PROCEDIMENTO Y TODOS LOS INSUMOS</t>
    </r>
    <r>
      <rPr>
        <b/>
        <sz val="11"/>
        <color theme="1"/>
        <rFont val="Arial"/>
        <family val="2"/>
      </rPr>
      <t xml:space="preserve"> CON AUTORIZACION DE LA COORDINACION </t>
    </r>
  </si>
  <si>
    <t>CLIN HERIDAS</t>
  </si>
  <si>
    <r>
      <t>CURACION DE HERIDAS CRONICAS CON SISTEMA VAC RECAMBIO SUBSECUENTE, COLOCACION ESPONJA NEGRA O ESPONJA PLATA Y PROCEDIMIENTO,</t>
    </r>
    <r>
      <rPr>
        <b/>
        <sz val="11"/>
        <color theme="1"/>
        <rFont val="Arial"/>
        <family val="2"/>
      </rPr>
      <t xml:space="preserve"> CON AUTORIZACION DE COORDINACION</t>
    </r>
  </si>
  <si>
    <r>
      <t xml:space="preserve">CURACION DE HERIDAS CRONICAS CON SISTEMAVAC RECAMBIO SUBSECUENTE, COLOCACION DE CANISTER Y PROCEDIIENTO, </t>
    </r>
    <r>
      <rPr>
        <b/>
        <sz val="11"/>
        <color theme="1"/>
        <rFont val="Arial"/>
        <family val="2"/>
      </rPr>
      <t>CON AUTORIZACION DE COORDINACION MEDICA</t>
    </r>
  </si>
  <si>
    <r>
      <t>CURACION DE HERIDAS CRONICAS CON SISTEMA VAC RECAMBIO, COLOCACION Y TODO EL MATERIALREQUERIDO DURANTE EL PROCEDIMIENTO,</t>
    </r>
    <r>
      <rPr>
        <b/>
        <sz val="11"/>
        <color theme="1"/>
        <rFont val="Arial"/>
        <family val="2"/>
      </rPr>
      <t xml:space="preserve"> CON AUTORIZACION DE COORDINACION</t>
    </r>
  </si>
  <si>
    <r>
      <t xml:space="preserve">CURACION DE OSTOMIAS A DOMICILIO, INCLUYE  TODO EL MATERIAL NECESARIO PARA EL PROCEDIMIENTO, </t>
    </r>
    <r>
      <rPr>
        <b/>
        <sz val="11"/>
        <color theme="1"/>
        <rFont val="Arial"/>
        <family val="2"/>
      </rPr>
      <t>CON AUTORIZACION DE LA COORDINACION MEDICA</t>
    </r>
    <r>
      <rPr>
        <sz val="11"/>
        <color theme="1"/>
        <rFont val="Arial"/>
        <family val="2"/>
      </rPr>
      <t>, INCLUYE PROCEDIMIENTO</t>
    </r>
  </si>
  <si>
    <t>CURACION DE OSTOMIAS INCLUYE TODO EL  MATERIAL REQUERIDO PARA EL TRATAMIENTO DE LA HERIDA, INCLUYE PROCEDIMIENTO</t>
  </si>
  <si>
    <t>CURACION DE HERIDAS CRONICAS CON SUSTITUTO DE PIEL SINTETICA</t>
  </si>
  <si>
    <r>
      <t xml:space="preserve">CURACION DE HERIDA CRONICA CON SUSTITUTO DE PIEL SINTETICA </t>
    </r>
    <r>
      <rPr>
        <b/>
        <sz val="11"/>
        <color theme="1"/>
        <rFont val="Arial"/>
        <family val="2"/>
      </rPr>
      <t xml:space="preserve">MAS DE 100 CM2  </t>
    </r>
    <r>
      <rPr>
        <sz val="11"/>
        <color theme="1"/>
        <rFont val="Arial"/>
        <family val="2"/>
      </rPr>
      <t>INCLUYE TODO EL MATERIAL REQUERIDO PARA EL MANEJO DE LA HERIDA, INCLUYE PROCEDIMIENTO (HASTA 2 CAMBIOS DE PIEL SINTETICA) CON AUTORIZACION DE LA COORDINACION MEDICA</t>
    </r>
  </si>
  <si>
    <r>
      <t xml:space="preserve">CURACION DE HERIDA CRONICA CON SUSTITUTO DE PIEL SINTETICA </t>
    </r>
    <r>
      <rPr>
        <b/>
        <sz val="11"/>
        <color theme="1"/>
        <rFont val="Arial"/>
        <family val="2"/>
      </rPr>
      <t xml:space="preserve">100 CM2 O INCLUYE </t>
    </r>
    <r>
      <rPr>
        <sz val="11"/>
        <color theme="1"/>
        <rFont val="Arial"/>
        <family val="2"/>
      </rPr>
      <t>TODO EL MATERI DE LA HERIDA, INCLUYE PROCEDIMIENTO (HASTA 2 CAMBIOS DE PIEL SINTETICA) CON AUTORIZACION DE LA COORDINACION MEDICA AL REQUERIDO PARA EL MANEJO</t>
    </r>
  </si>
  <si>
    <r>
      <t xml:space="preserve">CURACION DE HERIDAS CRONICAS PROGRAMADA A DOMICILIO, INCLUYE TODO EL MATERIAL Y PROCEDIMIENTO, </t>
    </r>
    <r>
      <rPr>
        <b/>
        <sz val="11"/>
        <color theme="1"/>
        <rFont val="Arial"/>
        <family val="2"/>
      </rPr>
      <t>CON AUTORIZACION DE LA COORDINACION MEDICA</t>
    </r>
  </si>
  <si>
    <r>
      <t>CURACION DE URGENCIA EN HOSPITAL, INCUYE PROCEDIMIENTO</t>
    </r>
    <r>
      <rPr>
        <b/>
        <sz val="11"/>
        <color theme="1"/>
        <rFont val="Arial"/>
        <family val="2"/>
      </rPr>
      <t xml:space="preserve"> CON AUTORIZACION DE LA COORDINACION MEDICA</t>
    </r>
  </si>
  <si>
    <t>CURACION DE HERIDAS CRONICAS INCLUYE TODOS LOS INSUMOS PARA LA CURACION Y PROCEDIMIENTO EN CONSULTORIO</t>
  </si>
  <si>
    <t>CLINICA DE HERIDAS</t>
  </si>
  <si>
    <t>COLOCACION DE CATETER PORTACATH PARA QUIMIOTERAPIA</t>
  </si>
  <si>
    <t>CIRGRAL Y ONCOQX</t>
  </si>
  <si>
    <t>GANGLIO CENTINELA</t>
  </si>
  <si>
    <t>RESECCION PARCIAL O TOTAL DE PABELLON AURICULAR</t>
  </si>
  <si>
    <t>RESECCIÓN TUMOR CAVIDAD NASAL</t>
  </si>
  <si>
    <t>LARINGECTOMIA PARCIAL</t>
  </si>
  <si>
    <t>MAXILECTOMIA RADICAL (CON EXENTERACION ORBITARIA)</t>
  </si>
  <si>
    <t>RESECCION DE PISO DE BOCA CON RECONSTRUCCION CON COLGAJO MIOCUTANEO</t>
  </si>
  <si>
    <t>GLOSECTOMIA TOTAL</t>
  </si>
  <si>
    <t>DISECCION LINFATICA MEDIASTINAL</t>
  </si>
  <si>
    <t>DRENAJE PLEURAL CON O SIN PLEURODESIS</t>
  </si>
  <si>
    <t>BILOBECTOMIA PULMONAR</t>
  </si>
  <si>
    <t>HEMIPELVECTOMIA</t>
  </si>
  <si>
    <t>DESARTICULACION COXOFEMORAL, TUMORECTOMIAS</t>
  </si>
  <si>
    <t>DESARTICULACION INTER ESCAPULO TORACICA, TUMORECTOMIAS</t>
  </si>
  <si>
    <t>EXCISION LOCAL AMPLIA CON  RECONSTRUCCION (INJERTO LIBRE, ROTACION O AVANCE DE COLGAJO), TUMORECTOMI</t>
  </si>
  <si>
    <t>EXCISION LOCAL AMPLIA CON CIERRE PRIMARIO, TUMORECTOMIAS</t>
  </si>
  <si>
    <t>LAPAROTOMIA GINECOLOGICA (CANCER DE OVARIO, SEGUNDA VISTA)</t>
  </si>
  <si>
    <t>TRATAMIENTO QUIRURICO DE CANCER DE OVARIO (PANHISTERECTOMIA, OMENTECTOMIA, APENDICECTOMIA)</t>
  </si>
  <si>
    <t>HISTERECTOMIA RADICAL (CON LINFADENECTOMIA)</t>
  </si>
  <si>
    <t>HISTERECTOMIA ABDOMINAL SIMPLE</t>
  </si>
  <si>
    <t>VULVECTOMIA CON LINFADENECTOMIA INGUINAL</t>
  </si>
  <si>
    <t>DISECCION INGUINAL</t>
  </si>
  <si>
    <t>TUMORECTOMIA RETROPERITONEAL (ENFERMEDAD LINFOPROLIFERATIVA)</t>
  </si>
  <si>
    <t>TUMORECTOMIA ABDOMINAL (ENFERMEDAD LINFOPROLIFERATIVA)</t>
  </si>
  <si>
    <t>DISECCION RADICAL DE AXILA</t>
  </si>
  <si>
    <t>LOBECTOMIA</t>
  </si>
  <si>
    <t>TUMORECTOMÍAS CON RESECCION DE ARCOS COSTALES</t>
  </si>
  <si>
    <t>MASTECTOMIA RADICAL</t>
  </si>
  <si>
    <t>MASTECTOMIA SIMPLE</t>
  </si>
  <si>
    <t>CIRUGIA DE ADAIR</t>
  </si>
  <si>
    <t>CUADRANTECTOMIA DE MAMA</t>
  </si>
  <si>
    <t>BIOPSIA EXCISIONAL DE MAMA</t>
  </si>
  <si>
    <t>BIOPSIA INCISIONAL DE MAMA</t>
  </si>
  <si>
    <t>PARATIROIDECTOMIA</t>
  </si>
  <si>
    <t>HEMITIROIDECTOMIA SIN LINFADENECTOMIA</t>
  </si>
  <si>
    <t>HEMITIROIDECTOMIA CON LINFADENECTOMIA</t>
  </si>
  <si>
    <t>TIROIDECTOMIA TOTAL SIN  LINFADENECTOMIA</t>
  </si>
  <si>
    <t>TIROIDECTOMIA TOTAL CON LINFADENECTOMIA</t>
  </si>
  <si>
    <t>EXPLORACION QUIRURGICA DE CUELLO Y TOMA DE BIOPSIA</t>
  </si>
  <si>
    <t>LARINGECTOMIA SIN LINFADENECTOMIA</t>
  </si>
  <si>
    <t>LARINGECTOMIA CON LINFADENECTOMIA</t>
  </si>
  <si>
    <t>MAXILAR SUPERIOR, RESECCION TOTAL O PARCIAL CON LINFADENECTOMIA CERVICAL</t>
  </si>
  <si>
    <t>MAXILAR SUPERIOR, RESECCION TOTAL O PARCIAL SIN LINFADENECTOMIA CERVICAL</t>
  </si>
  <si>
    <t>ANTROSTOMIA</t>
  </si>
  <si>
    <t>PAROTIDECTOMIA TOTAL SIN LINFADENECTOMIA CERVICAL</t>
  </si>
  <si>
    <t>PAROTIDECTOMIA TOTAL CON LINFADENECTOMIA CERVICAL</t>
  </si>
  <si>
    <t>PAROTIDECTOMIA SUPERFICIAL</t>
  </si>
  <si>
    <t>RESECCIÓN DE PISO DE BOCA</t>
  </si>
  <si>
    <t>HEMIGLOSECTOMIA</t>
  </si>
  <si>
    <t>MANDIBULECTOMIA, RESECCION TOTAL O PARCIAL CON LINFADENECTOMIA CERVICAL</t>
  </si>
  <si>
    <t>MANDIBULECTOMIA</t>
  </si>
  <si>
    <t>LINFADENECTOMIA CERVICAL (DISECCION RADICAL DE CUELLO)</t>
  </si>
  <si>
    <t>GANGLIOS PROFUNDOS RESECCION</t>
  </si>
  <si>
    <t>GANGLIOS DEL CUELLO SUPERFICIALES RESECCION LOCAL</t>
  </si>
  <si>
    <t>CIRUGIA GENERAL Y ONCLOGIA QX</t>
  </si>
  <si>
    <t>ONCOQX</t>
  </si>
  <si>
    <t>VULVECTOMIA SIN LINFADENECTOMIA INGUINAL</t>
  </si>
  <si>
    <t xml:space="preserve">ONCOLOGIA QUIRURGICA </t>
  </si>
  <si>
    <t>MONITOREO AMBULATORIO DE PRESION ARTERIAL</t>
  </si>
  <si>
    <t>CARDIODX</t>
  </si>
  <si>
    <t>MESA INCLINADA</t>
  </si>
  <si>
    <t>MONITOREO DE RITMO CARDIACO  24 HRS</t>
  </si>
  <si>
    <t>ERGOMETRIA</t>
  </si>
  <si>
    <t>ESTUDIO DE IMAGEN DINAMICA DE CORAZON CON INYECCION DE MEDICAMENTO INOTROPICO</t>
  </si>
  <si>
    <t>ESTUDIO DE IMAGEN CARDIACA DE  REPOSO</t>
  </si>
  <si>
    <t>DIAGNOSTICOS  CARDIOLOGICOS ESPECIALIZADOS</t>
  </si>
  <si>
    <t>CLINICA DE TRASPLANTE</t>
  </si>
  <si>
    <t>PROCEDIMIENTO DE TRASPLANTE RENAL (INCLUYE HONORARIOS DE TODO EL EQUIPO MEDICO , ANESTESIOLOGO, 1 ER. AYUDANTE, 2 DO. AYUDANTE E INSTRUMENTISTA ,TANTO DE LA CIRGIA DEL DONADOR COMO DEL RECEPTOR.</t>
  </si>
  <si>
    <t>RENTA DE EQUIPO ENDOSCOPICO</t>
  </si>
  <si>
    <t>ASA DE RESECCION</t>
  </si>
  <si>
    <t>VEJIGA, RESECCION TRANSURETRAL DE TUMOR</t>
  </si>
  <si>
    <t>VEJIGA, RESECCION DE CUELLO VIA  URETRAL</t>
  </si>
  <si>
    <t>VEJIGA, PLASTIA DE CUELLO</t>
  </si>
  <si>
    <t>VASECTOMIA</t>
  </si>
  <si>
    <t>VARICOCELECTOMIA, REPARACION (BILATERAL)</t>
  </si>
  <si>
    <t>VARICOCELECTOMIA, (UNILATERAL)</t>
  </si>
  <si>
    <t>URINOMA DRENAJE</t>
  </si>
  <si>
    <t>URETROTOMIA INTERNA</t>
  </si>
  <si>
    <t>URETROTOMIA EXTERNA</t>
  </si>
  <si>
    <t>URETROPLASTIA SIN INJERTO</t>
  </si>
  <si>
    <t>URETROPLASTIA CON INJERTO</t>
  </si>
  <si>
    <t>URETRA, IMPLANTE DE ESPIRAL URETRAL</t>
  </si>
  <si>
    <t>URETERO-URETERO ANASTOMOSIS</t>
  </si>
  <si>
    <t>URETERORRENOSCOPIA DIAGNOSTICA (CON BLOQUEO PERIDURAL)</t>
  </si>
  <si>
    <t>URETEROLITOTRICIA (ENDOLITOTRICIA) INCLUYE RENTA DE EQUIPO DEL CIRUJANO</t>
  </si>
  <si>
    <t>URETEROCELECTOMIA</t>
  </si>
  <si>
    <t>URETEROCELE, TRATAMIENTO ENDOSCOPICO</t>
  </si>
  <si>
    <t>URETER VESICAL, REIMPLANTE CON COLGAJO DE BOARI</t>
  </si>
  <si>
    <t>TESTICULO, TORSIÓN (TRATAMIENTO VÍA ESCROTAL)</t>
  </si>
  <si>
    <t>TESTICULO, BIOPSIA (CON BLOQUEO PERIDURAL)</t>
  </si>
  <si>
    <t>SONDA DE FOLEY</t>
  </si>
  <si>
    <t>SUSPENSION URETRO-VESICAL</t>
  </si>
  <si>
    <t>REIMPLANTE URETERAL, TRANSVESICAL Y EXTRAVESICAL</t>
  </si>
  <si>
    <t>RESECCION Y/O ELECTROFULFURACION DE CONDILOMAS PENEANOS</t>
  </si>
  <si>
    <t>QUISTE RENAL, PUNCIÓN DIRIGIDA CON TAC</t>
  </si>
  <si>
    <t>QUISTE RENAL, MARSUPIALIZACION</t>
  </si>
  <si>
    <t>PROSTATECTOMIA TRANSURETRAL (RENTA DE EQUIPO)</t>
  </si>
  <si>
    <t>PROSTATECTOMIA TRANSURETRAL</t>
  </si>
  <si>
    <t>PROSTATECTOMIA SUPRAPUBICA</t>
  </si>
  <si>
    <t>PROSTATECTOMIA RADICAL CON LINFADENECTOMIA</t>
  </si>
  <si>
    <t>PRIAPISMO, TRATAMIENTO QUIRURGICO</t>
  </si>
  <si>
    <t>POLIPECTOMIA VESICAL POR CISTOSTOMIA</t>
  </si>
  <si>
    <t>PIELOPLASTIA</t>
  </si>
  <si>
    <t>PIELOLITOTOMIA</t>
  </si>
  <si>
    <t>PIELOGRAFIA ASCENDENTE AMBULATORIA</t>
  </si>
  <si>
    <t>PENE, AMPUTACION</t>
  </si>
  <si>
    <t>ORQUIECTOMIA UNILATERAL RADICAL VIA INGUINAL</t>
  </si>
  <si>
    <t>ORQUIECTOMIA BILATERAL VIA ESCROTAL</t>
  </si>
  <si>
    <t>NEFROSTOMIA</t>
  </si>
  <si>
    <t>NEFROPEXIA</t>
  </si>
  <si>
    <t>NEFROLITOTRICIA PERCUTANEA (C/NEFROSCOPIO O NEUMÁTICA) INCLUYE RENTA DE EQUIPO DEL CIRUJANO. REQUIER</t>
  </si>
  <si>
    <t>NEFROLITOTOMIA</t>
  </si>
  <si>
    <t>NEFRECTOMIA POR LAPAROSCOPIA (RENTA DE EQUIPO DE LAPAROSCOPIA)</t>
  </si>
  <si>
    <t>NEFRECTOMIA POR LAPAROSCOPIA</t>
  </si>
  <si>
    <t>NEFRECTOMIA SIMPLE</t>
  </si>
  <si>
    <t>NEFRECTOMIA RADICAL</t>
  </si>
  <si>
    <t>NEFRECTOMIA CON RODETE VESICAL</t>
  </si>
  <si>
    <t>MEATOTOMIA MAS CISTOSCOPIA CON ANESTESIA LOCAL</t>
  </si>
  <si>
    <t>MEATOTOMIA CON ANESTESIA LOCAL</t>
  </si>
  <si>
    <t>LITOTRIPSIA EXTRACORPOREA 3a SESION HONORARIOS MEDICOS</t>
  </si>
  <si>
    <t>LITOTRIPSIA EXTRACORPOREA 2a SESION HONORARIOS MEDICOS</t>
  </si>
  <si>
    <t>LITOTRIPSIA EXTRACORPOREA 1a SESION HONORARIOS MEDICOS</t>
  </si>
  <si>
    <t>LAVADO VESICAL</t>
  </si>
  <si>
    <t>HIDROCELECTOMIA</t>
  </si>
  <si>
    <t>HEMINEFRECTOMIA</t>
  </si>
  <si>
    <t>FISTULA VESICO-ENTERICA</t>
  </si>
  <si>
    <t>FISTULA URETERO-VAGINAL</t>
  </si>
  <si>
    <t>ESTENOSIS URETRAL, DILATACIONES SUBSECUENTES (CADA SESION)</t>
  </si>
  <si>
    <t>ESTENOSIS URETRAL, TRATAMIENTO POR DILATACION INICIAL, EN URGENCIAS INCLUYE LA CONSULTA DE URGENCIAS</t>
  </si>
  <si>
    <t>ESCROTO ABSCESO (CON BPD)</t>
  </si>
  <si>
    <t>EPIDIDIMO QUISTE, RESECCION</t>
  </si>
  <si>
    <t>EPIDIDIMECTOMIA</t>
  </si>
  <si>
    <t>DIVERTICULECTOMIA VESICAL</t>
  </si>
  <si>
    <t>RETIRO DE CATETER DOBLE 'J'. SIN ANESTESIOLOGO</t>
  </si>
  <si>
    <t>COLOCACIÓN DE CATETER DOBLE 'J'</t>
  </si>
  <si>
    <t>CISTOSCOPIA CON LOCAL SIN ANESTESIOLOGO</t>
  </si>
  <si>
    <t>CISTOSCOPIA BAJO ANESTESIA</t>
  </si>
  <si>
    <t>CISTOPLASTIA, CON USO INTESTINO</t>
  </si>
  <si>
    <t>CISTOMETRIA</t>
  </si>
  <si>
    <t>CISTOLITOTRIPSIA. INCLUYE EQUIPO DEL CIRUJANO</t>
  </si>
  <si>
    <t>CISTOLITOTOMIA</t>
  </si>
  <si>
    <t>CISTECTOMIA TOTAL CON VEJIGA ILEAL</t>
  </si>
  <si>
    <t>CISTECTOMIA PARCIAL</t>
  </si>
  <si>
    <t>CISTECTOMIA CON SEGMENTO COLONICO</t>
  </si>
  <si>
    <t>CIRCUNCISION EN ADULTOS (ANESTESIA LOCAL Y AYUDANTE)</t>
  </si>
  <si>
    <t>CALCULO EN URETER, EXTRACCION QUIRURGICA (URETEROLITOTOMIA)</t>
  </si>
  <si>
    <t>BIOPSIA PROSTATA EN CONSULTORIO</t>
  </si>
  <si>
    <t>ABSCESO PERIURETRAL, DRENAJE.</t>
  </si>
  <si>
    <t>APLICACIÓN DE MEDICAMENTO EN PENE (INCLUYE CONSULTA)</t>
  </si>
  <si>
    <t>PROCEDIMIENTO DE TRASPLANTE HEPATICO (INCLUYE HONORARIOS DE TODO EL EQUIPO MEDICO , ANESTESIOLOGO, 1 ER. AYUDANTE, 2 DO. AYUDANTE E INSTRUMENTISTA ,TANTO DE LA CIRGIA DEL DONADOR COMO DEL RECEPTOR</t>
  </si>
  <si>
    <t xml:space="preserve">CLINICA DE TRASPLANTE </t>
  </si>
  <si>
    <t>DERIVACIÓN BILIOPANCREATICA DE CUALQUIER TIPO: SWITCH DUODENAL/ SCOPINARO / SADI</t>
  </si>
  <si>
    <t>CLINI CIR BARIATRICA</t>
  </si>
  <si>
    <t>CIRUGIA DE REVISION-CONVERSION-REVERSIÓN</t>
  </si>
  <si>
    <t>GASTRECTOMIA VERTICAL EN MANGA</t>
  </si>
  <si>
    <t>DERIVACIÓN GASTROYEYUNAL EN Y DE ROUX  LAPAROSCOPICO O ABIERTO</t>
  </si>
  <si>
    <t>CLINICA DE CIRUGIA BARIATRICA</t>
  </si>
  <si>
    <t>DRA. JULIA  GONZALEZ SOLIS</t>
  </si>
  <si>
    <t>TABULADOR ESPECIAL URO Y GOBST</t>
  </si>
  <si>
    <t xml:space="preserve">URO Y GOBST </t>
  </si>
  <si>
    <t>LEGRADO HEMOSTATICO</t>
  </si>
  <si>
    <t>RESECCION DE DIVERTICULO URETRAL</t>
  </si>
  <si>
    <t>FIJACION DE CUPULA A LIGAMENTO SACROESPINOSO</t>
  </si>
  <si>
    <t>CABESTRILLO RETROPUBICO (SE NECESITA MALLA REETROPUBICA)</t>
  </si>
  <si>
    <t>COLPOCLEISIS CON HISTERECTOMIA VAGINAL</t>
  </si>
  <si>
    <t>COLPOCLEISIS</t>
  </si>
  <si>
    <t xml:space="preserve"> UROLOGIA Y GINECOLOGIA, OBSTETRICIA </t>
  </si>
  <si>
    <t>INSTILACION INTRAVESICAL DE MEDICAMENTOS VIA TRASURETRAL SIN ANESESIOLOGO 12 SESIONES (NO INCLUYE ANESTESIA, NI MEDICAMENTOS)</t>
  </si>
  <si>
    <t>UROL</t>
  </si>
  <si>
    <t>LINFAMETOMIA  POR CANCER DE PENE (BILATERAL)</t>
  </si>
  <si>
    <t>BIOPSIA DE PENE</t>
  </si>
  <si>
    <t>PENECTOMIA TOTAL</t>
  </si>
  <si>
    <t>DRENAJE DE ABSCESO RENAL CX ABIERTA</t>
  </si>
  <si>
    <t xml:space="preserve"> ORQUIDOPEXIA PARA  EL TRATAMIENTO DE ÉL TESTICULO DE FORMA BILATERAL</t>
  </si>
  <si>
    <t xml:space="preserve"> ORQUIDOPEXIA PARA  EL TRATAMIENTO DE ÉL TESTICULO DE FORMA UNILATERAL</t>
  </si>
  <si>
    <t xml:space="preserve"> DEBRIDACION SUBSECUENTES POR SX FOURNIER</t>
  </si>
  <si>
    <t xml:space="preserve"> DEBRIDACION POR FASCITIS NECROTIZANTE  EN QUIROFANO (SX FOURNIER)</t>
  </si>
  <si>
    <t xml:space="preserve"> NEFROLITO LAPAROSCOPICA</t>
  </si>
  <si>
    <t>PROSTATECTOMIA RADICAL LAPAROSCOPICA </t>
  </si>
  <si>
    <t>URETER ( URETEROLITOROMIA LAPAROSCOPICA)</t>
  </si>
  <si>
    <t>NEFRECTOMIA LAPAROSCOPIOCA</t>
  </si>
  <si>
    <t>NEFRECTOMIA PARCIAL LAPAROSCOPICA</t>
  </si>
  <si>
    <t>RENTA DE EQUIPO BIPOLAR PARA RESECCION TRASURETRAL</t>
  </si>
  <si>
    <t xml:space="preserve">URETEROLITOTRICIA (ENDOLITOTRICIA) </t>
  </si>
  <si>
    <t>SONDA DE FOLEY COLOCACION O RETIRO</t>
  </si>
  <si>
    <t>SUSPENSION URETRO-VESICAL  SUSPENSIÓN URETRO VESICAL (INCLUYE CISTOSCOPIA Y CISTOMETRIA)</t>
  </si>
  <si>
    <t>PENECTOMIA PARCIAL</t>
  </si>
  <si>
    <t xml:space="preserve">MEATOTOMIA </t>
  </si>
  <si>
    <t xml:space="preserve">ESCROTO ABSCESO </t>
  </si>
  <si>
    <t>RETIRO DE CATETER DOBLE 'J'. CON ANESTESIOLOGO</t>
  </si>
  <si>
    <t>CISTOLITOTRIPSIA</t>
  </si>
  <si>
    <t xml:space="preserve">CIRCUNCISION EN ADULTOS </t>
  </si>
  <si>
    <t xml:space="preserve">UROLOGIA </t>
  </si>
  <si>
    <t>QUIMIOTERAPIA INTEGRAL EN HOSPITAL</t>
  </si>
  <si>
    <t>HEMATO PEDIATRICO</t>
  </si>
  <si>
    <t>QUIMIOTERAPIA INTEGRAL EN CONSULTORIO</t>
  </si>
  <si>
    <t>ASPIRADO DE MEDULA OSEA EN CONSULTORIO</t>
  </si>
  <si>
    <t>PUNCION LUMBAR EN CONSULTORIO</t>
  </si>
  <si>
    <t>BIOPSIA OSEA POR PUNCION EN CONSULTORIO</t>
  </si>
  <si>
    <t>BIOPSIA OSEA POR PUNCION</t>
  </si>
  <si>
    <t>ASPIRADO DE MEDULA OSEA</t>
  </si>
  <si>
    <t>HEMATOLOGIA PEDIATRICA</t>
  </si>
  <si>
    <t>HEMATO</t>
  </si>
  <si>
    <t>INCREMENTA ANESTESIA</t>
  </si>
  <si>
    <t>HEMATOLOGIA</t>
  </si>
  <si>
    <t>CONSULTA EN CONSULTORIO MAS ELECTROCARDIOGRAMA</t>
  </si>
  <si>
    <t>CARINT</t>
  </si>
  <si>
    <t>EXTRACCION O CAMBIO DE GENERADOR DE MARCAPASO</t>
  </si>
  <si>
    <t>TROMBOLISIS IN SITU DE OTRAS ARTERIAS PERIFERI</t>
  </si>
  <si>
    <t xml:space="preserve">FRAGMENTACION Y/O TROMBOLISIS PULMONAR </t>
  </si>
  <si>
    <t xml:space="preserve">ABLACION DE ARRITMIAS MEDIANTE ESTUDIO ELECTROFISIOLOGICO </t>
  </si>
  <si>
    <t>ESTUDIO ELECTROFISIOLOGICO DIAGNOSTICO</t>
  </si>
  <si>
    <t xml:space="preserve">COLOCACION DE FILTRO DE VENA CAVA </t>
  </si>
  <si>
    <t xml:space="preserve">COLOCACION DE DESFIBRILADOR CON RESINCRONIZADOR </t>
  </si>
  <si>
    <t>COLOCACION  DE DESFIBRILADOR IMPLANTABLE</t>
  </si>
  <si>
    <t xml:space="preserve">COLOCACION DE MARCAPASOS UNICAMERAL </t>
  </si>
  <si>
    <t>ANGIOPLASTIA + COLOCACION DE STENT CORONARIA DE VASOS PERIFERICOS (DE LECHO ESPLACNICO O EXTREMIDADES)</t>
  </si>
  <si>
    <t>ANGIOPLASTIA + COLOCACION DE STENT CORONARIA</t>
  </si>
  <si>
    <t>ANGIOPLASTIA + COLOCACION DE STENT CAROTIDEA Y/O VERTEBRAL</t>
  </si>
  <si>
    <t>ANGIOPLASTIA (SOLO BALON) DE VASOS PERIFERICOS</t>
  </si>
  <si>
    <t>ANGIOPLASTIA (SOLO BALON) DE ARTERIAS CORONARIAS</t>
  </si>
  <si>
    <t xml:space="preserve">ANGIOGRAFIA VENTRICULOGRAFIA/DE AORTA TORACICA/ DE AORTA ABDOMINAL </t>
  </si>
  <si>
    <t>ANGIOGRAFIA  DE MIEMBROS INFERIORES</t>
  </si>
  <si>
    <t>ANGIOGRAFIA DE VASOS ESPLACNICOS (RENAL/MESENTERICA)</t>
  </si>
  <si>
    <t>ANGIOGRAFIA DE ARTERIAS CAROTIDAS Y/O VASOS INTRACRANEALES</t>
  </si>
  <si>
    <t>ABLACION DE ARRITMIAS CARDIACAS MEDIANTE MAPEO ELECTROFISIOLOGICO ENDOCARDICO</t>
  </si>
  <si>
    <t>ESTUDIO ELECTROFISIOLOGICO DIAGNOSTICO DE ARRITMIAS</t>
  </si>
  <si>
    <t>ELECTROCARDIOGRAMA EN CONSULTORIO</t>
  </si>
  <si>
    <t>REVISION MARCAPASO (INCLUYE CONSULTA Y ECG)</t>
  </si>
  <si>
    <t>PERICARDIOCENTESIS</t>
  </si>
  <si>
    <t>MARCAPASO  PERMANENTE AURICULO-VENTRICULAR (BICAMERAL)</t>
  </si>
  <si>
    <t>MARCAPASO PERMANENTE EXTRACCION</t>
  </si>
  <si>
    <t>MARCAPASO TEMPORAL CON ELECTRODO TRANSVENOSO .</t>
  </si>
  <si>
    <t>MARCAPASO PERMANENTE COLOCACION</t>
  </si>
  <si>
    <t>CATETERISMO CARDIACO</t>
  </si>
  <si>
    <t>ARTERIOGRAFIA AORTO ILIACA DIAGNOSTICA</t>
  </si>
  <si>
    <t>ARTERIOGRAFIA AORTO-ILIACA CON COLOCACION DE STENT</t>
  </si>
  <si>
    <t>ARTERIOGRAFIA RENAL CON  COLOCACION DE STENT</t>
  </si>
  <si>
    <t>ARTERIOGRAFIA CAROTIDEA CON  COLOCACION DE STENT</t>
  </si>
  <si>
    <t>ANGIOPLASTIA CORONARIA CON COLOCACION DE STENT</t>
  </si>
  <si>
    <t>ANGIOPLASTIA CORONARIA</t>
  </si>
  <si>
    <t>ANGIOGRAFIA CORONARIA (INCLUYE CATETERISMO)</t>
  </si>
  <si>
    <t xml:space="preserve">CARDIOLOGIA INTERVENCIONISTA </t>
  </si>
  <si>
    <t>CARDIO</t>
  </si>
  <si>
    <t>CARDIOLOGIA CLINICA</t>
  </si>
  <si>
    <t>PROCEDIMIENTO DE TRASPLANTE  (INCLUYE HONORARIOS DE TODO EL EQUIPO MEDICO , ANESTESIOLOGO, 1 ER. AYUDANTE, 2 DO. AYUDANTE E INSTRUMENTISTA ,TANTO DE LA CIRGIA DEL DONADOR COMO DEL RECEPTOR</t>
  </si>
  <si>
    <t>CLIN TRAS  MEDULA OSEA</t>
  </si>
  <si>
    <t>CLINICA DE TRASPLANTE MEDULA</t>
  </si>
  <si>
    <t>MEDINT</t>
  </si>
  <si>
    <t>MANIOBRAS DE RESUCITACION (INCLUYE INTUBACION OROTRAQUEAL) EN HOSPITALIZACION, URGENCIAS Y UCI</t>
  </si>
  <si>
    <t>MEDICINA INTERNA</t>
  </si>
  <si>
    <t>GERIAT</t>
  </si>
  <si>
    <t>GERIATRIA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</si>
</sst>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34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0" fontId="4" fillId="2" borderId="3" xfId="0" applyNumberFormat="1" applyFont="1" applyFill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10" fontId="4" fillId="0" borderId="3" xfId="0" applyNumberFormat="1" applyFont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0" fillId="0" borderId="0" xfId="0" applyFont="1" applyFill="1"/>
    <xf numFmtId="164" fontId="0" fillId="0" borderId="0" xfId="0" applyNumberFormat="1" applyFont="1" applyFill="1"/>
    <xf numFmtId="7" fontId="0" fillId="0" borderId="0" xfId="0" applyNumberFormat="1"/>
    <xf numFmtId="0" fontId="3" fillId="0" borderId="5" xfId="0" applyFont="1" applyFill="1" applyBorder="1"/>
    <xf numFmtId="0" fontId="0" fillId="0" borderId="5" xfId="0" applyFont="1" applyFill="1" applyBorder="1"/>
    <xf numFmtId="0" fontId="0" fillId="0" borderId="12" xfId="0" applyFont="1" applyFill="1" applyBorder="1"/>
    <xf numFmtId="164" fontId="3" fillId="0" borderId="5" xfId="0" applyNumberFormat="1" applyFont="1" applyFill="1" applyBorder="1"/>
    <xf numFmtId="164" fontId="0" fillId="0" borderId="5" xfId="0" applyNumberFormat="1" applyFont="1" applyFill="1" applyBorder="1"/>
    <xf numFmtId="164" fontId="0" fillId="3" borderId="5" xfId="0" applyNumberFormat="1" applyFont="1" applyFill="1" applyBorder="1"/>
    <xf numFmtId="0" fontId="0" fillId="3" borderId="5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13" xfId="0" applyFont="1" applyFill="1" applyBorder="1"/>
    <xf numFmtId="0" fontId="0" fillId="0" borderId="11" xfId="0" applyFont="1" applyFill="1" applyBorder="1"/>
    <xf numFmtId="164" fontId="6" fillId="0" borderId="5" xfId="0" applyNumberFormat="1" applyFont="1" applyFill="1" applyBorder="1"/>
    <xf numFmtId="164" fontId="0" fillId="0" borderId="0" xfId="0" applyNumberFormat="1"/>
    <xf numFmtId="0" fontId="3" fillId="4" borderId="5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5" borderId="15" xfId="0" applyFont="1" applyFill="1" applyBorder="1" applyAlignment="1">
      <alignment horizontal="center" wrapText="1"/>
    </xf>
    <xf numFmtId="164" fontId="3" fillId="4" borderId="15" xfId="1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2" xfId="0" applyFont="1" applyFill="1" applyBorder="1"/>
    <xf numFmtId="0" fontId="0" fillId="0" borderId="0" xfId="0" applyFont="1"/>
    <xf numFmtId="0" fontId="3" fillId="6" borderId="0" xfId="0" applyFont="1" applyFill="1"/>
    <xf numFmtId="164" fontId="0" fillId="0" borderId="0" xfId="0" applyNumberFormat="1" applyFont="1"/>
    <xf numFmtId="0" fontId="0" fillId="0" borderId="0" xfId="0" applyFont="1" applyAlignment="1">
      <alignment wrapText="1"/>
    </xf>
    <xf numFmtId="164" fontId="0" fillId="7" borderId="0" xfId="0" applyNumberFormat="1" applyFont="1" applyFill="1"/>
    <xf numFmtId="0" fontId="0" fillId="7" borderId="0" xfId="0" applyFill="1"/>
    <xf numFmtId="0" fontId="0" fillId="7" borderId="0" xfId="0" applyFont="1" applyFill="1" applyBorder="1"/>
    <xf numFmtId="0" fontId="0" fillId="0" borderId="9" xfId="0" applyFont="1" applyFill="1" applyBorder="1"/>
    <xf numFmtId="7" fontId="0" fillId="0" borderId="0" xfId="0" applyNumberFormat="1" applyFont="1" applyFill="1"/>
    <xf numFmtId="0" fontId="0" fillId="0" borderId="20" xfId="0" applyFont="1" applyFill="1" applyBorder="1"/>
    <xf numFmtId="164" fontId="3" fillId="0" borderId="20" xfId="0" applyNumberFormat="1" applyFont="1" applyFill="1" applyBorder="1"/>
    <xf numFmtId="164" fontId="0" fillId="3" borderId="20" xfId="0" applyNumberFormat="1" applyFont="1" applyFill="1" applyBorder="1"/>
    <xf numFmtId="0" fontId="0" fillId="3" borderId="20" xfId="0" applyFont="1" applyFill="1" applyBorder="1"/>
    <xf numFmtId="164" fontId="0" fillId="0" borderId="20" xfId="0" applyNumberFormat="1" applyFont="1" applyFill="1" applyBorder="1"/>
    <xf numFmtId="0" fontId="0" fillId="0" borderId="20" xfId="0" applyFont="1" applyFill="1" applyBorder="1" applyAlignment="1">
      <alignment wrapText="1"/>
    </xf>
    <xf numFmtId="0" fontId="3" fillId="5" borderId="16" xfId="0" applyFont="1" applyFill="1" applyBorder="1" applyAlignment="1">
      <alignment horizontal="center" wrapText="1"/>
    </xf>
    <xf numFmtId="164" fontId="3" fillId="4" borderId="5" xfId="1" applyNumberFormat="1" applyFont="1" applyFill="1" applyBorder="1" applyAlignment="1">
      <alignment horizontal="center" wrapText="1"/>
    </xf>
    <xf numFmtId="16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43" fontId="0" fillId="0" borderId="0" xfId="1" applyFont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7" xfId="0" applyFill="1" applyBorder="1"/>
    <xf numFmtId="0" fontId="0" fillId="5" borderId="25" xfId="0" applyFill="1" applyBorder="1"/>
    <xf numFmtId="0" fontId="0" fillId="5" borderId="16" xfId="0" applyFill="1" applyBorder="1"/>
    <xf numFmtId="0" fontId="0" fillId="5" borderId="26" xfId="0" applyFill="1" applyBorder="1"/>
    <xf numFmtId="0" fontId="0" fillId="5" borderId="17" xfId="0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4" fontId="7" fillId="0" borderId="5" xfId="0" applyNumberFormat="1" applyFont="1" applyFill="1" applyBorder="1"/>
    <xf numFmtId="0" fontId="6" fillId="0" borderId="5" xfId="0" applyFont="1" applyFill="1" applyBorder="1"/>
    <xf numFmtId="164" fontId="7" fillId="3" borderId="5" xfId="0" applyNumberFormat="1" applyFont="1" applyFill="1" applyBorder="1"/>
    <xf numFmtId="0" fontId="0" fillId="0" borderId="0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wrapText="1"/>
    </xf>
    <xf numFmtId="0" fontId="3" fillId="0" borderId="5" xfId="0" applyFont="1" applyBorder="1"/>
    <xf numFmtId="0" fontId="0" fillId="0" borderId="0" xfId="0" applyAlignment="1">
      <alignment wrapText="1"/>
    </xf>
    <xf numFmtId="0" fontId="3" fillId="0" borderId="5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wrapText="1"/>
    </xf>
    <xf numFmtId="164" fontId="3" fillId="4" borderId="28" xfId="1" applyNumberFormat="1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3" fillId="4" borderId="29" xfId="0" applyFont="1" applyFill="1" applyBorder="1"/>
    <xf numFmtId="0" fontId="3" fillId="4" borderId="27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44" fontId="0" fillId="0" borderId="0" xfId="2" applyFont="1" applyFill="1" applyBorder="1"/>
    <xf numFmtId="2" fontId="0" fillId="0" borderId="0" xfId="0" applyNumberFormat="1"/>
    <xf numFmtId="44" fontId="0" fillId="7" borderId="0" xfId="2" applyFont="1" applyFill="1"/>
    <xf numFmtId="2" fontId="0" fillId="0" borderId="5" xfId="0" applyNumberFormat="1" applyFill="1" applyBorder="1"/>
    <xf numFmtId="0" fontId="0" fillId="0" borderId="5" xfId="0" applyFill="1" applyBorder="1"/>
    <xf numFmtId="44" fontId="0" fillId="0" borderId="5" xfId="0" applyNumberFormat="1" applyFill="1" applyBorder="1"/>
    <xf numFmtId="0" fontId="8" fillId="0" borderId="5" xfId="0" applyFont="1" applyFill="1" applyBorder="1" applyAlignment="1">
      <alignment vertical="center" wrapText="1"/>
    </xf>
    <xf numFmtId="0" fontId="0" fillId="7" borderId="5" xfId="0" applyFill="1" applyBorder="1"/>
    <xf numFmtId="0" fontId="0" fillId="0" borderId="14" xfId="0" applyFont="1" applyFill="1" applyBorder="1"/>
    <xf numFmtId="0" fontId="3" fillId="2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3" borderId="0" xfId="0" applyFill="1"/>
    <xf numFmtId="44" fontId="0" fillId="0" borderId="0" xfId="0" applyNumberFormat="1" applyFont="1" applyFill="1"/>
    <xf numFmtId="164" fontId="0" fillId="3" borderId="0" xfId="0" applyNumberFormat="1" applyFont="1" applyFill="1"/>
    <xf numFmtId="0" fontId="0" fillId="3" borderId="0" xfId="0" applyFont="1" applyFill="1"/>
    <xf numFmtId="7" fontId="0" fillId="3" borderId="0" xfId="0" applyNumberFormat="1" applyFont="1" applyFill="1"/>
    <xf numFmtId="0" fontId="0" fillId="0" borderId="0" xfId="0" applyFill="1"/>
    <xf numFmtId="43" fontId="0" fillId="0" borderId="0" xfId="1" applyFont="1" applyFill="1"/>
    <xf numFmtId="44" fontId="3" fillId="0" borderId="5" xfId="2" applyNumberFormat="1" applyFont="1" applyFill="1" applyBorder="1"/>
    <xf numFmtId="44" fontId="1" fillId="0" borderId="5" xfId="2" applyFont="1" applyFill="1" applyBorder="1"/>
    <xf numFmtId="164" fontId="0" fillId="0" borderId="0" xfId="0" applyNumberFormat="1" applyFill="1"/>
    <xf numFmtId="0" fontId="3" fillId="0" borderId="0" xfId="0" applyFont="1" applyFill="1" applyBorder="1"/>
    <xf numFmtId="0" fontId="9" fillId="0" borderId="0" xfId="0" applyFont="1" applyFill="1" applyBorder="1"/>
    <xf numFmtId="0" fontId="9" fillId="0" borderId="5" xfId="0" applyFont="1" applyFill="1" applyBorder="1"/>
    <xf numFmtId="164" fontId="3" fillId="3" borderId="5" xfId="0" applyNumberFormat="1" applyFont="1" applyFill="1" applyBorder="1"/>
    <xf numFmtId="0" fontId="0" fillId="8" borderId="0" xfId="0" applyFill="1"/>
    <xf numFmtId="0" fontId="0" fillId="8" borderId="5" xfId="0" applyFont="1" applyFill="1" applyBorder="1"/>
    <xf numFmtId="0" fontId="0" fillId="8" borderId="12" xfId="0" applyFont="1" applyFill="1" applyBorder="1"/>
    <xf numFmtId="164" fontId="0" fillId="7" borderId="5" xfId="0" applyNumberFormat="1" applyFont="1" applyFill="1" applyBorder="1"/>
    <xf numFmtId="0" fontId="0" fillId="7" borderId="5" xfId="0" applyFont="1" applyFill="1" applyBorder="1"/>
    <xf numFmtId="0" fontId="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0" fillId="7" borderId="11" xfId="0" applyFill="1" applyBorder="1"/>
    <xf numFmtId="0" fontId="12" fillId="0" borderId="5" xfId="0" applyFont="1" applyFill="1" applyBorder="1" applyAlignment="1">
      <alignment vertical="center"/>
    </xf>
    <xf numFmtId="0" fontId="9" fillId="0" borderId="5" xfId="0" quotePrefix="1" applyFont="1" applyFill="1" applyBorder="1" applyAlignment="1">
      <alignment horizontal="center"/>
    </xf>
    <xf numFmtId="43" fontId="0" fillId="0" borderId="0" xfId="1" applyFont="1"/>
    <xf numFmtId="43" fontId="0" fillId="3" borderId="0" xfId="1" applyFont="1" applyFill="1"/>
    <xf numFmtId="164" fontId="0" fillId="0" borderId="10" xfId="0" applyNumberFormat="1" applyFont="1" applyFill="1" applyBorder="1"/>
    <xf numFmtId="0" fontId="0" fillId="0" borderId="10" xfId="0" applyFont="1" applyFill="1" applyBorder="1"/>
    <xf numFmtId="164" fontId="0" fillId="0" borderId="11" xfId="0" applyNumberFormat="1" applyFont="1" applyFill="1" applyBorder="1"/>
    <xf numFmtId="0" fontId="0" fillId="7" borderId="11" xfId="0" applyFont="1" applyFill="1" applyBorder="1"/>
    <xf numFmtId="164" fontId="3" fillId="0" borderId="9" xfId="0" applyNumberFormat="1" applyFont="1" applyFill="1" applyBorder="1"/>
    <xf numFmtId="0" fontId="2" fillId="0" borderId="0" xfId="0" applyFont="1"/>
    <xf numFmtId="0" fontId="9" fillId="0" borderId="5" xfId="0" applyFont="1" applyFill="1" applyBorder="1" applyAlignment="1">
      <alignment horizontal="center"/>
    </xf>
    <xf numFmtId="164" fontId="0" fillId="0" borderId="0" xfId="1" applyNumberFormat="1" applyFont="1" applyFill="1"/>
    <xf numFmtId="0" fontId="0" fillId="0" borderId="5" xfId="0" applyFill="1" applyBorder="1" applyAlignment="1">
      <alignment vertical="center" wrapText="1"/>
    </xf>
    <xf numFmtId="164" fontId="3" fillId="4" borderId="27" xfId="1" applyNumberFormat="1" applyFont="1" applyFill="1" applyBorder="1" applyAlignment="1">
      <alignment horizontal="center" wrapText="1"/>
    </xf>
    <xf numFmtId="7" fontId="0" fillId="0" borderId="0" xfId="0" applyNumberFormat="1" applyFont="1" applyFill="1" applyBorder="1"/>
    <xf numFmtId="0" fontId="3" fillId="4" borderId="2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3" fillId="4" borderId="14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wrapText="1"/>
    </xf>
    <xf numFmtId="0" fontId="6" fillId="0" borderId="5" xfId="4" applyFont="1" applyFill="1" applyBorder="1" applyAlignment="1" applyProtection="1">
      <alignment wrapText="1"/>
    </xf>
    <xf numFmtId="0" fontId="0" fillId="0" borderId="9" xfId="0" applyFont="1" applyFill="1" applyBorder="1" applyAlignment="1">
      <alignment horizontal="center"/>
    </xf>
    <xf numFmtId="164" fontId="0" fillId="0" borderId="31" xfId="0" applyNumberFormat="1" applyFont="1" applyFill="1" applyBorder="1"/>
    <xf numFmtId="0" fontId="0" fillId="0" borderId="5" xfId="0" applyFont="1" applyFill="1" applyBorder="1" applyAlignment="1">
      <alignment horizontal="center"/>
    </xf>
    <xf numFmtId="0" fontId="0" fillId="9" borderId="0" xfId="0" applyFill="1"/>
    <xf numFmtId="0" fontId="0" fillId="0" borderId="7" xfId="0" applyFont="1" applyFill="1" applyBorder="1"/>
    <xf numFmtId="0" fontId="0" fillId="0" borderId="20" xfId="0" applyFont="1" applyFill="1" applyBorder="1" applyAlignment="1">
      <alignment horizontal="center"/>
    </xf>
    <xf numFmtId="0" fontId="0" fillId="3" borderId="0" xfId="0" applyFont="1" applyFill="1" applyBorder="1"/>
    <xf numFmtId="0" fontId="6" fillId="0" borderId="5" xfId="4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left"/>
    </xf>
    <xf numFmtId="9" fontId="0" fillId="0" borderId="0" xfId="3" applyFont="1" applyFill="1"/>
    <xf numFmtId="7" fontId="0" fillId="0" borderId="0" xfId="3" applyNumberFormat="1" applyFont="1" applyFill="1"/>
    <xf numFmtId="9" fontId="0" fillId="0" borderId="0" xfId="3" applyFont="1" applyFill="1" applyBorder="1"/>
    <xf numFmtId="0" fontId="3" fillId="4" borderId="12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wrapText="1"/>
    </xf>
    <xf numFmtId="0" fontId="0" fillId="2" borderId="21" xfId="0" applyFont="1" applyFill="1" applyBorder="1"/>
    <xf numFmtId="0" fontId="0" fillId="2" borderId="32" xfId="0" applyFont="1" applyFill="1" applyBorder="1"/>
    <xf numFmtId="10" fontId="14" fillId="2" borderId="4" xfId="0" applyNumberFormat="1" applyFont="1" applyFill="1" applyBorder="1" applyAlignment="1">
      <alignment horizontal="center"/>
    </xf>
    <xf numFmtId="10" fontId="14" fillId="0" borderId="4" xfId="0" applyNumberFormat="1" applyFont="1" applyBorder="1" applyAlignment="1">
      <alignment horizontal="center"/>
    </xf>
    <xf numFmtId="0" fontId="15" fillId="0" borderId="33" xfId="0" applyFont="1" applyBorder="1" applyAlignment="1">
      <alignment vertical="center" wrapText="1"/>
    </xf>
    <xf numFmtId="0" fontId="0" fillId="10" borderId="1" xfId="0" applyFont="1" applyFill="1" applyBorder="1"/>
    <xf numFmtId="0" fontId="0" fillId="10" borderId="2" xfId="0" applyFont="1" applyFill="1" applyBorder="1"/>
    <xf numFmtId="0" fontId="0" fillId="10" borderId="6" xfId="0" applyFont="1" applyFill="1" applyBorder="1"/>
    <xf numFmtId="0" fontId="0" fillId="2" borderId="24" xfId="0" applyFont="1" applyFill="1" applyBorder="1"/>
    <xf numFmtId="0" fontId="0" fillId="2" borderId="0" xfId="0" applyFont="1" applyFill="1" applyBorder="1"/>
    <xf numFmtId="10" fontId="14" fillId="2" borderId="3" xfId="0" applyNumberFormat="1" applyFont="1" applyFill="1" applyBorder="1" applyAlignment="1">
      <alignment horizontal="center"/>
    </xf>
    <xf numFmtId="10" fontId="14" fillId="0" borderId="3" xfId="0" applyNumberFormat="1" applyFont="1" applyBorder="1" applyAlignment="1">
      <alignment horizontal="center"/>
    </xf>
    <xf numFmtId="0" fontId="15" fillId="0" borderId="5" xfId="0" applyFont="1" applyBorder="1" applyAlignment="1">
      <alignment vertical="center" wrapText="1"/>
    </xf>
    <xf numFmtId="0" fontId="0" fillId="10" borderId="7" xfId="0" applyFont="1" applyFill="1" applyBorder="1"/>
    <xf numFmtId="0" fontId="0" fillId="10" borderId="0" xfId="0" applyFont="1" applyFill="1" applyBorder="1"/>
    <xf numFmtId="0" fontId="0" fillId="10" borderId="8" xfId="0" applyFont="1" applyFill="1" applyBorder="1"/>
    <xf numFmtId="164" fontId="14" fillId="2" borderId="0" xfId="0" applyNumberFormat="1" applyFont="1" applyFill="1" applyBorder="1" applyAlignment="1">
      <alignment vertical="center"/>
    </xf>
    <xf numFmtId="164" fontId="14" fillId="2" borderId="8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vertical="center" wrapText="1"/>
    </xf>
    <xf numFmtId="0" fontId="0" fillId="10" borderId="9" xfId="0" applyFont="1" applyFill="1" applyBorder="1"/>
    <xf numFmtId="0" fontId="0" fillId="10" borderId="10" xfId="0" applyFont="1" applyFill="1" applyBorder="1"/>
    <xf numFmtId="0" fontId="0" fillId="10" borderId="11" xfId="0" applyFont="1" applyFill="1" applyBorder="1"/>
    <xf numFmtId="7" fontId="0" fillId="0" borderId="0" xfId="0" applyNumberFormat="1" applyFont="1"/>
    <xf numFmtId="44" fontId="14" fillId="0" borderId="5" xfId="2" applyFont="1" applyFill="1" applyBorder="1"/>
    <xf numFmtId="0" fontId="0" fillId="3" borderId="13" xfId="0" applyFont="1" applyFill="1" applyBorder="1"/>
    <xf numFmtId="0" fontId="14" fillId="0" borderId="20" xfId="0" applyFont="1" applyFill="1" applyBorder="1" applyAlignment="1">
      <alignment wrapText="1"/>
    </xf>
    <xf numFmtId="0" fontId="14" fillId="0" borderId="5" xfId="0" applyFont="1" applyFill="1" applyBorder="1" applyAlignment="1">
      <alignment horizontal="center"/>
    </xf>
    <xf numFmtId="0" fontId="14" fillId="0" borderId="13" xfId="0" applyFont="1" applyFill="1" applyBorder="1"/>
    <xf numFmtId="7" fontId="14" fillId="0" borderId="13" xfId="2" applyNumberFormat="1" applyFont="1" applyFill="1" applyBorder="1"/>
    <xf numFmtId="44" fontId="14" fillId="0" borderId="13" xfId="2" applyFont="1" applyFill="1" applyBorder="1"/>
    <xf numFmtId="0" fontId="14" fillId="0" borderId="5" xfId="0" applyFont="1" applyFill="1" applyBorder="1" applyAlignment="1">
      <alignment wrapText="1"/>
    </xf>
    <xf numFmtId="0" fontId="14" fillId="0" borderId="13" xfId="0" applyFont="1" applyBorder="1"/>
    <xf numFmtId="7" fontId="14" fillId="0" borderId="5" xfId="2" applyNumberFormat="1" applyFont="1" applyFill="1" applyBorder="1" applyAlignment="1">
      <alignment horizontal="center"/>
    </xf>
    <xf numFmtId="44" fontId="14" fillId="0" borderId="5" xfId="2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/>
    </xf>
    <xf numFmtId="0" fontId="14" fillId="0" borderId="5" xfId="0" applyFont="1" applyBorder="1"/>
    <xf numFmtId="0" fontId="7" fillId="0" borderId="0" xfId="0" applyFont="1" applyAlignment="1">
      <alignment wrapText="1"/>
    </xf>
    <xf numFmtId="0" fontId="0" fillId="2" borderId="21" xfId="0" applyFill="1" applyBorder="1"/>
    <xf numFmtId="0" fontId="0" fillId="2" borderId="32" xfId="0" applyFill="1" applyBorder="1"/>
    <xf numFmtId="10" fontId="4" fillId="2" borderId="4" xfId="0" applyNumberFormat="1" applyFont="1" applyFill="1" applyBorder="1" applyAlignment="1">
      <alignment horizontal="center"/>
    </xf>
    <xf numFmtId="0" fontId="5" fillId="0" borderId="33" xfId="0" applyFont="1" applyBorder="1" applyAlignment="1">
      <alignment vertical="center" wrapText="1"/>
    </xf>
    <xf numFmtId="0" fontId="0" fillId="10" borderId="1" xfId="0" applyFill="1" applyBorder="1"/>
    <xf numFmtId="0" fontId="0" fillId="10" borderId="2" xfId="0" applyFill="1" applyBorder="1"/>
    <xf numFmtId="0" fontId="0" fillId="10" borderId="6" xfId="0" applyFill="1" applyBorder="1"/>
    <xf numFmtId="0" fontId="0" fillId="2" borderId="24" xfId="0" applyFill="1" applyBorder="1"/>
    <xf numFmtId="0" fontId="0" fillId="10" borderId="7" xfId="0" applyFill="1" applyBorder="1"/>
    <xf numFmtId="0" fontId="0" fillId="10" borderId="0" xfId="0" applyFill="1" applyBorder="1"/>
    <xf numFmtId="0" fontId="0" fillId="10" borderId="8" xfId="0" applyFill="1" applyBorder="1"/>
    <xf numFmtId="164" fontId="4" fillId="2" borderId="0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 wrapText="1"/>
    </xf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0" borderId="8" xfId="0" applyFont="1" applyFill="1" applyBorder="1"/>
    <xf numFmtId="0" fontId="2" fillId="0" borderId="0" xfId="0" applyFont="1" applyFill="1"/>
    <xf numFmtId="7" fontId="2" fillId="0" borderId="0" xfId="0" applyNumberFormat="1" applyFont="1" applyFill="1"/>
    <xf numFmtId="164" fontId="2" fillId="0" borderId="0" xfId="0" applyNumberFormat="1" applyFont="1" applyFill="1"/>
    <xf numFmtId="0" fontId="2" fillId="0" borderId="5" xfId="0" applyFont="1" applyFill="1" applyBorder="1"/>
    <xf numFmtId="0" fontId="2" fillId="0" borderId="12" xfId="0" applyFont="1" applyFill="1" applyBorder="1"/>
    <xf numFmtId="0" fontId="15" fillId="0" borderId="20" xfId="0" applyFont="1" applyBorder="1" applyAlignment="1">
      <alignment vertical="center" wrapText="1"/>
    </xf>
    <xf numFmtId="0" fontId="0" fillId="0" borderId="5" xfId="0" applyFont="1" applyBorder="1"/>
    <xf numFmtId="43" fontId="0" fillId="0" borderId="5" xfId="1" applyFont="1" applyBorder="1"/>
    <xf numFmtId="0" fontId="14" fillId="0" borderId="20" xfId="0" applyFont="1" applyFill="1" applyBorder="1" applyAlignment="1">
      <alignment horizontal="left" wrapText="1"/>
    </xf>
    <xf numFmtId="0" fontId="14" fillId="0" borderId="5" xfId="0" applyFont="1" applyBorder="1" applyAlignment="1">
      <alignment wrapText="1"/>
    </xf>
    <xf numFmtId="0" fontId="14" fillId="0" borderId="13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center"/>
    </xf>
    <xf numFmtId="0" fontId="14" fillId="0" borderId="13" xfId="0" applyFont="1" applyBorder="1" applyAlignment="1">
      <alignment wrapText="1"/>
    </xf>
    <xf numFmtId="164" fontId="3" fillId="4" borderId="26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10" borderId="1" xfId="0" applyFont="1" applyFill="1" applyBorder="1" applyAlignment="1">
      <alignment horizontal="right"/>
    </xf>
    <xf numFmtId="0" fontId="0" fillId="10" borderId="7" xfId="0" applyFont="1" applyFill="1" applyBorder="1" applyAlignment="1">
      <alignment horizontal="right"/>
    </xf>
    <xf numFmtId="7" fontId="16" fillId="0" borderId="5" xfId="2" applyNumberFormat="1" applyFont="1" applyFill="1" applyBorder="1" applyAlignment="1">
      <alignment horizontal="center"/>
    </xf>
    <xf numFmtId="44" fontId="16" fillId="0" borderId="5" xfId="2" applyFont="1" applyFill="1" applyBorder="1" applyAlignment="1">
      <alignment horizontal="center"/>
    </xf>
    <xf numFmtId="164" fontId="0" fillId="11" borderId="5" xfId="0" applyNumberFormat="1" applyFont="1" applyFill="1" applyBorder="1"/>
    <xf numFmtId="0" fontId="0" fillId="11" borderId="5" xfId="0" applyFont="1" applyFill="1" applyBorder="1"/>
    <xf numFmtId="164" fontId="0" fillId="0" borderId="5" xfId="0" applyNumberFormat="1" applyFont="1" applyBorder="1"/>
    <xf numFmtId="0" fontId="0" fillId="0" borderId="5" xfId="0" applyBorder="1" applyAlignment="1">
      <alignment wrapText="1"/>
    </xf>
    <xf numFmtId="0" fontId="0" fillId="0" borderId="5" xfId="0" applyBorder="1"/>
    <xf numFmtId="43" fontId="0" fillId="3" borderId="5" xfId="1" applyFont="1" applyFill="1" applyBorder="1"/>
    <xf numFmtId="43" fontId="3" fillId="0" borderId="13" xfId="1" applyFont="1" applyFill="1" applyBorder="1"/>
    <xf numFmtId="43" fontId="0" fillId="0" borderId="13" xfId="1" applyFont="1" applyFill="1" applyBorder="1"/>
    <xf numFmtId="0" fontId="0" fillId="0" borderId="13" xfId="0" applyFont="1" applyFill="1" applyBorder="1" applyAlignment="1">
      <alignment wrapText="1"/>
    </xf>
    <xf numFmtId="0" fontId="0" fillId="7" borderId="9" xfId="0" applyFont="1" applyFill="1" applyBorder="1"/>
    <xf numFmtId="43" fontId="3" fillId="0" borderId="5" xfId="1" applyFont="1" applyFill="1" applyBorder="1"/>
    <xf numFmtId="43" fontId="0" fillId="0" borderId="5" xfId="1" applyFont="1" applyFill="1" applyBorder="1"/>
    <xf numFmtId="43" fontId="3" fillId="0" borderId="5" xfId="0" applyNumberFormat="1" applyFont="1" applyBorder="1"/>
    <xf numFmtId="43" fontId="0" fillId="0" borderId="0" xfId="0" applyNumberFormat="1" applyFont="1" applyFill="1"/>
    <xf numFmtId="43" fontId="3" fillId="5" borderId="5" xfId="1" applyFont="1" applyFill="1" applyBorder="1" applyAlignment="1">
      <alignment horizontal="center" wrapText="1"/>
    </xf>
    <xf numFmtId="43" fontId="3" fillId="4" borderId="5" xfId="1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43" fontId="0" fillId="0" borderId="0" xfId="1" applyNumberFormat="1" applyFont="1"/>
    <xf numFmtId="0" fontId="3" fillId="0" borderId="0" xfId="0" applyFont="1"/>
    <xf numFmtId="0" fontId="3" fillId="2" borderId="21" xfId="0" applyFont="1" applyFill="1" applyBorder="1"/>
    <xf numFmtId="0" fontId="0" fillId="2" borderId="22" xfId="0" applyFill="1" applyBorder="1"/>
    <xf numFmtId="0" fontId="0" fillId="2" borderId="32" xfId="0" applyFill="1" applyBorder="1" applyAlignment="1">
      <alignment wrapText="1"/>
    </xf>
    <xf numFmtId="0" fontId="0" fillId="2" borderId="23" xfId="0" applyFill="1" applyBorder="1"/>
    <xf numFmtId="0" fontId="3" fillId="2" borderId="24" xfId="0" applyFont="1" applyFill="1" applyBorder="1"/>
    <xf numFmtId="0" fontId="0" fillId="2" borderId="25" xfId="0" applyFill="1" applyBorder="1"/>
    <xf numFmtId="0" fontId="5" fillId="0" borderId="20" xfId="0" applyFont="1" applyBorder="1" applyAlignment="1">
      <alignment vertical="center" wrapText="1"/>
    </xf>
    <xf numFmtId="7" fontId="0" fillId="3" borderId="0" xfId="0" applyNumberFormat="1" applyFill="1"/>
    <xf numFmtId="0" fontId="0" fillId="0" borderId="35" xfId="0" applyFill="1" applyBorder="1"/>
    <xf numFmtId="164" fontId="3" fillId="0" borderId="36" xfId="0" applyNumberFormat="1" applyFont="1" applyFill="1" applyBorder="1"/>
    <xf numFmtId="164" fontId="0" fillId="0" borderId="13" xfId="0" applyNumberFormat="1" applyFont="1" applyFill="1" applyBorder="1"/>
    <xf numFmtId="164" fontId="0" fillId="3" borderId="13" xfId="0" applyNumberFormat="1" applyFont="1" applyFill="1" applyBorder="1"/>
    <xf numFmtId="0" fontId="0" fillId="0" borderId="35" xfId="0" applyBorder="1"/>
    <xf numFmtId="164" fontId="3" fillId="0" borderId="37" xfId="0" applyNumberFormat="1" applyFont="1" applyFill="1" applyBorder="1"/>
    <xf numFmtId="0" fontId="0" fillId="0" borderId="34" xfId="0" applyBorder="1"/>
    <xf numFmtId="164" fontId="3" fillId="0" borderId="37" xfId="0" applyNumberFormat="1" applyFont="1" applyBorder="1"/>
    <xf numFmtId="0" fontId="0" fillId="3" borderId="34" xfId="0" applyFill="1" applyBorder="1"/>
    <xf numFmtId="164" fontId="3" fillId="0" borderId="34" xfId="0" applyNumberFormat="1" applyFont="1" applyFill="1" applyBorder="1"/>
    <xf numFmtId="164" fontId="0" fillId="0" borderId="34" xfId="0" applyNumberFormat="1" applyFont="1" applyFill="1" applyBorder="1"/>
    <xf numFmtId="0" fontId="0" fillId="0" borderId="34" xfId="0" applyFont="1" applyFill="1" applyBorder="1" applyAlignment="1">
      <alignment wrapText="1"/>
    </xf>
    <xf numFmtId="0" fontId="0" fillId="0" borderId="38" xfId="0" applyFont="1" applyFill="1" applyBorder="1"/>
    <xf numFmtId="43" fontId="0" fillId="0" borderId="0" xfId="1" applyNumberFormat="1" applyFont="1" applyFill="1"/>
    <xf numFmtId="0" fontId="3" fillId="4" borderId="43" xfId="0" applyFont="1" applyFill="1" applyBorder="1"/>
    <xf numFmtId="0" fontId="3" fillId="4" borderId="18" xfId="0" applyFont="1" applyFill="1" applyBorder="1"/>
    <xf numFmtId="0" fontId="3" fillId="2" borderId="1" xfId="0" applyFont="1" applyFill="1" applyBorder="1"/>
    <xf numFmtId="0" fontId="3" fillId="2" borderId="7" xfId="0" applyFont="1" applyFill="1" applyBorder="1"/>
    <xf numFmtId="0" fontId="6" fillId="0" borderId="5" xfId="0" applyFont="1" applyFill="1" applyBorder="1" applyAlignment="1">
      <alignment vertical="center" wrapText="1"/>
    </xf>
    <xf numFmtId="43" fontId="3" fillId="0" borderId="5" xfId="1" applyFont="1" applyBorder="1"/>
    <xf numFmtId="0" fontId="0" fillId="9" borderId="5" xfId="0" applyFill="1" applyBorder="1"/>
    <xf numFmtId="164" fontId="3" fillId="0" borderId="13" xfId="0" applyNumberFormat="1" applyFont="1" applyFill="1" applyBorder="1"/>
    <xf numFmtId="0" fontId="0" fillId="0" borderId="5" xfId="0" applyFont="1" applyFill="1" applyBorder="1" applyAlignment="1">
      <alignment vertical="center" wrapText="1"/>
    </xf>
    <xf numFmtId="43" fontId="0" fillId="0" borderId="5" xfId="1" applyFont="1" applyFill="1" applyBorder="1" applyAlignment="1">
      <alignment wrapText="1"/>
    </xf>
    <xf numFmtId="0" fontId="3" fillId="5" borderId="41" xfId="0" applyFont="1" applyFill="1" applyBorder="1" applyAlignment="1">
      <alignment horizontal="center" wrapText="1"/>
    </xf>
    <xf numFmtId="164" fontId="3" fillId="4" borderId="40" xfId="1" applyNumberFormat="1" applyFont="1" applyFill="1" applyBorder="1" applyAlignment="1">
      <alignment horizontal="center" wrapText="1"/>
    </xf>
    <xf numFmtId="0" fontId="3" fillId="4" borderId="40" xfId="0" applyFont="1" applyFill="1" applyBorder="1"/>
    <xf numFmtId="0" fontId="3" fillId="4" borderId="42" xfId="0" applyFont="1" applyFill="1" applyBorder="1"/>
    <xf numFmtId="0" fontId="3" fillId="4" borderId="12" xfId="0" applyFont="1" applyFill="1" applyBorder="1" applyAlignment="1">
      <alignment vertical="center" wrapText="1"/>
    </xf>
    <xf numFmtId="7" fontId="18" fillId="0" borderId="5" xfId="2" applyNumberFormat="1" applyFont="1" applyFill="1" applyBorder="1" applyAlignment="1">
      <alignment horizontal="right"/>
    </xf>
    <xf numFmtId="0" fontId="4" fillId="0" borderId="0" xfId="0" applyFont="1"/>
    <xf numFmtId="164" fontId="4" fillId="3" borderId="5" xfId="0" applyNumberFormat="1" applyFont="1" applyFill="1" applyBorder="1"/>
    <xf numFmtId="0" fontId="4" fillId="3" borderId="5" xfId="0" applyFont="1" applyFill="1" applyBorder="1"/>
    <xf numFmtId="0" fontId="4" fillId="0" borderId="5" xfId="0" applyFont="1" applyBorder="1"/>
    <xf numFmtId="44" fontId="4" fillId="0" borderId="5" xfId="2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164" fontId="18" fillId="0" borderId="5" xfId="0" applyNumberFormat="1" applyFont="1" applyFill="1" applyBorder="1" applyAlignment="1">
      <alignment horizontal="right"/>
    </xf>
    <xf numFmtId="0" fontId="4" fillId="11" borderId="5" xfId="0" applyFont="1" applyFill="1" applyBorder="1"/>
    <xf numFmtId="164" fontId="4" fillId="0" borderId="5" xfId="0" applyNumberFormat="1" applyFont="1" applyFill="1" applyBorder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164" fontId="18" fillId="0" borderId="5" xfId="0" applyNumberFormat="1" applyFont="1" applyFill="1" applyBorder="1"/>
    <xf numFmtId="164" fontId="4" fillId="11" borderId="5" xfId="0" applyNumberFormat="1" applyFont="1" applyFill="1" applyBorder="1"/>
    <xf numFmtId="0" fontId="20" fillId="5" borderId="27" xfId="0" applyFont="1" applyFill="1" applyBorder="1" applyAlignment="1">
      <alignment horizontal="center" wrapText="1"/>
    </xf>
    <xf numFmtId="164" fontId="20" fillId="4" borderId="28" xfId="1" applyNumberFormat="1" applyFont="1" applyFill="1" applyBorder="1" applyAlignment="1">
      <alignment horizontal="center" wrapText="1"/>
    </xf>
    <xf numFmtId="0" fontId="20" fillId="4" borderId="27" xfId="0" applyFont="1" applyFill="1" applyBorder="1" applyAlignment="1">
      <alignment horizontal="center" wrapText="1"/>
    </xf>
    <xf numFmtId="0" fontId="20" fillId="4" borderId="29" xfId="0" applyFont="1" applyFill="1" applyBorder="1"/>
    <xf numFmtId="0" fontId="20" fillId="4" borderId="27" xfId="0" applyFont="1" applyFill="1" applyBorder="1"/>
    <xf numFmtId="0" fontId="3" fillId="4" borderId="12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4" borderId="29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43" fontId="3" fillId="4" borderId="19" xfId="1" applyFont="1" applyFill="1" applyBorder="1" applyAlignment="1">
      <alignment horizontal="center" wrapText="1"/>
    </xf>
    <xf numFmtId="43" fontId="3" fillId="4" borderId="18" xfId="1" applyFont="1" applyFill="1" applyBorder="1" applyAlignment="1">
      <alignment horizontal="center" wrapText="1"/>
    </xf>
    <xf numFmtId="43" fontId="3" fillId="4" borderId="12" xfId="1" applyFont="1" applyFill="1" applyBorder="1" applyAlignment="1">
      <alignment horizontal="center" wrapText="1"/>
    </xf>
    <xf numFmtId="43" fontId="3" fillId="4" borderId="14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4" borderId="42" xfId="0" applyFont="1" applyFill="1" applyBorder="1" applyAlignment="1">
      <alignment horizontal="center" wrapText="1"/>
    </xf>
    <xf numFmtId="0" fontId="3" fillId="4" borderId="41" xfId="0" applyFont="1" applyFill="1" applyBorder="1" applyAlignment="1">
      <alignment horizontal="center" wrapText="1"/>
    </xf>
    <xf numFmtId="0" fontId="3" fillId="4" borderId="28" xfId="0" applyFont="1" applyFill="1" applyBorder="1" applyAlignment="1">
      <alignment horizontal="center" wrapText="1"/>
    </xf>
    <xf numFmtId="0" fontId="3" fillId="4" borderId="40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4" borderId="17" xfId="0" applyFont="1" applyFill="1" applyBorder="1" applyAlignment="1">
      <alignment horizontal="center" wrapText="1"/>
    </xf>
    <xf numFmtId="0" fontId="20" fillId="4" borderId="16" xfId="0" applyFont="1" applyFill="1" applyBorder="1" applyAlignment="1">
      <alignment horizontal="center" wrapText="1"/>
    </xf>
    <xf numFmtId="0" fontId="20" fillId="4" borderId="19" xfId="0" applyFont="1" applyFill="1" applyBorder="1" applyAlignment="1">
      <alignment horizontal="center" wrapText="1"/>
    </xf>
    <xf numFmtId="0" fontId="20" fillId="4" borderId="18" xfId="0" applyFont="1" applyFill="1" applyBorder="1" applyAlignment="1">
      <alignment horizontal="center" wrapText="1"/>
    </xf>
  </cellXfs>
  <cellStyles count="5">
    <cellStyle name="Millares" xfId="1" builtinId="3"/>
    <cellStyle name="Moneda" xfId="2" builtinId="4"/>
    <cellStyle name="Normal" xfId="0" builtinId="0"/>
    <cellStyle name="Normal 4 2" xfId="4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58250" cy="1727617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8250" cy="172761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47075" cy="15144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47075" cy="1514475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190500</xdr:rowOff>
    </xdr:from>
    <xdr:ext cx="6600825" cy="129039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600825" cy="1290395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161925</xdr:rowOff>
    </xdr:from>
    <xdr:ext cx="7308556" cy="14287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308556" cy="142875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0</xdr:rowOff>
    </xdr:from>
    <xdr:ext cx="6638924" cy="129784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" y="0"/>
          <a:ext cx="6638924" cy="129784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98346" cy="15049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98346" cy="150495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38975" cy="13760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38975" cy="137605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95249</xdr:rowOff>
    </xdr:from>
    <xdr:ext cx="6924675" cy="135370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49"/>
          <a:ext cx="6924675" cy="1353705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7175033" cy="161924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7175033" cy="1619249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839074" cy="176910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39074" cy="1769109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061366" cy="18192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61366" cy="18192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7308556" cy="14287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308556" cy="142875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7203781" cy="14478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203781" cy="144780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7381875" cy="151539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381875" cy="1515394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0</xdr:rowOff>
    </xdr:from>
    <xdr:ext cx="8029575" cy="17526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0"/>
          <a:ext cx="8029575" cy="1752600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7553325" cy="15621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553325" cy="156210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180975</xdr:rowOff>
    </xdr:from>
    <xdr:ext cx="7651436" cy="145732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7651436" cy="1457324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142875</xdr:rowOff>
    </xdr:from>
    <xdr:ext cx="7162800" cy="15525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7162800" cy="1552574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171450</xdr:rowOff>
    </xdr:from>
    <xdr:ext cx="7656394" cy="14001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50" y="171450"/>
          <a:ext cx="7656394" cy="1400174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0</xdr:row>
      <xdr:rowOff>190500</xdr:rowOff>
    </xdr:from>
    <xdr:ext cx="7419975" cy="145697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7825" y="190500"/>
          <a:ext cx="7419975" cy="145697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7962900" cy="149542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7962900" cy="1495424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857251</xdr:colOff>
      <xdr:row>0</xdr:row>
      <xdr:rowOff>123825</xdr:rowOff>
    </xdr:from>
    <xdr:ext cx="7000226" cy="13525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123825"/>
          <a:ext cx="7000226" cy="13525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01129" cy="1857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01129" cy="1857375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171450</xdr:rowOff>
    </xdr:from>
    <xdr:ext cx="7798342" cy="14859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171450"/>
          <a:ext cx="7798342" cy="1485900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85725</xdr:rowOff>
    </xdr:from>
    <xdr:ext cx="7639050" cy="159067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0" y="85725"/>
          <a:ext cx="7639050" cy="1590674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0</xdr:row>
      <xdr:rowOff>266700</xdr:rowOff>
    </xdr:from>
    <xdr:ext cx="8715375" cy="15144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190500"/>
          <a:ext cx="8715375" cy="1514475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76199</xdr:rowOff>
    </xdr:from>
    <xdr:ext cx="8763000" cy="15906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76199"/>
          <a:ext cx="8763000" cy="1590675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0</xdr:row>
      <xdr:rowOff>171450</xdr:rowOff>
    </xdr:from>
    <xdr:ext cx="7277100" cy="15049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171450"/>
          <a:ext cx="7277100" cy="1504950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142875</xdr:rowOff>
    </xdr:from>
    <xdr:ext cx="8115300" cy="17145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142875"/>
          <a:ext cx="8115300" cy="1714500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0</xdr:row>
      <xdr:rowOff>257175</xdr:rowOff>
    </xdr:from>
    <xdr:ext cx="7403936" cy="15621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0" y="190500"/>
          <a:ext cx="7403936" cy="1562100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241300</xdr:colOff>
      <xdr:row>0</xdr:row>
      <xdr:rowOff>241300</xdr:rowOff>
    </xdr:from>
    <xdr:ext cx="9042400" cy="16637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5300" y="193675"/>
          <a:ext cx="9042400" cy="1663700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247650</xdr:rowOff>
    </xdr:from>
    <xdr:ext cx="7724775" cy="13716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190500"/>
          <a:ext cx="7724775" cy="1371600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0</xdr:row>
      <xdr:rowOff>57150</xdr:rowOff>
    </xdr:from>
    <xdr:ext cx="6877050" cy="11239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5" y="57150"/>
          <a:ext cx="6877050" cy="11239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08784" cy="180022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08784" cy="1800224"/>
        </a:xfrm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469900</xdr:colOff>
      <xdr:row>2</xdr:row>
      <xdr:rowOff>127000</xdr:rowOff>
    </xdr:from>
    <xdr:ext cx="8775700" cy="15621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3900" y="508000"/>
          <a:ext cx="8775700" cy="1562100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317500</xdr:colOff>
      <xdr:row>0</xdr:row>
      <xdr:rowOff>63500</xdr:rowOff>
    </xdr:from>
    <xdr:ext cx="9631866" cy="17145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0" y="63500"/>
          <a:ext cx="9631866" cy="1714500"/>
        </a:xfrm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0</xdr:row>
      <xdr:rowOff>152400</xdr:rowOff>
    </xdr:from>
    <xdr:ext cx="8096250" cy="13906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152400"/>
          <a:ext cx="8096250" cy="1390650"/>
        </a:xfrm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314326</xdr:rowOff>
    </xdr:from>
    <xdr:ext cx="7553325" cy="134451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1"/>
          <a:ext cx="7553325" cy="1344514"/>
        </a:xfrm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161925</xdr:rowOff>
    </xdr:from>
    <xdr:ext cx="6972300" cy="124109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6972300" cy="1241090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228600</xdr:rowOff>
    </xdr:from>
    <xdr:ext cx="7353300" cy="130890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190500"/>
          <a:ext cx="7353300" cy="1308909"/>
        </a:xfrm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0</xdr:row>
      <xdr:rowOff>95250</xdr:rowOff>
    </xdr:from>
    <xdr:ext cx="6667501" cy="121904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5250"/>
          <a:ext cx="6667501" cy="1219048"/>
        </a:xfrm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193255</xdr:colOff>
      <xdr:row>0</xdr:row>
      <xdr:rowOff>76200</xdr:rowOff>
    </xdr:from>
    <xdr:ext cx="6759995" cy="13430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7255" y="76200"/>
          <a:ext cx="6759995" cy="1343025"/>
        </a:xfrm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600075</xdr:colOff>
      <xdr:row>0</xdr:row>
      <xdr:rowOff>76200</xdr:rowOff>
    </xdr:from>
    <xdr:ext cx="6759995" cy="13430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76200"/>
          <a:ext cx="6759995" cy="1343025"/>
        </a:xfrm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9525</xdr:rowOff>
    </xdr:from>
    <xdr:ext cx="6759995" cy="13430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675" y="9525"/>
          <a:ext cx="6759995" cy="13430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76200</xdr:rowOff>
    </xdr:from>
    <xdr:ext cx="7941970" cy="155257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7941970" cy="1552576"/>
        </a:xfrm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152400</xdr:rowOff>
    </xdr:from>
    <xdr:ext cx="8533894" cy="16954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52400"/>
          <a:ext cx="8533894" cy="1695450"/>
        </a:xfrm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704850</xdr:colOff>
      <xdr:row>0</xdr:row>
      <xdr:rowOff>180975</xdr:rowOff>
    </xdr:from>
    <xdr:ext cx="7047654" cy="14001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8850" y="180975"/>
          <a:ext cx="7047654" cy="1400175"/>
        </a:xfrm>
        <a:prstGeom prst="rect">
          <a:avLst/>
        </a:prstGeom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59995" cy="13430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59995" cy="134302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98346" cy="15049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98346" cy="15049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088134" cy="158115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88134" cy="15811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72325" cy="140211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72325" cy="140211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190500</xdr:rowOff>
    </xdr:from>
    <xdr:ext cx="6991350" cy="136673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991350" cy="1366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56"/>
  <sheetViews>
    <sheetView tabSelected="1" topLeftCell="B1" zoomScaleNormal="100" workbookViewId="0">
      <selection activeCell="AL4" sqref="AL4"/>
    </sheetView>
  </sheetViews>
  <sheetFormatPr baseColWidth="10" defaultRowHeight="15" x14ac:dyDescent="0.25"/>
  <cols>
    <col min="1" max="1" width="5.28515625" hidden="1" customWidth="1"/>
    <col min="2" max="2" width="7" customWidth="1"/>
    <col min="3" max="3" width="11.42578125" customWidth="1"/>
    <col min="4" max="4" width="5.7109375" bestFit="1" customWidth="1"/>
    <col min="5" max="5" width="5" hidden="1" customWidth="1"/>
    <col min="6" max="6" width="42" customWidth="1"/>
    <col min="7" max="7" width="13.140625" customWidth="1"/>
    <col min="8" max="8" width="11.42578125" hidden="1" customWidth="1"/>
    <col min="9" max="9" width="12.42578125" customWidth="1"/>
    <col min="10" max="10" width="11.42578125" hidden="1" customWidth="1"/>
    <col min="11" max="11" width="14.42578125" customWidth="1"/>
    <col min="12" max="12" width="11.42578125" hidden="1" customWidth="1"/>
    <col min="13" max="13" width="15.140625" customWidth="1"/>
    <col min="14" max="14" width="2" hidden="1" customWidth="1"/>
    <col min="15" max="15" width="13.42578125" hidden="1" customWidth="1"/>
    <col min="16" max="16" width="10.42578125" hidden="1" customWidth="1"/>
    <col min="17" max="17" width="10.140625" hidden="1" customWidth="1"/>
    <col min="18" max="18" width="11.5703125" customWidth="1"/>
    <col min="19" max="27" width="11.5703125" hidden="1" customWidth="1"/>
    <col min="28" max="29" width="11.5703125" customWidth="1"/>
    <col min="30" max="36" width="11.5703125" hidden="1" customWidth="1"/>
    <col min="37" max="37" width="11.5703125" customWidth="1"/>
  </cols>
  <sheetData>
    <row r="1" spans="1:35" s="16" customFormat="1" ht="120" customHeight="1" x14ac:dyDescent="0.25">
      <c r="B1" s="38"/>
      <c r="C1" s="38"/>
      <c r="D1" s="38"/>
      <c r="E1" s="38"/>
      <c r="F1" s="41"/>
      <c r="G1" s="40"/>
      <c r="H1" s="38"/>
      <c r="I1" s="40"/>
      <c r="J1" s="38"/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15.75" thickBot="1" x14ac:dyDescent="0.3">
      <c r="B2" s="38"/>
      <c r="C2" s="38"/>
      <c r="D2" s="38"/>
      <c r="E2" s="38"/>
      <c r="G2" s="40"/>
      <c r="H2" s="38"/>
      <c r="I2" s="40"/>
      <c r="J2" s="38"/>
      <c r="K2" s="40"/>
      <c r="L2" s="38"/>
      <c r="M2" s="38"/>
      <c r="N2" s="38"/>
      <c r="O2" s="38"/>
      <c r="P2" s="38"/>
      <c r="Q2" s="38"/>
      <c r="R2" s="39"/>
      <c r="S2" s="38"/>
      <c r="T2" s="38"/>
      <c r="U2" s="38"/>
    </row>
    <row r="3" spans="1:35" s="16" customFormat="1" ht="75.75" thickBot="1" x14ac:dyDescent="0.3">
      <c r="A3" s="37" t="s">
        <v>68</v>
      </c>
      <c r="B3" s="36" t="s">
        <v>70</v>
      </c>
      <c r="C3" s="36" t="s">
        <v>69</v>
      </c>
      <c r="D3" s="36" t="s">
        <v>68</v>
      </c>
      <c r="E3" s="36" t="s">
        <v>67</v>
      </c>
      <c r="F3" s="35" t="s">
        <v>66</v>
      </c>
      <c r="G3" s="34" t="s">
        <v>65</v>
      </c>
      <c r="H3" s="320" t="s">
        <v>64</v>
      </c>
      <c r="I3" s="321"/>
      <c r="J3" s="322" t="s">
        <v>63</v>
      </c>
      <c r="K3" s="323"/>
      <c r="L3" s="322" t="s">
        <v>62</v>
      </c>
      <c r="M3" s="323"/>
      <c r="N3" s="322" t="s">
        <v>62</v>
      </c>
      <c r="O3" s="323"/>
      <c r="P3" s="324" t="s">
        <v>61</v>
      </c>
      <c r="Q3" s="324"/>
      <c r="R3" s="33" t="s">
        <v>60</v>
      </c>
      <c r="S3" s="32" t="s">
        <v>59</v>
      </c>
      <c r="T3" s="31" t="s">
        <v>58</v>
      </c>
      <c r="U3" s="31" t="s">
        <v>57</v>
      </c>
      <c r="V3" s="318" t="s">
        <v>56</v>
      </c>
      <c r="W3" s="319"/>
    </row>
    <row r="4" spans="1:35" s="16" customFormat="1" x14ac:dyDescent="0.25">
      <c r="A4" s="21">
        <v>1</v>
      </c>
      <c r="B4" s="20">
        <v>51</v>
      </c>
      <c r="C4" s="20" t="s">
        <v>7</v>
      </c>
      <c r="D4" s="20">
        <v>1</v>
      </c>
      <c r="E4" s="20">
        <v>1</v>
      </c>
      <c r="F4" s="26" t="s">
        <v>55</v>
      </c>
      <c r="G4" s="23">
        <v>266.45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5">
        <v>0</v>
      </c>
      <c r="O4" s="24">
        <v>0</v>
      </c>
      <c r="P4" s="20">
        <v>0</v>
      </c>
      <c r="Q4" s="23">
        <v>0</v>
      </c>
      <c r="R4" s="22">
        <v>266.45</v>
      </c>
      <c r="S4" s="20">
        <v>0</v>
      </c>
      <c r="T4" s="20">
        <v>0</v>
      </c>
      <c r="U4" s="21">
        <v>0</v>
      </c>
      <c r="V4" s="20"/>
      <c r="W4" s="20"/>
      <c r="X4" s="17">
        <f t="shared" ref="X4:X35" si="0">+O4+K4+I4+G4</f>
        <v>266.45</v>
      </c>
      <c r="Y4" s="17" t="s">
        <v>5</v>
      </c>
      <c r="Z4"/>
      <c r="AA4"/>
      <c r="AB4"/>
      <c r="AC4"/>
      <c r="AD4" s="16" t="s">
        <v>4</v>
      </c>
      <c r="AE4" s="18">
        <v>253.76</v>
      </c>
      <c r="AF4" s="16">
        <v>253.76</v>
      </c>
      <c r="AG4" s="17">
        <f t="shared" ref="AG4:AG35" si="1">+AF4*5%</f>
        <v>12.688000000000001</v>
      </c>
      <c r="AH4" s="17">
        <f t="shared" ref="AH4:AH35" si="2">+AG4+AF4</f>
        <v>266.44799999999998</v>
      </c>
      <c r="AI4" s="17">
        <f t="shared" ref="AI4:AI35" si="3">+AH4-R4</f>
        <v>-2.0000000000095497E-3</v>
      </c>
    </row>
    <row r="5" spans="1:35" s="16" customFormat="1" x14ac:dyDescent="0.25">
      <c r="A5" s="21">
        <v>2</v>
      </c>
      <c r="B5" s="20">
        <v>52</v>
      </c>
      <c r="C5" s="20" t="s">
        <v>7</v>
      </c>
      <c r="D5" s="20">
        <v>2</v>
      </c>
      <c r="E5" s="20">
        <v>1</v>
      </c>
      <c r="F5" s="26" t="s">
        <v>54</v>
      </c>
      <c r="G5" s="23">
        <v>514.21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20"/>
      <c r="X5" s="17">
        <f t="shared" si="0"/>
        <v>514.21</v>
      </c>
      <c r="Y5" s="17" t="s">
        <v>5</v>
      </c>
      <c r="Z5"/>
      <c r="AA5"/>
      <c r="AB5"/>
      <c r="AC5"/>
      <c r="AD5" s="16" t="s">
        <v>4</v>
      </c>
      <c r="AE5" s="18">
        <v>489.72</v>
      </c>
      <c r="AF5" s="16">
        <v>489.72</v>
      </c>
      <c r="AG5" s="17">
        <f t="shared" si="1"/>
        <v>24.486000000000004</v>
      </c>
      <c r="AH5" s="17">
        <f t="shared" si="2"/>
        <v>514.20600000000002</v>
      </c>
      <c r="AI5" s="17">
        <f t="shared" si="3"/>
        <v>-4.0000000000190994E-3</v>
      </c>
    </row>
    <row r="6" spans="1:35" s="16" customFormat="1" x14ac:dyDescent="0.25">
      <c r="A6" s="21">
        <v>3</v>
      </c>
      <c r="B6" s="20">
        <v>53</v>
      </c>
      <c r="C6" s="20" t="s">
        <v>7</v>
      </c>
      <c r="D6" s="20">
        <v>3</v>
      </c>
      <c r="E6" s="20">
        <v>1</v>
      </c>
      <c r="F6" s="26" t="s">
        <v>53</v>
      </c>
      <c r="G6" s="23">
        <v>586.66999999999996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0">
        <v>0</v>
      </c>
      <c r="Q6" s="23">
        <v>0</v>
      </c>
      <c r="R6" s="22">
        <v>586.66999999999996</v>
      </c>
      <c r="S6" s="20">
        <v>0</v>
      </c>
      <c r="T6" s="20">
        <v>0</v>
      </c>
      <c r="U6" s="21">
        <v>0</v>
      </c>
      <c r="V6" s="20"/>
      <c r="W6" s="20"/>
      <c r="X6" s="17">
        <f t="shared" si="0"/>
        <v>586.66999999999996</v>
      </c>
      <c r="Y6" s="17" t="s">
        <v>5</v>
      </c>
      <c r="Z6"/>
      <c r="AA6"/>
      <c r="AB6"/>
      <c r="AC6"/>
      <c r="AD6" s="16" t="s">
        <v>4</v>
      </c>
      <c r="AE6" s="18">
        <v>558.73</v>
      </c>
      <c r="AF6" s="16">
        <v>558.73</v>
      </c>
      <c r="AG6" s="17">
        <f t="shared" si="1"/>
        <v>27.936500000000002</v>
      </c>
      <c r="AH6" s="17">
        <f t="shared" si="2"/>
        <v>586.66650000000004</v>
      </c>
      <c r="AI6" s="17">
        <f t="shared" si="3"/>
        <v>-3.499999999917236E-3</v>
      </c>
    </row>
    <row r="7" spans="1:35" s="16" customFormat="1" x14ac:dyDescent="0.25">
      <c r="A7" s="21">
        <v>4</v>
      </c>
      <c r="B7" s="20">
        <v>54</v>
      </c>
      <c r="C7" s="20" t="s">
        <v>7</v>
      </c>
      <c r="D7" s="20">
        <v>4</v>
      </c>
      <c r="E7" s="20">
        <v>1</v>
      </c>
      <c r="F7" s="26" t="s">
        <v>52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 s="17">
        <f t="shared" si="0"/>
        <v>514.21</v>
      </c>
      <c r="Y7" s="17" t="s">
        <v>5</v>
      </c>
      <c r="Z7"/>
      <c r="AA7"/>
      <c r="AB7"/>
      <c r="AC7"/>
      <c r="AD7" s="16" t="s">
        <v>4</v>
      </c>
      <c r="AE7" s="18">
        <v>489.72</v>
      </c>
      <c r="AF7" s="16">
        <v>489.72</v>
      </c>
      <c r="AG7" s="17">
        <f t="shared" si="1"/>
        <v>24.486000000000004</v>
      </c>
      <c r="AH7" s="17">
        <f t="shared" si="2"/>
        <v>514.20600000000002</v>
      </c>
      <c r="AI7" s="17">
        <f t="shared" si="3"/>
        <v>-4.0000000000190994E-3</v>
      </c>
    </row>
    <row r="8" spans="1:35" s="16" customFormat="1" ht="30" x14ac:dyDescent="0.25">
      <c r="A8" s="21">
        <v>5</v>
      </c>
      <c r="B8" s="20">
        <v>55</v>
      </c>
      <c r="C8" s="20" t="s">
        <v>7</v>
      </c>
      <c r="D8" s="20">
        <v>5</v>
      </c>
      <c r="E8" s="20">
        <v>1</v>
      </c>
      <c r="F8" s="26" t="s">
        <v>51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 s="17">
        <f t="shared" si="0"/>
        <v>514.21</v>
      </c>
      <c r="Y8" s="17" t="s">
        <v>5</v>
      </c>
      <c r="Z8"/>
      <c r="AA8"/>
      <c r="AB8"/>
      <c r="AC8"/>
      <c r="AD8" s="16" t="s">
        <v>4</v>
      </c>
      <c r="AE8" s="18">
        <v>489.72</v>
      </c>
      <c r="AF8" s="16">
        <v>489.72</v>
      </c>
      <c r="AG8" s="17">
        <f t="shared" si="1"/>
        <v>24.486000000000004</v>
      </c>
      <c r="AH8" s="17">
        <f t="shared" si="2"/>
        <v>514.20600000000002</v>
      </c>
      <c r="AI8" s="17">
        <f t="shared" si="3"/>
        <v>-4.0000000000190994E-3</v>
      </c>
    </row>
    <row r="9" spans="1:35" s="16" customFormat="1" ht="30" x14ac:dyDescent="0.25">
      <c r="A9" s="21">
        <v>6</v>
      </c>
      <c r="B9" s="20">
        <v>56</v>
      </c>
      <c r="C9" s="20" t="s">
        <v>7</v>
      </c>
      <c r="D9" s="20">
        <v>6</v>
      </c>
      <c r="E9" s="20">
        <v>1</v>
      </c>
      <c r="F9" s="26" t="s">
        <v>50</v>
      </c>
      <c r="G9" s="23">
        <v>514.21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0">
        <v>0</v>
      </c>
      <c r="Q9" s="23">
        <v>0</v>
      </c>
      <c r="R9" s="22">
        <v>514.21</v>
      </c>
      <c r="S9" s="20">
        <v>0</v>
      </c>
      <c r="T9" s="20">
        <v>0</v>
      </c>
      <c r="U9" s="21">
        <v>0</v>
      </c>
      <c r="V9" s="20"/>
      <c r="W9" s="20"/>
      <c r="X9" s="17">
        <f t="shared" si="0"/>
        <v>514.21</v>
      </c>
      <c r="Y9" s="17" t="s">
        <v>5</v>
      </c>
      <c r="Z9"/>
      <c r="AA9"/>
      <c r="AB9"/>
      <c r="AC9"/>
      <c r="AD9" s="16" t="s">
        <v>4</v>
      </c>
      <c r="AE9" s="18">
        <v>489.72</v>
      </c>
      <c r="AF9" s="16">
        <v>489.72</v>
      </c>
      <c r="AG9" s="17">
        <f t="shared" si="1"/>
        <v>24.486000000000004</v>
      </c>
      <c r="AH9" s="17">
        <f t="shared" si="2"/>
        <v>514.20600000000002</v>
      </c>
      <c r="AI9" s="17">
        <f t="shared" si="3"/>
        <v>-4.0000000000190994E-3</v>
      </c>
    </row>
    <row r="10" spans="1:35" s="16" customFormat="1" x14ac:dyDescent="0.25">
      <c r="A10" s="21">
        <v>7</v>
      </c>
      <c r="B10" s="20">
        <v>57</v>
      </c>
      <c r="C10" s="20" t="s">
        <v>7</v>
      </c>
      <c r="D10" s="20">
        <v>7</v>
      </c>
      <c r="E10" s="20">
        <v>1</v>
      </c>
      <c r="F10" s="26" t="s">
        <v>49</v>
      </c>
      <c r="G10" s="23">
        <v>4266.74</v>
      </c>
      <c r="H10" s="20">
        <v>31.5</v>
      </c>
      <c r="I10" s="23">
        <v>1280.02</v>
      </c>
      <c r="J10" s="20">
        <v>21</v>
      </c>
      <c r="K10" s="23">
        <v>853.35</v>
      </c>
      <c r="L10" s="24">
        <v>0</v>
      </c>
      <c r="M10" s="23">
        <v>426.68</v>
      </c>
      <c r="N10" s="20">
        <v>10.5</v>
      </c>
      <c r="O10" s="23">
        <v>0</v>
      </c>
      <c r="P10" s="20">
        <v>0</v>
      </c>
      <c r="Q10" s="23">
        <v>0</v>
      </c>
      <c r="R10" s="22">
        <v>6826.79</v>
      </c>
      <c r="S10" s="20">
        <v>100</v>
      </c>
      <c r="T10" s="20">
        <v>50</v>
      </c>
      <c r="U10" s="21">
        <v>25</v>
      </c>
      <c r="V10" s="20"/>
      <c r="W10" s="20"/>
      <c r="X10" s="17">
        <f t="shared" si="0"/>
        <v>6400.11</v>
      </c>
      <c r="Y10" s="17" t="s">
        <v>5</v>
      </c>
      <c r="Z10" s="30"/>
      <c r="AA10"/>
      <c r="AB10"/>
      <c r="AC10"/>
      <c r="AD10" s="16" t="s">
        <v>4</v>
      </c>
      <c r="AE10" s="18">
        <v>6501.7</v>
      </c>
      <c r="AF10" s="16">
        <v>6501.7</v>
      </c>
      <c r="AG10" s="17">
        <f t="shared" si="1"/>
        <v>325.08500000000004</v>
      </c>
      <c r="AH10" s="17">
        <f t="shared" si="2"/>
        <v>6826.7849999999999</v>
      </c>
      <c r="AI10" s="17">
        <f t="shared" si="3"/>
        <v>-5.0000000001091394E-3</v>
      </c>
    </row>
    <row r="11" spans="1:35" s="16" customFormat="1" ht="30" x14ac:dyDescent="0.25">
      <c r="A11" s="21">
        <v>8</v>
      </c>
      <c r="B11" s="20">
        <v>58</v>
      </c>
      <c r="C11" s="20" t="s">
        <v>7</v>
      </c>
      <c r="D11" s="20">
        <v>8</v>
      </c>
      <c r="E11" s="20">
        <v>1</v>
      </c>
      <c r="F11" s="26" t="s">
        <v>48</v>
      </c>
      <c r="G11" s="23">
        <v>2666.86</v>
      </c>
      <c r="H11" s="20">
        <v>31.5</v>
      </c>
      <c r="I11" s="23">
        <v>800.06</v>
      </c>
      <c r="J11" s="20">
        <v>21</v>
      </c>
      <c r="K11" s="23">
        <v>533.37</v>
      </c>
      <c r="L11" s="24">
        <v>0</v>
      </c>
      <c r="M11" s="29">
        <v>266.69</v>
      </c>
      <c r="N11" s="20">
        <v>10.5</v>
      </c>
      <c r="O11" s="29">
        <v>0</v>
      </c>
      <c r="P11" s="20">
        <v>0</v>
      </c>
      <c r="Q11" s="23">
        <v>0</v>
      </c>
      <c r="R11" s="22">
        <v>4266.9799999999996</v>
      </c>
      <c r="S11" s="20">
        <v>100</v>
      </c>
      <c r="T11" s="20">
        <v>50</v>
      </c>
      <c r="U11" s="21">
        <v>25</v>
      </c>
      <c r="V11" s="20"/>
      <c r="W11" s="20"/>
      <c r="X11" s="17">
        <f t="shared" si="0"/>
        <v>4000.29</v>
      </c>
      <c r="Y11" s="17" t="s">
        <v>5</v>
      </c>
      <c r="Z11"/>
      <c r="AA11"/>
      <c r="AB11"/>
      <c r="AC11"/>
      <c r="AD11" s="16" t="s">
        <v>4</v>
      </c>
      <c r="AE11" s="18">
        <v>4063.79</v>
      </c>
      <c r="AF11" s="16">
        <v>4063.79</v>
      </c>
      <c r="AG11" s="17">
        <f t="shared" si="1"/>
        <v>203.18950000000001</v>
      </c>
      <c r="AH11" s="17">
        <f t="shared" si="2"/>
        <v>4266.9795000000004</v>
      </c>
      <c r="AI11" s="17">
        <f t="shared" si="3"/>
        <v>-4.999999991923687E-4</v>
      </c>
    </row>
    <row r="12" spans="1:35" s="16" customFormat="1" x14ac:dyDescent="0.25">
      <c r="A12" s="21">
        <v>9</v>
      </c>
      <c r="B12" s="20">
        <v>59</v>
      </c>
      <c r="C12" s="20" t="s">
        <v>7</v>
      </c>
      <c r="D12" s="20">
        <v>9</v>
      </c>
      <c r="E12" s="20">
        <v>1</v>
      </c>
      <c r="F12" s="26" t="s">
        <v>47</v>
      </c>
      <c r="G12" s="23">
        <v>4000.29</v>
      </c>
      <c r="H12" s="20">
        <v>31.5</v>
      </c>
      <c r="I12" s="23">
        <v>1200.0899999999999</v>
      </c>
      <c r="J12" s="20">
        <v>21</v>
      </c>
      <c r="K12" s="23">
        <v>800.06</v>
      </c>
      <c r="L12" s="24">
        <v>0</v>
      </c>
      <c r="M12" s="23">
        <v>400.03</v>
      </c>
      <c r="N12" s="20">
        <v>10.5</v>
      </c>
      <c r="O12" s="23">
        <v>0</v>
      </c>
      <c r="P12" s="20">
        <v>0</v>
      </c>
      <c r="Q12" s="23">
        <v>0</v>
      </c>
      <c r="R12" s="22">
        <v>6400.47</v>
      </c>
      <c r="S12" s="20">
        <v>100</v>
      </c>
      <c r="T12" s="20">
        <v>50</v>
      </c>
      <c r="U12" s="21">
        <v>25</v>
      </c>
      <c r="V12" s="20"/>
      <c r="W12" s="20"/>
      <c r="X12" s="17">
        <f t="shared" si="0"/>
        <v>6000.44</v>
      </c>
      <c r="Y12" s="17" t="s">
        <v>5</v>
      </c>
      <c r="Z12"/>
      <c r="AA12"/>
      <c r="AB12"/>
      <c r="AC12"/>
      <c r="AD12" s="16" t="s">
        <v>4</v>
      </c>
      <c r="AE12" s="18">
        <v>6095.68</v>
      </c>
      <c r="AF12" s="16">
        <v>6095.68</v>
      </c>
      <c r="AG12" s="17">
        <f t="shared" si="1"/>
        <v>304.78400000000005</v>
      </c>
      <c r="AH12" s="17">
        <f t="shared" si="2"/>
        <v>6400.4639999999999</v>
      </c>
      <c r="AI12" s="17">
        <f t="shared" si="3"/>
        <v>-6.0000000003128662E-3</v>
      </c>
    </row>
    <row r="13" spans="1:35" s="16" customFormat="1" x14ac:dyDescent="0.25">
      <c r="A13" s="21">
        <v>10</v>
      </c>
      <c r="B13" s="20">
        <v>60</v>
      </c>
      <c r="C13" s="20" t="s">
        <v>7</v>
      </c>
      <c r="D13" s="20">
        <v>10</v>
      </c>
      <c r="E13" s="20">
        <v>1</v>
      </c>
      <c r="F13" s="26" t="s">
        <v>46</v>
      </c>
      <c r="G13" s="23">
        <v>4266.74</v>
      </c>
      <c r="H13" s="20">
        <v>31.5</v>
      </c>
      <c r="I13" s="23">
        <v>1280.02</v>
      </c>
      <c r="J13" s="20">
        <v>21</v>
      </c>
      <c r="K13" s="23">
        <v>853.35</v>
      </c>
      <c r="L13" s="24">
        <v>0</v>
      </c>
      <c r="M13" s="23">
        <v>426.68</v>
      </c>
      <c r="N13" s="20">
        <v>10.5</v>
      </c>
      <c r="O13" s="23">
        <v>0</v>
      </c>
      <c r="P13" s="20">
        <v>0</v>
      </c>
      <c r="Q13" s="23">
        <v>0</v>
      </c>
      <c r="R13" s="22">
        <v>6826.79</v>
      </c>
      <c r="S13" s="20">
        <v>100</v>
      </c>
      <c r="T13" s="20">
        <v>50</v>
      </c>
      <c r="U13" s="21">
        <v>25</v>
      </c>
      <c r="V13" s="20"/>
      <c r="W13" s="20"/>
      <c r="X13" s="17">
        <f t="shared" si="0"/>
        <v>6400.11</v>
      </c>
      <c r="Y13" s="17" t="s">
        <v>5</v>
      </c>
      <c r="Z13"/>
      <c r="AA13"/>
      <c r="AB13"/>
      <c r="AC13"/>
      <c r="AD13" s="16" t="s">
        <v>4</v>
      </c>
      <c r="AE13" s="18">
        <v>6501.7</v>
      </c>
      <c r="AF13" s="16">
        <v>6501.7</v>
      </c>
      <c r="AG13" s="17">
        <f t="shared" si="1"/>
        <v>325.08500000000004</v>
      </c>
      <c r="AH13" s="17">
        <f t="shared" si="2"/>
        <v>6826.7849999999999</v>
      </c>
      <c r="AI13" s="17">
        <f t="shared" si="3"/>
        <v>-5.0000000001091394E-3</v>
      </c>
    </row>
    <row r="14" spans="1:35" s="16" customFormat="1" x14ac:dyDescent="0.25">
      <c r="A14" s="21">
        <v>11</v>
      </c>
      <c r="B14" s="20">
        <v>61</v>
      </c>
      <c r="C14" s="20" t="s">
        <v>7</v>
      </c>
      <c r="D14" s="20">
        <v>11</v>
      </c>
      <c r="E14" s="20">
        <v>1</v>
      </c>
      <c r="F14" s="26" t="s">
        <v>45</v>
      </c>
      <c r="G14" s="23">
        <v>4666.42</v>
      </c>
      <c r="H14" s="20">
        <v>31.5</v>
      </c>
      <c r="I14" s="23">
        <v>1399.92</v>
      </c>
      <c r="J14" s="20">
        <v>21</v>
      </c>
      <c r="K14" s="23">
        <v>933.28</v>
      </c>
      <c r="L14" s="24">
        <v>0</v>
      </c>
      <c r="M14" s="23">
        <v>466.64</v>
      </c>
      <c r="N14" s="20">
        <v>10.5</v>
      </c>
      <c r="O14" s="23">
        <v>0</v>
      </c>
      <c r="P14" s="20">
        <v>0</v>
      </c>
      <c r="Q14" s="23">
        <v>0</v>
      </c>
      <c r="R14" s="22">
        <v>7466.26</v>
      </c>
      <c r="S14" s="20">
        <v>100</v>
      </c>
      <c r="T14" s="20">
        <v>50</v>
      </c>
      <c r="U14" s="21">
        <v>25</v>
      </c>
      <c r="V14" s="20"/>
      <c r="W14" s="20"/>
      <c r="X14" s="17">
        <f t="shared" si="0"/>
        <v>6999.62</v>
      </c>
      <c r="Y14" s="17" t="s">
        <v>5</v>
      </c>
      <c r="Z14"/>
      <c r="AA14"/>
      <c r="AB14"/>
      <c r="AC14"/>
      <c r="AD14" s="16" t="s">
        <v>4</v>
      </c>
      <c r="AE14" s="18">
        <v>7110.73</v>
      </c>
      <c r="AF14" s="16">
        <v>7110.7300000000005</v>
      </c>
      <c r="AG14" s="17">
        <f t="shared" si="1"/>
        <v>355.53650000000005</v>
      </c>
      <c r="AH14" s="17">
        <f t="shared" si="2"/>
        <v>7466.2665000000006</v>
      </c>
      <c r="AI14" s="17">
        <f t="shared" si="3"/>
        <v>6.5000000004147296E-3</v>
      </c>
    </row>
    <row r="15" spans="1:35" s="16" customFormat="1" x14ac:dyDescent="0.25">
      <c r="A15" s="21">
        <v>12</v>
      </c>
      <c r="B15" s="20">
        <v>62</v>
      </c>
      <c r="C15" s="20" t="s">
        <v>7</v>
      </c>
      <c r="D15" s="20">
        <v>12</v>
      </c>
      <c r="E15" s="20">
        <v>1</v>
      </c>
      <c r="F15" s="26" t="s">
        <v>44</v>
      </c>
      <c r="G15" s="23">
        <v>3466.22</v>
      </c>
      <c r="H15" s="20">
        <v>31.5</v>
      </c>
      <c r="I15" s="23">
        <v>1039.8699999999999</v>
      </c>
      <c r="J15" s="20">
        <v>21</v>
      </c>
      <c r="K15" s="23">
        <v>693.24</v>
      </c>
      <c r="L15" s="24">
        <v>0</v>
      </c>
      <c r="M15" s="23">
        <v>346.63</v>
      </c>
      <c r="N15" s="20">
        <v>10.5</v>
      </c>
      <c r="O15" s="23">
        <v>0</v>
      </c>
      <c r="P15" s="20">
        <v>0</v>
      </c>
      <c r="Q15" s="23">
        <v>0</v>
      </c>
      <c r="R15" s="22">
        <v>5545.96</v>
      </c>
      <c r="S15" s="20">
        <v>100</v>
      </c>
      <c r="T15" s="20">
        <v>50</v>
      </c>
      <c r="U15" s="21">
        <v>25</v>
      </c>
      <c r="V15" s="20"/>
      <c r="W15" s="20"/>
      <c r="X15" s="17">
        <f t="shared" si="0"/>
        <v>5199.33</v>
      </c>
      <c r="Y15" s="17" t="s">
        <v>5</v>
      </c>
      <c r="Z15"/>
      <c r="AA15"/>
      <c r="AB15"/>
      <c r="AC15"/>
      <c r="AD15" s="16" t="s">
        <v>4</v>
      </c>
      <c r="AE15" s="18">
        <v>5281.86</v>
      </c>
      <c r="AF15" s="16">
        <v>5281.86</v>
      </c>
      <c r="AG15" s="17">
        <f t="shared" si="1"/>
        <v>264.09300000000002</v>
      </c>
      <c r="AH15" s="17">
        <f t="shared" si="2"/>
        <v>5545.9529999999995</v>
      </c>
      <c r="AI15" s="17">
        <f t="shared" si="3"/>
        <v>-7.000000000516593E-3</v>
      </c>
    </row>
    <row r="16" spans="1:35" s="16" customFormat="1" x14ac:dyDescent="0.25">
      <c r="A16" s="21">
        <v>13</v>
      </c>
      <c r="B16" s="20">
        <v>63</v>
      </c>
      <c r="C16" s="20" t="s">
        <v>7</v>
      </c>
      <c r="D16" s="20">
        <v>13</v>
      </c>
      <c r="E16" s="20">
        <v>1</v>
      </c>
      <c r="F16" s="26" t="s">
        <v>43</v>
      </c>
      <c r="G16" s="23">
        <v>5998.68</v>
      </c>
      <c r="H16" s="20">
        <v>31.5</v>
      </c>
      <c r="I16" s="23">
        <v>1799.61</v>
      </c>
      <c r="J16" s="20">
        <v>21</v>
      </c>
      <c r="K16" s="23">
        <v>1199.74</v>
      </c>
      <c r="L16" s="24">
        <v>0</v>
      </c>
      <c r="M16" s="23">
        <v>599.86</v>
      </c>
      <c r="N16" s="20">
        <v>10.5</v>
      </c>
      <c r="O16" s="23">
        <v>0</v>
      </c>
      <c r="P16" s="20">
        <v>0</v>
      </c>
      <c r="Q16" s="23">
        <v>0</v>
      </c>
      <c r="R16" s="22">
        <v>9597.89</v>
      </c>
      <c r="S16" s="20">
        <v>100</v>
      </c>
      <c r="T16" s="20">
        <v>50</v>
      </c>
      <c r="U16" s="21">
        <v>25</v>
      </c>
      <c r="V16" s="20"/>
      <c r="W16" s="20"/>
      <c r="X16" s="17">
        <f t="shared" si="0"/>
        <v>8998.0300000000007</v>
      </c>
      <c r="Y16" s="17" t="s">
        <v>5</v>
      </c>
      <c r="Z16"/>
      <c r="AA16"/>
      <c r="AB16"/>
      <c r="AC16"/>
      <c r="AD16" s="16" t="s">
        <v>4</v>
      </c>
      <c r="AE16" s="18">
        <v>9140.85</v>
      </c>
      <c r="AF16" s="16">
        <v>9140.85</v>
      </c>
      <c r="AG16" s="17">
        <f t="shared" si="1"/>
        <v>457.04250000000002</v>
      </c>
      <c r="AH16" s="17">
        <f t="shared" si="2"/>
        <v>9597.8924999999999</v>
      </c>
      <c r="AI16" s="17">
        <f t="shared" si="3"/>
        <v>2.500000000509317E-3</v>
      </c>
    </row>
    <row r="17" spans="1:35" s="16" customFormat="1" ht="30" x14ac:dyDescent="0.25">
      <c r="A17" s="21">
        <v>14</v>
      </c>
      <c r="B17" s="20">
        <v>64</v>
      </c>
      <c r="C17" s="20" t="s">
        <v>7</v>
      </c>
      <c r="D17" s="20">
        <v>14</v>
      </c>
      <c r="E17" s="20">
        <v>1</v>
      </c>
      <c r="F17" s="26" t="s">
        <v>42</v>
      </c>
      <c r="G17" s="23">
        <v>440.58</v>
      </c>
      <c r="H17" s="20">
        <v>0</v>
      </c>
      <c r="I17" s="24">
        <v>0</v>
      </c>
      <c r="J17" s="25">
        <v>0</v>
      </c>
      <c r="K17" s="24">
        <v>0</v>
      </c>
      <c r="L17" s="24">
        <v>0</v>
      </c>
      <c r="M17" s="24">
        <v>0</v>
      </c>
      <c r="N17" s="25">
        <v>0</v>
      </c>
      <c r="O17" s="24">
        <v>0</v>
      </c>
      <c r="P17" s="20">
        <v>0</v>
      </c>
      <c r="Q17" s="23">
        <v>0</v>
      </c>
      <c r="R17" s="22">
        <v>440.58</v>
      </c>
      <c r="S17" s="20">
        <v>0</v>
      </c>
      <c r="T17" s="20">
        <v>0</v>
      </c>
      <c r="U17" s="21">
        <v>0</v>
      </c>
      <c r="V17" s="20"/>
      <c r="W17" s="20"/>
      <c r="X17" s="17">
        <f t="shared" si="0"/>
        <v>440.58</v>
      </c>
      <c r="Y17" s="17" t="s">
        <v>5</v>
      </c>
      <c r="Z17"/>
      <c r="AA17"/>
      <c r="AB17"/>
      <c r="AC17"/>
      <c r="AD17" s="16" t="s">
        <v>4</v>
      </c>
      <c r="AE17" s="18">
        <v>419.6</v>
      </c>
      <c r="AF17" s="16">
        <v>419.6</v>
      </c>
      <c r="AG17" s="17">
        <f t="shared" si="1"/>
        <v>20.980000000000004</v>
      </c>
      <c r="AH17" s="17">
        <f t="shared" si="2"/>
        <v>440.58000000000004</v>
      </c>
      <c r="AI17" s="17">
        <f t="shared" si="3"/>
        <v>0</v>
      </c>
    </row>
    <row r="18" spans="1:35" s="16" customFormat="1" ht="30" x14ac:dyDescent="0.25">
      <c r="A18" s="21">
        <v>15</v>
      </c>
      <c r="B18" s="20">
        <v>65</v>
      </c>
      <c r="C18" s="20" t="s">
        <v>7</v>
      </c>
      <c r="D18" s="20">
        <v>15</v>
      </c>
      <c r="E18" s="20">
        <v>1</v>
      </c>
      <c r="F18" s="26" t="s">
        <v>41</v>
      </c>
      <c r="G18" s="23">
        <v>1333.43</v>
      </c>
      <c r="H18" s="20">
        <v>31.5</v>
      </c>
      <c r="I18" s="23">
        <v>400.03</v>
      </c>
      <c r="J18" s="20">
        <v>21</v>
      </c>
      <c r="K18" s="23">
        <v>266.69</v>
      </c>
      <c r="L18" s="24">
        <v>0</v>
      </c>
      <c r="M18" s="24">
        <v>0</v>
      </c>
      <c r="N18" s="20">
        <v>0</v>
      </c>
      <c r="O18" s="24">
        <v>0</v>
      </c>
      <c r="P18" s="20">
        <v>0</v>
      </c>
      <c r="Q18" s="23">
        <v>0</v>
      </c>
      <c r="R18" s="22">
        <v>2000.15</v>
      </c>
      <c r="S18" s="20">
        <v>100</v>
      </c>
      <c r="T18" s="20">
        <v>50</v>
      </c>
      <c r="U18" s="21">
        <v>25</v>
      </c>
      <c r="V18" s="20"/>
      <c r="W18" s="20"/>
      <c r="X18" s="17">
        <f t="shared" si="0"/>
        <v>2000.15</v>
      </c>
      <c r="Y18" s="17" t="s">
        <v>5</v>
      </c>
      <c r="Z18"/>
      <c r="AA18"/>
      <c r="AB18"/>
      <c r="AC18"/>
      <c r="AD18" s="16" t="s">
        <v>4</v>
      </c>
      <c r="AE18" s="18">
        <v>1904.9</v>
      </c>
      <c r="AF18" s="16">
        <v>1904.9</v>
      </c>
      <c r="AG18" s="17">
        <f t="shared" si="1"/>
        <v>95.245000000000005</v>
      </c>
      <c r="AH18" s="17">
        <f t="shared" si="2"/>
        <v>2000.145</v>
      </c>
      <c r="AI18" s="17">
        <f t="shared" si="3"/>
        <v>-5.0000000001091394E-3</v>
      </c>
    </row>
    <row r="19" spans="1:35" s="16" customFormat="1" x14ac:dyDescent="0.25">
      <c r="A19" s="21">
        <v>16</v>
      </c>
      <c r="B19" s="20">
        <v>66</v>
      </c>
      <c r="C19" s="20" t="s">
        <v>7</v>
      </c>
      <c r="D19" s="20">
        <v>16</v>
      </c>
      <c r="E19" s="20">
        <v>1</v>
      </c>
      <c r="F19" s="26" t="s">
        <v>40</v>
      </c>
      <c r="G19" s="23">
        <v>9068.7199999999993</v>
      </c>
      <c r="H19" s="20">
        <v>31.5</v>
      </c>
      <c r="I19" s="23">
        <v>2720.61</v>
      </c>
      <c r="J19" s="20">
        <v>21</v>
      </c>
      <c r="K19" s="23">
        <v>1813.75</v>
      </c>
      <c r="L19" s="24">
        <v>0</v>
      </c>
      <c r="M19" s="23">
        <v>906.87</v>
      </c>
      <c r="N19" s="20">
        <v>10.5</v>
      </c>
      <c r="O19" s="23">
        <v>0</v>
      </c>
      <c r="P19" s="20">
        <v>0</v>
      </c>
      <c r="Q19" s="23">
        <v>0</v>
      </c>
      <c r="R19" s="22">
        <v>14509.95</v>
      </c>
      <c r="S19" s="20">
        <v>100</v>
      </c>
      <c r="T19" s="20">
        <v>50</v>
      </c>
      <c r="U19" s="21">
        <v>25</v>
      </c>
      <c r="V19" s="20"/>
      <c r="W19" s="20"/>
      <c r="X19" s="17">
        <f t="shared" si="0"/>
        <v>13603.08</v>
      </c>
      <c r="Y19" s="17" t="s">
        <v>5</v>
      </c>
      <c r="Z19"/>
      <c r="AA19"/>
      <c r="AB19"/>
      <c r="AC19"/>
      <c r="AD19" s="16" t="s">
        <v>4</v>
      </c>
      <c r="AE19" s="18">
        <v>13819.01</v>
      </c>
      <c r="AF19" s="16">
        <v>13819.01</v>
      </c>
      <c r="AG19" s="17">
        <f t="shared" si="1"/>
        <v>690.95050000000003</v>
      </c>
      <c r="AH19" s="17">
        <f t="shared" si="2"/>
        <v>14509.960500000001</v>
      </c>
      <c r="AI19" s="17">
        <f t="shared" si="3"/>
        <v>1.0500000000320142E-2</v>
      </c>
    </row>
    <row r="20" spans="1:35" s="16" customFormat="1" ht="30" x14ac:dyDescent="0.25">
      <c r="A20" s="21">
        <v>17</v>
      </c>
      <c r="B20" s="20">
        <v>67</v>
      </c>
      <c r="C20" s="20" t="s">
        <v>7</v>
      </c>
      <c r="D20" s="20">
        <v>17</v>
      </c>
      <c r="E20" s="20">
        <v>1</v>
      </c>
      <c r="F20" s="26" t="s">
        <v>39</v>
      </c>
      <c r="G20" s="23">
        <v>2000.73</v>
      </c>
      <c r="H20" s="20">
        <v>0</v>
      </c>
      <c r="I20" s="24">
        <v>0</v>
      </c>
      <c r="J20" s="25">
        <v>0</v>
      </c>
      <c r="K20" s="24">
        <v>0</v>
      </c>
      <c r="L20" s="24">
        <v>0</v>
      </c>
      <c r="M20" s="24">
        <v>0</v>
      </c>
      <c r="N20" s="25">
        <v>0</v>
      </c>
      <c r="O20" s="24">
        <v>0</v>
      </c>
      <c r="P20" s="20">
        <v>0</v>
      </c>
      <c r="Q20" s="23">
        <v>0</v>
      </c>
      <c r="R20" s="22">
        <v>2000.73</v>
      </c>
      <c r="S20" s="20">
        <v>0</v>
      </c>
      <c r="T20" s="20">
        <v>0</v>
      </c>
      <c r="U20" s="21">
        <v>0</v>
      </c>
      <c r="V20" s="20"/>
      <c r="W20" s="20"/>
      <c r="X20" s="17">
        <f t="shared" si="0"/>
        <v>2000.73</v>
      </c>
      <c r="Y20" s="17" t="s">
        <v>5</v>
      </c>
      <c r="Z20"/>
      <c r="AA20"/>
      <c r="AB20"/>
      <c r="AC20"/>
      <c r="AD20" s="16" t="s">
        <v>4</v>
      </c>
      <c r="AE20" s="18">
        <v>1905.46</v>
      </c>
      <c r="AF20" s="16">
        <v>1905.46</v>
      </c>
      <c r="AG20" s="17">
        <f t="shared" si="1"/>
        <v>95.27300000000001</v>
      </c>
      <c r="AH20" s="17">
        <f t="shared" si="2"/>
        <v>2000.7329999999999</v>
      </c>
      <c r="AI20" s="17">
        <f t="shared" si="3"/>
        <v>2.9999999999290594E-3</v>
      </c>
    </row>
    <row r="21" spans="1:35" s="16" customFormat="1" x14ac:dyDescent="0.25">
      <c r="A21" s="21">
        <v>18</v>
      </c>
      <c r="B21" s="20">
        <v>68</v>
      </c>
      <c r="C21" s="20" t="s">
        <v>7</v>
      </c>
      <c r="D21" s="20">
        <v>18</v>
      </c>
      <c r="E21" s="20">
        <v>1</v>
      </c>
      <c r="F21" s="26" t="s">
        <v>38</v>
      </c>
      <c r="G21" s="23">
        <v>5600.18</v>
      </c>
      <c r="H21" s="20">
        <v>31.5</v>
      </c>
      <c r="I21" s="23">
        <v>1680.05</v>
      </c>
      <c r="J21" s="20">
        <v>21</v>
      </c>
      <c r="K21" s="23">
        <v>1120.04</v>
      </c>
      <c r="L21" s="24">
        <v>0</v>
      </c>
      <c r="M21" s="23">
        <v>560.02</v>
      </c>
      <c r="N21" s="20">
        <v>10.5</v>
      </c>
      <c r="O21" s="23">
        <v>0</v>
      </c>
      <c r="P21" s="20">
        <v>0</v>
      </c>
      <c r="Q21" s="23">
        <v>0</v>
      </c>
      <c r="R21" s="22">
        <v>8960.2900000000009</v>
      </c>
      <c r="S21" s="20">
        <v>100</v>
      </c>
      <c r="T21" s="20">
        <v>50</v>
      </c>
      <c r="U21" s="21">
        <v>25</v>
      </c>
      <c r="V21" s="20"/>
      <c r="W21" s="20"/>
      <c r="X21" s="17">
        <f t="shared" si="0"/>
        <v>8400.27</v>
      </c>
      <c r="Y21" s="17" t="s">
        <v>5</v>
      </c>
      <c r="Z21"/>
      <c r="AA21"/>
      <c r="AB21"/>
      <c r="AC21"/>
      <c r="AD21" s="16" t="s">
        <v>4</v>
      </c>
      <c r="AE21" s="18">
        <v>8533.6</v>
      </c>
      <c r="AF21" s="16">
        <v>8533.6</v>
      </c>
      <c r="AG21" s="17">
        <f t="shared" si="1"/>
        <v>426.68000000000006</v>
      </c>
      <c r="AH21" s="17">
        <f t="shared" si="2"/>
        <v>8960.2800000000007</v>
      </c>
      <c r="AI21" s="17">
        <f t="shared" si="3"/>
        <v>-1.0000000000218279E-2</v>
      </c>
    </row>
    <row r="22" spans="1:35" s="16" customFormat="1" ht="30" x14ac:dyDescent="0.25">
      <c r="A22" s="21">
        <v>19</v>
      </c>
      <c r="B22" s="20">
        <v>69</v>
      </c>
      <c r="C22" s="20" t="s">
        <v>7</v>
      </c>
      <c r="D22" s="20">
        <v>19</v>
      </c>
      <c r="E22" s="20">
        <v>1</v>
      </c>
      <c r="F22" s="26" t="s">
        <v>37</v>
      </c>
      <c r="G22" s="23">
        <v>4267.91</v>
      </c>
      <c r="H22" s="20">
        <v>31.5</v>
      </c>
      <c r="I22" s="23">
        <v>1280.3699999999999</v>
      </c>
      <c r="J22" s="20">
        <v>21</v>
      </c>
      <c r="K22" s="23">
        <v>853.59</v>
      </c>
      <c r="L22" s="24">
        <v>0</v>
      </c>
      <c r="M22" s="23">
        <v>426.79</v>
      </c>
      <c r="N22" s="20">
        <v>10.5</v>
      </c>
      <c r="O22" s="23">
        <v>0</v>
      </c>
      <c r="P22" s="20">
        <v>0</v>
      </c>
      <c r="Q22" s="23">
        <v>0</v>
      </c>
      <c r="R22" s="22">
        <v>6828.66</v>
      </c>
      <c r="S22" s="20">
        <v>100</v>
      </c>
      <c r="T22" s="20">
        <v>50</v>
      </c>
      <c r="U22" s="21">
        <v>25</v>
      </c>
      <c r="V22" s="20"/>
      <c r="W22" s="20"/>
      <c r="X22" s="17">
        <f t="shared" si="0"/>
        <v>6401.87</v>
      </c>
      <c r="Y22" s="17" t="s">
        <v>5</v>
      </c>
      <c r="Z22"/>
      <c r="AA22"/>
      <c r="AB22"/>
      <c r="AC22"/>
      <c r="AD22" s="16" t="s">
        <v>4</v>
      </c>
      <c r="AE22" s="18">
        <v>6503.49</v>
      </c>
      <c r="AF22" s="16">
        <v>6503.49</v>
      </c>
      <c r="AG22" s="17">
        <f t="shared" si="1"/>
        <v>325.17450000000002</v>
      </c>
      <c r="AH22" s="17">
        <f t="shared" si="2"/>
        <v>6828.6644999999999</v>
      </c>
      <c r="AI22" s="17">
        <f t="shared" si="3"/>
        <v>4.500000000007276E-3</v>
      </c>
    </row>
    <row r="23" spans="1:35" s="16" customFormat="1" ht="45" x14ac:dyDescent="0.25">
      <c r="A23" s="21">
        <v>20</v>
      </c>
      <c r="B23" s="20">
        <v>70</v>
      </c>
      <c r="C23" s="20" t="s">
        <v>7</v>
      </c>
      <c r="D23" s="20">
        <v>20</v>
      </c>
      <c r="E23" s="20">
        <v>1</v>
      </c>
      <c r="F23" s="26" t="s">
        <v>36</v>
      </c>
      <c r="G23" s="23">
        <v>3199.76</v>
      </c>
      <c r="H23" s="20">
        <v>31.5</v>
      </c>
      <c r="I23" s="23">
        <v>959.93</v>
      </c>
      <c r="J23" s="20">
        <v>21</v>
      </c>
      <c r="K23" s="23">
        <v>639.95000000000005</v>
      </c>
      <c r="L23" s="24">
        <v>0</v>
      </c>
      <c r="M23" s="23">
        <v>319.98</v>
      </c>
      <c r="N23" s="20">
        <v>10.5</v>
      </c>
      <c r="O23" s="23">
        <v>0</v>
      </c>
      <c r="P23" s="20">
        <v>0</v>
      </c>
      <c r="Q23" s="23">
        <v>0</v>
      </c>
      <c r="R23" s="22">
        <v>5119.62</v>
      </c>
      <c r="S23" s="20">
        <v>100</v>
      </c>
      <c r="T23" s="20">
        <v>50</v>
      </c>
      <c r="U23" s="21">
        <v>25</v>
      </c>
      <c r="V23" s="20"/>
      <c r="W23" s="20"/>
      <c r="X23" s="17">
        <f t="shared" si="0"/>
        <v>4799.6400000000003</v>
      </c>
      <c r="Y23" s="17" t="s">
        <v>5</v>
      </c>
      <c r="Z23"/>
      <c r="AA23"/>
      <c r="AB23"/>
      <c r="AC23"/>
      <c r="AD23" s="16" t="s">
        <v>4</v>
      </c>
      <c r="AE23" s="18">
        <v>4875.83</v>
      </c>
      <c r="AF23" s="16">
        <v>4875.83</v>
      </c>
      <c r="AG23" s="17">
        <f t="shared" si="1"/>
        <v>243.79150000000001</v>
      </c>
      <c r="AH23" s="17">
        <f t="shared" si="2"/>
        <v>5119.6215000000002</v>
      </c>
      <c r="AI23" s="17">
        <f t="shared" si="3"/>
        <v>1.5000000003055902E-3</v>
      </c>
    </row>
    <row r="24" spans="1:35" s="16" customFormat="1" x14ac:dyDescent="0.25">
      <c r="A24" s="21">
        <v>21</v>
      </c>
      <c r="B24" s="20">
        <v>71</v>
      </c>
      <c r="C24" s="20" t="s">
        <v>7</v>
      </c>
      <c r="D24" s="20">
        <v>21</v>
      </c>
      <c r="E24" s="20">
        <v>1</v>
      </c>
      <c r="F24" s="26" t="s">
        <v>35</v>
      </c>
      <c r="G24" s="23">
        <v>4800.8100000000004</v>
      </c>
      <c r="H24" s="20">
        <v>31.5</v>
      </c>
      <c r="I24" s="23">
        <v>1440.24</v>
      </c>
      <c r="J24" s="20">
        <v>21</v>
      </c>
      <c r="K24" s="23">
        <v>960.16</v>
      </c>
      <c r="L24" s="24">
        <v>0</v>
      </c>
      <c r="M24" s="23">
        <v>480.08</v>
      </c>
      <c r="N24" s="20">
        <v>10.5</v>
      </c>
      <c r="O24" s="23">
        <v>0</v>
      </c>
      <c r="P24" s="20">
        <v>0</v>
      </c>
      <c r="Q24" s="23">
        <v>0</v>
      </c>
      <c r="R24" s="22">
        <v>7681.29</v>
      </c>
      <c r="S24" s="20">
        <v>100</v>
      </c>
      <c r="T24" s="20">
        <v>50</v>
      </c>
      <c r="U24" s="21">
        <v>25</v>
      </c>
      <c r="V24" s="20"/>
      <c r="W24" s="20"/>
      <c r="X24" s="17">
        <f t="shared" si="0"/>
        <v>7201.2100000000009</v>
      </c>
      <c r="Y24" s="17" t="s">
        <v>5</v>
      </c>
      <c r="Z24"/>
      <c r="AA24"/>
      <c r="AB24"/>
      <c r="AC24"/>
      <c r="AD24" s="16" t="s">
        <v>4</v>
      </c>
      <c r="AE24" s="18">
        <v>7315.52</v>
      </c>
      <c r="AF24" s="16">
        <v>7315.52</v>
      </c>
      <c r="AG24" s="17">
        <f t="shared" si="1"/>
        <v>365.77600000000007</v>
      </c>
      <c r="AH24" s="17">
        <f t="shared" si="2"/>
        <v>7681.2960000000003</v>
      </c>
      <c r="AI24" s="17">
        <f t="shared" si="3"/>
        <v>6.0000000003128662E-3</v>
      </c>
    </row>
    <row r="25" spans="1:35" s="16" customFormat="1" x14ac:dyDescent="0.25">
      <c r="A25" s="21">
        <v>22</v>
      </c>
      <c r="B25" s="20">
        <v>72</v>
      </c>
      <c r="C25" s="20" t="s">
        <v>7</v>
      </c>
      <c r="D25" s="20">
        <v>22</v>
      </c>
      <c r="E25" s="20">
        <v>1</v>
      </c>
      <c r="F25" s="26" t="s">
        <v>34</v>
      </c>
      <c r="G25" s="23">
        <v>5333.72</v>
      </c>
      <c r="H25" s="20">
        <v>31.5</v>
      </c>
      <c r="I25" s="23">
        <v>1600.12</v>
      </c>
      <c r="J25" s="20">
        <v>21</v>
      </c>
      <c r="K25" s="23">
        <v>1066.75</v>
      </c>
      <c r="L25" s="24">
        <v>0</v>
      </c>
      <c r="M25" s="23">
        <v>533.37</v>
      </c>
      <c r="N25" s="20">
        <v>10.5</v>
      </c>
      <c r="O25" s="23">
        <v>0</v>
      </c>
      <c r="P25" s="20">
        <v>0</v>
      </c>
      <c r="Q25" s="23">
        <v>0</v>
      </c>
      <c r="R25" s="22">
        <v>8533.9599999999991</v>
      </c>
      <c r="S25" s="20">
        <v>100</v>
      </c>
      <c r="T25" s="20">
        <v>50</v>
      </c>
      <c r="U25" s="21">
        <v>25</v>
      </c>
      <c r="V25" s="20"/>
      <c r="W25" s="20"/>
      <c r="X25" s="17">
        <f t="shared" si="0"/>
        <v>8000.59</v>
      </c>
      <c r="Y25" s="17" t="s">
        <v>5</v>
      </c>
      <c r="Z25"/>
      <c r="AA25"/>
      <c r="AB25"/>
      <c r="AC25"/>
      <c r="AD25" s="16" t="s">
        <v>4</v>
      </c>
      <c r="AE25" s="18">
        <v>8127.57</v>
      </c>
      <c r="AF25" s="16">
        <v>8127.57</v>
      </c>
      <c r="AG25" s="17">
        <f t="shared" si="1"/>
        <v>406.37850000000003</v>
      </c>
      <c r="AH25" s="17">
        <f t="shared" si="2"/>
        <v>8533.9485000000004</v>
      </c>
      <c r="AI25" s="17">
        <f t="shared" si="3"/>
        <v>-1.149999999870488E-2</v>
      </c>
    </row>
    <row r="26" spans="1:35" s="16" customFormat="1" x14ac:dyDescent="0.25">
      <c r="A26" s="21">
        <v>23</v>
      </c>
      <c r="B26" s="20">
        <v>73</v>
      </c>
      <c r="C26" s="20" t="s">
        <v>7</v>
      </c>
      <c r="D26" s="20">
        <v>23</v>
      </c>
      <c r="E26" s="20">
        <v>1</v>
      </c>
      <c r="F26" s="26" t="s">
        <v>33</v>
      </c>
      <c r="G26" s="23">
        <v>4266.74</v>
      </c>
      <c r="H26" s="20">
        <v>0</v>
      </c>
      <c r="I26" s="24">
        <v>0</v>
      </c>
      <c r="J26" s="20">
        <v>21</v>
      </c>
      <c r="K26" s="23">
        <v>853.35</v>
      </c>
      <c r="L26" s="24">
        <v>0</v>
      </c>
      <c r="M26" s="24">
        <v>0</v>
      </c>
      <c r="N26" s="20">
        <v>0</v>
      </c>
      <c r="O26" s="24">
        <v>0</v>
      </c>
      <c r="P26" s="20">
        <v>0</v>
      </c>
      <c r="Q26" s="23">
        <v>0</v>
      </c>
      <c r="R26" s="22">
        <v>5120.09</v>
      </c>
      <c r="S26" s="20">
        <v>100</v>
      </c>
      <c r="T26" s="20">
        <v>50</v>
      </c>
      <c r="U26" s="21">
        <v>25</v>
      </c>
      <c r="V26" s="20"/>
      <c r="W26" s="20"/>
      <c r="X26" s="17">
        <f t="shared" si="0"/>
        <v>5120.09</v>
      </c>
      <c r="Y26" s="17" t="s">
        <v>5</v>
      </c>
      <c r="Z26"/>
      <c r="AA26"/>
      <c r="AB26"/>
      <c r="AC26"/>
      <c r="AD26" s="16" t="s">
        <v>4</v>
      </c>
      <c r="AE26" s="18">
        <v>4876.2700000000004</v>
      </c>
      <c r="AF26" s="16">
        <v>4876.2700000000004</v>
      </c>
      <c r="AG26" s="17">
        <f t="shared" si="1"/>
        <v>243.81350000000003</v>
      </c>
      <c r="AH26" s="17">
        <f t="shared" si="2"/>
        <v>5120.0835000000006</v>
      </c>
      <c r="AI26" s="17">
        <f t="shared" si="3"/>
        <v>-6.4999999995052349E-3</v>
      </c>
    </row>
    <row r="27" spans="1:35" s="16" customFormat="1" ht="30" x14ac:dyDescent="0.25">
      <c r="A27" s="21">
        <v>24</v>
      </c>
      <c r="B27" s="20">
        <v>74</v>
      </c>
      <c r="C27" s="20" t="s">
        <v>7</v>
      </c>
      <c r="D27" s="20">
        <v>24</v>
      </c>
      <c r="E27" s="20">
        <v>1</v>
      </c>
      <c r="F27" s="26" t="s">
        <v>32</v>
      </c>
      <c r="G27" s="23">
        <v>6001.02</v>
      </c>
      <c r="H27" s="20">
        <v>31.5</v>
      </c>
      <c r="I27" s="23">
        <v>1800.31</v>
      </c>
      <c r="J27" s="20">
        <v>21</v>
      </c>
      <c r="K27" s="23">
        <v>1200.2</v>
      </c>
      <c r="L27" s="24">
        <v>0</v>
      </c>
      <c r="M27" s="23">
        <v>600.11</v>
      </c>
      <c r="N27" s="20">
        <v>10.5</v>
      </c>
      <c r="O27" s="23">
        <v>0</v>
      </c>
      <c r="P27" s="20">
        <v>0</v>
      </c>
      <c r="Q27" s="23">
        <v>0</v>
      </c>
      <c r="R27" s="22">
        <v>9601.64</v>
      </c>
      <c r="S27" s="20">
        <v>100</v>
      </c>
      <c r="T27" s="20">
        <v>50</v>
      </c>
      <c r="U27" s="21">
        <v>25</v>
      </c>
      <c r="V27" s="20"/>
      <c r="W27" s="20"/>
      <c r="X27" s="17">
        <f t="shared" si="0"/>
        <v>9001.5300000000007</v>
      </c>
      <c r="Y27" s="17" t="s">
        <v>5</v>
      </c>
      <c r="Z27"/>
      <c r="AA27"/>
      <c r="AB27"/>
      <c r="AC27"/>
      <c r="AD27" s="16" t="s">
        <v>4</v>
      </c>
      <c r="AE27" s="18">
        <v>9144.42</v>
      </c>
      <c r="AF27" s="16">
        <v>9144.42</v>
      </c>
      <c r="AG27" s="17">
        <f t="shared" si="1"/>
        <v>457.221</v>
      </c>
      <c r="AH27" s="17">
        <f t="shared" si="2"/>
        <v>9601.6409999999996</v>
      </c>
      <c r="AI27" s="17">
        <f t="shared" si="3"/>
        <v>1.0000000002037268E-3</v>
      </c>
    </row>
    <row r="28" spans="1:35" s="16" customFormat="1" x14ac:dyDescent="0.25">
      <c r="A28" s="21">
        <v>25</v>
      </c>
      <c r="B28" s="20">
        <v>75</v>
      </c>
      <c r="C28" s="20" t="s">
        <v>7</v>
      </c>
      <c r="D28" s="20">
        <v>25</v>
      </c>
      <c r="E28" s="20">
        <v>1</v>
      </c>
      <c r="F28" s="26" t="s">
        <v>31</v>
      </c>
      <c r="G28" s="23">
        <v>8934.32</v>
      </c>
      <c r="H28" s="20">
        <v>31.5</v>
      </c>
      <c r="I28" s="23">
        <v>2680.29</v>
      </c>
      <c r="J28" s="20">
        <v>21</v>
      </c>
      <c r="K28" s="23">
        <v>1786.87</v>
      </c>
      <c r="L28" s="24">
        <v>0</v>
      </c>
      <c r="M28" s="23">
        <v>893.43</v>
      </c>
      <c r="N28" s="20">
        <v>10.5</v>
      </c>
      <c r="O28" s="23">
        <v>0</v>
      </c>
      <c r="P28" s="20">
        <v>0</v>
      </c>
      <c r="Q28" s="23">
        <v>0</v>
      </c>
      <c r="R28" s="22">
        <v>14294.91</v>
      </c>
      <c r="S28" s="20">
        <v>100</v>
      </c>
      <c r="T28" s="20">
        <v>50</v>
      </c>
      <c r="U28" s="21">
        <v>25</v>
      </c>
      <c r="V28" s="20"/>
      <c r="W28" s="20"/>
      <c r="X28" s="17">
        <f t="shared" si="0"/>
        <v>13401.48</v>
      </c>
      <c r="Y28" s="17" t="s">
        <v>5</v>
      </c>
      <c r="Z28"/>
      <c r="AA28"/>
      <c r="AB28"/>
      <c r="AC28"/>
      <c r="AD28" s="16" t="s">
        <v>4</v>
      </c>
      <c r="AE28" s="18">
        <v>13614.21</v>
      </c>
      <c r="AF28" s="16">
        <v>13614.21</v>
      </c>
      <c r="AG28" s="17">
        <f t="shared" si="1"/>
        <v>680.71050000000002</v>
      </c>
      <c r="AH28" s="17">
        <f t="shared" si="2"/>
        <v>14294.920499999998</v>
      </c>
      <c r="AI28" s="17">
        <f t="shared" si="3"/>
        <v>1.0499999998501153E-2</v>
      </c>
    </row>
    <row r="29" spans="1:35" s="16" customFormat="1" x14ac:dyDescent="0.25">
      <c r="A29" s="21">
        <v>26</v>
      </c>
      <c r="B29" s="20">
        <v>76</v>
      </c>
      <c r="C29" s="20" t="s">
        <v>7</v>
      </c>
      <c r="D29" s="20">
        <v>26</v>
      </c>
      <c r="E29" s="20">
        <v>1</v>
      </c>
      <c r="F29" s="26" t="s">
        <v>30</v>
      </c>
      <c r="G29" s="23">
        <v>8666.7099999999991</v>
      </c>
      <c r="H29" s="20">
        <v>31.5</v>
      </c>
      <c r="I29" s="23">
        <v>2600.0100000000002</v>
      </c>
      <c r="J29" s="20">
        <v>21</v>
      </c>
      <c r="K29" s="23">
        <v>1733.34</v>
      </c>
      <c r="L29" s="24">
        <v>0</v>
      </c>
      <c r="M29" s="23">
        <v>866.67</v>
      </c>
      <c r="N29" s="20">
        <v>10.5</v>
      </c>
      <c r="O29" s="23">
        <v>0</v>
      </c>
      <c r="P29" s="20">
        <v>0</v>
      </c>
      <c r="Q29" s="23">
        <v>0</v>
      </c>
      <c r="R29" s="22">
        <v>13866.73</v>
      </c>
      <c r="S29" s="20">
        <v>100</v>
      </c>
      <c r="T29" s="20">
        <v>50</v>
      </c>
      <c r="U29" s="21">
        <v>25</v>
      </c>
      <c r="V29" s="20"/>
      <c r="W29" s="20"/>
      <c r="X29" s="17">
        <f t="shared" si="0"/>
        <v>13000.06</v>
      </c>
      <c r="Y29" s="17" t="s">
        <v>5</v>
      </c>
      <c r="Z29"/>
      <c r="AA29"/>
      <c r="AB29"/>
      <c r="AC29"/>
      <c r="AD29" s="16" t="s">
        <v>4</v>
      </c>
      <c r="AE29" s="18">
        <v>13206.41</v>
      </c>
      <c r="AF29" s="16">
        <v>13206.41</v>
      </c>
      <c r="AG29" s="17">
        <f t="shared" si="1"/>
        <v>660.32050000000004</v>
      </c>
      <c r="AH29" s="17">
        <f t="shared" si="2"/>
        <v>13866.7305</v>
      </c>
      <c r="AI29" s="17">
        <f t="shared" si="3"/>
        <v>5.0000000010186341E-4</v>
      </c>
    </row>
    <row r="30" spans="1:35" s="16" customFormat="1" ht="30" x14ac:dyDescent="0.25">
      <c r="A30" s="21">
        <v>27</v>
      </c>
      <c r="B30" s="20">
        <v>77</v>
      </c>
      <c r="C30" s="20" t="s">
        <v>7</v>
      </c>
      <c r="D30" s="20">
        <v>27</v>
      </c>
      <c r="E30" s="20">
        <v>1</v>
      </c>
      <c r="F30" s="26" t="s">
        <v>29</v>
      </c>
      <c r="G30" s="23">
        <v>8934.32</v>
      </c>
      <c r="H30" s="20">
        <v>31.5</v>
      </c>
      <c r="I30" s="23">
        <v>2680.29</v>
      </c>
      <c r="J30" s="20">
        <v>21</v>
      </c>
      <c r="K30" s="23">
        <v>1786.87</v>
      </c>
      <c r="L30" s="24">
        <v>0</v>
      </c>
      <c r="M30" s="23">
        <v>893.43</v>
      </c>
      <c r="N30" s="20">
        <v>10.5</v>
      </c>
      <c r="O30" s="23">
        <v>0</v>
      </c>
      <c r="P30" s="20">
        <v>0</v>
      </c>
      <c r="Q30" s="23">
        <v>0</v>
      </c>
      <c r="R30" s="22">
        <v>14294.91</v>
      </c>
      <c r="S30" s="20">
        <v>100</v>
      </c>
      <c r="T30" s="20">
        <v>50</v>
      </c>
      <c r="U30" s="21">
        <v>25</v>
      </c>
      <c r="V30" s="20"/>
      <c r="W30" s="20"/>
      <c r="X30" s="17">
        <f t="shared" si="0"/>
        <v>13401.48</v>
      </c>
      <c r="Y30" s="17" t="s">
        <v>5</v>
      </c>
      <c r="Z30"/>
      <c r="AA30"/>
      <c r="AB30"/>
      <c r="AC30"/>
      <c r="AD30" s="16" t="s">
        <v>4</v>
      </c>
      <c r="AE30" s="18">
        <v>13614.21</v>
      </c>
      <c r="AF30" s="16">
        <v>13614.21</v>
      </c>
      <c r="AG30" s="17">
        <f t="shared" si="1"/>
        <v>680.71050000000002</v>
      </c>
      <c r="AH30" s="17">
        <f t="shared" si="2"/>
        <v>14294.920499999998</v>
      </c>
      <c r="AI30" s="17">
        <f t="shared" si="3"/>
        <v>1.0499999998501153E-2</v>
      </c>
    </row>
    <row r="31" spans="1:35" s="16" customFormat="1" x14ac:dyDescent="0.25">
      <c r="A31" s="21">
        <v>28</v>
      </c>
      <c r="B31" s="20">
        <v>78</v>
      </c>
      <c r="C31" s="20" t="s">
        <v>7</v>
      </c>
      <c r="D31" s="20">
        <v>28</v>
      </c>
      <c r="E31" s="20">
        <v>1</v>
      </c>
      <c r="F31" s="26" t="s">
        <v>28</v>
      </c>
      <c r="G31" s="23">
        <v>2133.96</v>
      </c>
      <c r="H31" s="20">
        <v>0</v>
      </c>
      <c r="I31" s="24">
        <v>0</v>
      </c>
      <c r="J31" s="20">
        <v>21</v>
      </c>
      <c r="K31" s="23">
        <v>426.79</v>
      </c>
      <c r="L31" s="24">
        <v>0</v>
      </c>
      <c r="M31" s="24">
        <v>0</v>
      </c>
      <c r="N31" s="20">
        <v>0</v>
      </c>
      <c r="O31" s="24">
        <v>0</v>
      </c>
      <c r="P31" s="20">
        <v>0</v>
      </c>
      <c r="Q31" s="23">
        <v>0</v>
      </c>
      <c r="R31" s="22">
        <v>2560.75</v>
      </c>
      <c r="S31" s="20">
        <v>100</v>
      </c>
      <c r="T31" s="20">
        <v>50</v>
      </c>
      <c r="U31" s="21">
        <v>25</v>
      </c>
      <c r="V31" s="20"/>
      <c r="W31" s="20"/>
      <c r="X31" s="17">
        <f t="shared" si="0"/>
        <v>2560.75</v>
      </c>
      <c r="Y31" s="17" t="s">
        <v>5</v>
      </c>
      <c r="Z31"/>
      <c r="AA31"/>
      <c r="AB31"/>
      <c r="AC31"/>
      <c r="AD31" s="16" t="s">
        <v>4</v>
      </c>
      <c r="AE31" s="18">
        <v>2438.81</v>
      </c>
      <c r="AF31" s="16">
        <v>2438.81</v>
      </c>
      <c r="AG31" s="17">
        <f t="shared" si="1"/>
        <v>121.9405</v>
      </c>
      <c r="AH31" s="17">
        <f t="shared" si="2"/>
        <v>2560.7505000000001</v>
      </c>
      <c r="AI31" s="17">
        <f t="shared" si="3"/>
        <v>5.0000000010186341E-4</v>
      </c>
    </row>
    <row r="32" spans="1:35" s="16" customFormat="1" x14ac:dyDescent="0.25">
      <c r="A32" s="21">
        <v>29</v>
      </c>
      <c r="B32" s="20">
        <v>79</v>
      </c>
      <c r="C32" s="20" t="s">
        <v>7</v>
      </c>
      <c r="D32" s="20">
        <v>29</v>
      </c>
      <c r="E32" s="20">
        <v>1</v>
      </c>
      <c r="F32" s="26" t="s">
        <v>27</v>
      </c>
      <c r="G32" s="23">
        <v>1001.53</v>
      </c>
      <c r="H32" s="20">
        <v>0</v>
      </c>
      <c r="I32" s="24">
        <v>0</v>
      </c>
      <c r="J32" s="20">
        <v>21</v>
      </c>
      <c r="K32" s="23">
        <v>200.31</v>
      </c>
      <c r="L32" s="24">
        <v>0</v>
      </c>
      <c r="M32" s="24">
        <v>0</v>
      </c>
      <c r="N32" s="20">
        <v>0</v>
      </c>
      <c r="O32" s="24">
        <v>0</v>
      </c>
      <c r="P32" s="20">
        <v>0</v>
      </c>
      <c r="Q32" s="23">
        <v>0</v>
      </c>
      <c r="R32" s="22">
        <v>1201.8399999999999</v>
      </c>
      <c r="S32" s="20">
        <v>100</v>
      </c>
      <c r="T32" s="20">
        <v>50</v>
      </c>
      <c r="U32" s="21">
        <v>25</v>
      </c>
      <c r="V32" s="20"/>
      <c r="W32" s="20"/>
      <c r="X32" s="17">
        <f t="shared" si="0"/>
        <v>1201.8399999999999</v>
      </c>
      <c r="Y32" s="17" t="s">
        <v>5</v>
      </c>
      <c r="Z32"/>
      <c r="AA32"/>
      <c r="AB32"/>
      <c r="AC32"/>
      <c r="AD32" s="16" t="s">
        <v>4</v>
      </c>
      <c r="AE32" s="18">
        <v>1144.6099999999999</v>
      </c>
      <c r="AF32" s="16">
        <v>1144.6099999999999</v>
      </c>
      <c r="AG32" s="17">
        <f t="shared" si="1"/>
        <v>57.230499999999999</v>
      </c>
      <c r="AH32" s="17">
        <f t="shared" si="2"/>
        <v>1201.8404999999998</v>
      </c>
      <c r="AI32" s="17">
        <f t="shared" si="3"/>
        <v>4.9999999987448973E-4</v>
      </c>
    </row>
    <row r="33" spans="1:35" s="16" customFormat="1" x14ac:dyDescent="0.25">
      <c r="A33" s="21">
        <v>30</v>
      </c>
      <c r="B33" s="20">
        <v>80</v>
      </c>
      <c r="C33" s="20" t="s">
        <v>7</v>
      </c>
      <c r="D33" s="20">
        <v>30</v>
      </c>
      <c r="E33" s="20">
        <v>1</v>
      </c>
      <c r="F33" s="26" t="s">
        <v>26</v>
      </c>
      <c r="G33" s="23">
        <v>11334.74</v>
      </c>
      <c r="H33" s="20">
        <v>31.5</v>
      </c>
      <c r="I33" s="23">
        <v>3400.42</v>
      </c>
      <c r="J33" s="20">
        <v>21</v>
      </c>
      <c r="K33" s="23">
        <v>2266.9499999999998</v>
      </c>
      <c r="L33" s="24">
        <v>0</v>
      </c>
      <c r="M33" s="23">
        <v>1133.48</v>
      </c>
      <c r="N33" s="20">
        <v>10.5</v>
      </c>
      <c r="O33" s="23">
        <v>0</v>
      </c>
      <c r="P33" s="20">
        <v>0</v>
      </c>
      <c r="Q33" s="23">
        <v>0</v>
      </c>
      <c r="R33" s="22">
        <v>18135.59</v>
      </c>
      <c r="S33" s="20">
        <v>100</v>
      </c>
      <c r="T33" s="20">
        <v>50</v>
      </c>
      <c r="U33" s="21">
        <v>25</v>
      </c>
      <c r="V33" s="20"/>
      <c r="W33" s="20"/>
      <c r="X33" s="17">
        <f t="shared" si="0"/>
        <v>17002.11</v>
      </c>
      <c r="Y33" s="17" t="s">
        <v>5</v>
      </c>
      <c r="Z33"/>
      <c r="AA33"/>
      <c r="AB33"/>
      <c r="AC33"/>
      <c r="AD33" s="16" t="s">
        <v>4</v>
      </c>
      <c r="AE33" s="18">
        <v>17271.990000000002</v>
      </c>
      <c r="AF33" s="16">
        <v>17271.990000000002</v>
      </c>
      <c r="AG33" s="17">
        <f t="shared" si="1"/>
        <v>863.59950000000015</v>
      </c>
      <c r="AH33" s="17">
        <f t="shared" si="2"/>
        <v>18135.589500000002</v>
      </c>
      <c r="AI33" s="17">
        <f t="shared" si="3"/>
        <v>-4.99999998282874E-4</v>
      </c>
    </row>
    <row r="34" spans="1:35" s="16" customFormat="1" ht="30" x14ac:dyDescent="0.25">
      <c r="A34" s="21">
        <v>31</v>
      </c>
      <c r="B34" s="20">
        <v>81</v>
      </c>
      <c r="C34" s="20" t="s">
        <v>7</v>
      </c>
      <c r="D34" s="20">
        <v>31</v>
      </c>
      <c r="E34" s="20">
        <v>1</v>
      </c>
      <c r="F34" s="26" t="s">
        <v>25</v>
      </c>
      <c r="G34" s="23">
        <v>10001.299999999999</v>
      </c>
      <c r="H34" s="20">
        <v>31.5</v>
      </c>
      <c r="I34" s="23">
        <v>3000.4</v>
      </c>
      <c r="J34" s="20">
        <v>21</v>
      </c>
      <c r="K34" s="23">
        <v>2000.26</v>
      </c>
      <c r="L34" s="24">
        <v>0</v>
      </c>
      <c r="M34" s="23">
        <v>1000.14</v>
      </c>
      <c r="N34" s="20">
        <v>10.5</v>
      </c>
      <c r="O34" s="23">
        <v>0</v>
      </c>
      <c r="P34" s="20">
        <v>0</v>
      </c>
      <c r="Q34" s="23">
        <v>0</v>
      </c>
      <c r="R34" s="22">
        <v>16002.1</v>
      </c>
      <c r="S34" s="20">
        <v>100</v>
      </c>
      <c r="T34" s="20">
        <v>50</v>
      </c>
      <c r="U34" s="21">
        <v>25</v>
      </c>
      <c r="V34" s="20"/>
      <c r="W34" s="20"/>
      <c r="X34" s="17">
        <f t="shared" si="0"/>
        <v>15001.96</v>
      </c>
      <c r="Y34" s="17" t="s">
        <v>5</v>
      </c>
      <c r="Z34"/>
      <c r="AA34"/>
      <c r="AB34"/>
      <c r="AC34"/>
      <c r="AD34" s="16" t="s">
        <v>4</v>
      </c>
      <c r="AE34" s="18">
        <v>15240.09</v>
      </c>
      <c r="AF34" s="16">
        <v>15240.09</v>
      </c>
      <c r="AG34" s="17">
        <f t="shared" si="1"/>
        <v>762.00450000000001</v>
      </c>
      <c r="AH34" s="17">
        <f t="shared" si="2"/>
        <v>16002.094499999999</v>
      </c>
      <c r="AI34" s="17">
        <f t="shared" si="3"/>
        <v>-5.5000000011204975E-3</v>
      </c>
    </row>
    <row r="35" spans="1:35" s="16" customFormat="1" x14ac:dyDescent="0.25">
      <c r="A35" s="21">
        <v>32</v>
      </c>
      <c r="B35" s="20">
        <v>82</v>
      </c>
      <c r="C35" s="20" t="s">
        <v>7</v>
      </c>
      <c r="D35" s="20">
        <v>32</v>
      </c>
      <c r="E35" s="20">
        <v>1</v>
      </c>
      <c r="F35" s="26" t="s">
        <v>24</v>
      </c>
      <c r="G35" s="23">
        <v>8000.58</v>
      </c>
      <c r="H35" s="20">
        <v>31.5</v>
      </c>
      <c r="I35" s="23">
        <v>2400.17</v>
      </c>
      <c r="J35" s="20">
        <v>21</v>
      </c>
      <c r="K35" s="23">
        <v>1600.12</v>
      </c>
      <c r="L35" s="24">
        <v>0</v>
      </c>
      <c r="M35" s="23">
        <v>800.06</v>
      </c>
      <c r="N35" s="20">
        <v>10.5</v>
      </c>
      <c r="O35" s="23">
        <v>0</v>
      </c>
      <c r="P35" s="20">
        <v>0</v>
      </c>
      <c r="Q35" s="23">
        <v>0</v>
      </c>
      <c r="R35" s="22">
        <v>12800.93</v>
      </c>
      <c r="S35" s="20">
        <v>100</v>
      </c>
      <c r="T35" s="20">
        <v>50</v>
      </c>
      <c r="U35" s="21">
        <v>25</v>
      </c>
      <c r="V35" s="20"/>
      <c r="W35" s="20"/>
      <c r="X35" s="17">
        <f t="shared" si="0"/>
        <v>12000.869999999999</v>
      </c>
      <c r="Y35" s="17" t="s">
        <v>5</v>
      </c>
      <c r="Z35"/>
      <c r="AA35"/>
      <c r="AB35"/>
      <c r="AC35"/>
      <c r="AD35" s="16" t="s">
        <v>4</v>
      </c>
      <c r="AE35" s="18">
        <v>12191.36</v>
      </c>
      <c r="AF35" s="16">
        <v>12191.36</v>
      </c>
      <c r="AG35" s="17">
        <f t="shared" si="1"/>
        <v>609.5680000000001</v>
      </c>
      <c r="AH35" s="17">
        <f t="shared" si="2"/>
        <v>12800.928</v>
      </c>
      <c r="AI35" s="17">
        <f t="shared" si="3"/>
        <v>-2.0000000004074536E-3</v>
      </c>
    </row>
    <row r="36" spans="1:35" s="16" customFormat="1" x14ac:dyDescent="0.25">
      <c r="A36" s="21">
        <v>33</v>
      </c>
      <c r="B36" s="20">
        <v>83</v>
      </c>
      <c r="C36" s="20" t="s">
        <v>7</v>
      </c>
      <c r="D36" s="20">
        <v>33</v>
      </c>
      <c r="E36" s="20">
        <v>1</v>
      </c>
      <c r="F36" s="26" t="s">
        <v>23</v>
      </c>
      <c r="G36" s="23">
        <v>10400.98</v>
      </c>
      <c r="H36" s="20">
        <v>31.5</v>
      </c>
      <c r="I36" s="23">
        <v>3120.3</v>
      </c>
      <c r="J36" s="20">
        <v>21</v>
      </c>
      <c r="K36" s="23">
        <v>2080.1999999999998</v>
      </c>
      <c r="L36" s="24">
        <v>0</v>
      </c>
      <c r="M36" s="23">
        <v>1040.0999999999999</v>
      </c>
      <c r="N36" s="20">
        <v>10.5</v>
      </c>
      <c r="O36" s="23">
        <v>0</v>
      </c>
      <c r="P36" s="20">
        <v>0</v>
      </c>
      <c r="Q36" s="23">
        <v>0</v>
      </c>
      <c r="R36" s="22">
        <v>16641.580000000002</v>
      </c>
      <c r="S36" s="20">
        <v>100</v>
      </c>
      <c r="T36" s="20">
        <v>50</v>
      </c>
      <c r="U36" s="21">
        <v>25</v>
      </c>
      <c r="V36" s="20"/>
      <c r="W36" s="20"/>
      <c r="X36" s="17">
        <f t="shared" ref="X36:X52" si="4">+O36+K36+I36+G36</f>
        <v>15601.48</v>
      </c>
      <c r="Y36" s="17" t="s">
        <v>5</v>
      </c>
      <c r="Z36"/>
      <c r="AA36"/>
      <c r="AB36"/>
      <c r="AC36"/>
      <c r="AD36" s="16" t="s">
        <v>4</v>
      </c>
      <c r="AE36" s="18">
        <v>15849.12</v>
      </c>
      <c r="AF36" s="16">
        <v>15849.12</v>
      </c>
      <c r="AG36" s="17">
        <f t="shared" ref="AG36:AG67" si="5">+AF36*5%</f>
        <v>792.45600000000013</v>
      </c>
      <c r="AH36" s="17">
        <f t="shared" ref="AH36:AH67" si="6">+AG36+AF36</f>
        <v>16641.576000000001</v>
      </c>
      <c r="AI36" s="17">
        <f t="shared" ref="AI36:AI67" si="7">+AH36-R36</f>
        <v>-4.0000000008149073E-3</v>
      </c>
    </row>
    <row r="37" spans="1:35" s="16" customFormat="1" x14ac:dyDescent="0.25">
      <c r="A37" s="21">
        <v>34</v>
      </c>
      <c r="B37" s="20">
        <v>84</v>
      </c>
      <c r="C37" s="20" t="s">
        <v>7</v>
      </c>
      <c r="D37" s="20">
        <v>34</v>
      </c>
      <c r="E37" s="20">
        <v>1</v>
      </c>
      <c r="F37" s="26" t="s">
        <v>22</v>
      </c>
      <c r="G37" s="23">
        <v>5333.72</v>
      </c>
      <c r="H37" s="20">
        <v>31.5</v>
      </c>
      <c r="I37" s="23">
        <v>1600.12</v>
      </c>
      <c r="J37" s="20">
        <v>21</v>
      </c>
      <c r="K37" s="23">
        <v>1066.75</v>
      </c>
      <c r="L37" s="24">
        <v>0</v>
      </c>
      <c r="M37" s="23">
        <v>533.37</v>
      </c>
      <c r="N37" s="20">
        <v>10.5</v>
      </c>
      <c r="O37" s="23">
        <v>0</v>
      </c>
      <c r="P37" s="20">
        <v>0</v>
      </c>
      <c r="Q37" s="23">
        <v>0</v>
      </c>
      <c r="R37" s="22">
        <v>8533.9599999999991</v>
      </c>
      <c r="S37" s="20">
        <v>100</v>
      </c>
      <c r="T37" s="20">
        <v>50</v>
      </c>
      <c r="U37" s="21">
        <v>25</v>
      </c>
      <c r="V37" s="20"/>
      <c r="W37" s="20"/>
      <c r="X37" s="17">
        <f t="shared" si="4"/>
        <v>8000.59</v>
      </c>
      <c r="Y37" s="17" t="s">
        <v>5</v>
      </c>
      <c r="Z37"/>
      <c r="AA37"/>
      <c r="AB37"/>
      <c r="AC37"/>
      <c r="AD37" s="16" t="s">
        <v>4</v>
      </c>
      <c r="AE37" s="18">
        <v>8127.57</v>
      </c>
      <c r="AF37" s="16">
        <v>8127.57</v>
      </c>
      <c r="AG37" s="17">
        <f t="shared" si="5"/>
        <v>406.37850000000003</v>
      </c>
      <c r="AH37" s="17">
        <f t="shared" si="6"/>
        <v>8533.9485000000004</v>
      </c>
      <c r="AI37" s="17">
        <f t="shared" si="7"/>
        <v>-1.149999999870488E-2</v>
      </c>
    </row>
    <row r="38" spans="1:35" s="16" customFormat="1" x14ac:dyDescent="0.25">
      <c r="A38" s="21">
        <v>35</v>
      </c>
      <c r="B38" s="20">
        <v>85</v>
      </c>
      <c r="C38" s="20" t="s">
        <v>7</v>
      </c>
      <c r="D38" s="20">
        <v>35</v>
      </c>
      <c r="E38" s="20">
        <v>1</v>
      </c>
      <c r="F38" s="26" t="s">
        <v>21</v>
      </c>
      <c r="G38" s="23">
        <v>3867.07</v>
      </c>
      <c r="H38" s="20">
        <v>31.5</v>
      </c>
      <c r="I38" s="23">
        <v>1160.1199999999999</v>
      </c>
      <c r="J38" s="20">
        <v>21</v>
      </c>
      <c r="K38" s="23">
        <v>773.41</v>
      </c>
      <c r="L38" s="24">
        <v>0</v>
      </c>
      <c r="M38" s="23">
        <v>386.7</v>
      </c>
      <c r="N38" s="20">
        <v>10.5</v>
      </c>
      <c r="O38" s="23">
        <v>0</v>
      </c>
      <c r="P38" s="20">
        <v>0</v>
      </c>
      <c r="Q38" s="23">
        <v>0</v>
      </c>
      <c r="R38" s="22">
        <v>6187.3</v>
      </c>
      <c r="S38" s="20">
        <v>100</v>
      </c>
      <c r="T38" s="20">
        <v>50</v>
      </c>
      <c r="U38" s="21">
        <v>25</v>
      </c>
      <c r="V38" s="20"/>
      <c r="W38" s="20"/>
      <c r="X38" s="17">
        <f t="shared" si="4"/>
        <v>5800.6</v>
      </c>
      <c r="Y38" s="17" t="s">
        <v>5</v>
      </c>
      <c r="Z38"/>
      <c r="AA38"/>
      <c r="AB38"/>
      <c r="AC38"/>
      <c r="AD38" s="16" t="s">
        <v>4</v>
      </c>
      <c r="AE38" s="18">
        <v>5892.67</v>
      </c>
      <c r="AF38" s="16">
        <v>5892.67</v>
      </c>
      <c r="AG38" s="17">
        <f t="shared" si="5"/>
        <v>294.63350000000003</v>
      </c>
      <c r="AH38" s="17">
        <f t="shared" si="6"/>
        <v>6187.3035</v>
      </c>
      <c r="AI38" s="17">
        <f t="shared" si="7"/>
        <v>3.4999999998035491E-3</v>
      </c>
    </row>
    <row r="39" spans="1:35" s="16" customFormat="1" ht="30" x14ac:dyDescent="0.25">
      <c r="A39" s="21">
        <v>36</v>
      </c>
      <c r="B39" s="20">
        <v>86</v>
      </c>
      <c r="C39" s="20" t="s">
        <v>7</v>
      </c>
      <c r="D39" s="20">
        <v>36</v>
      </c>
      <c r="E39" s="20">
        <v>1</v>
      </c>
      <c r="F39" s="26" t="s">
        <v>20</v>
      </c>
      <c r="G39" s="23">
        <v>4666.42</v>
      </c>
      <c r="H39" s="20">
        <v>31.5</v>
      </c>
      <c r="I39" s="23">
        <v>1399.92</v>
      </c>
      <c r="J39" s="20">
        <v>21</v>
      </c>
      <c r="K39" s="23">
        <v>933.28</v>
      </c>
      <c r="L39" s="24">
        <v>0</v>
      </c>
      <c r="M39" s="23">
        <v>466.64</v>
      </c>
      <c r="N39" s="20">
        <v>10.5</v>
      </c>
      <c r="O39" s="23">
        <v>0</v>
      </c>
      <c r="P39" s="20">
        <v>0</v>
      </c>
      <c r="Q39" s="23">
        <v>0</v>
      </c>
      <c r="R39" s="22">
        <v>7466.26</v>
      </c>
      <c r="S39" s="20">
        <v>100</v>
      </c>
      <c r="T39" s="20">
        <v>50</v>
      </c>
      <c r="U39" s="21">
        <v>25</v>
      </c>
      <c r="V39" s="20"/>
      <c r="W39" s="20"/>
      <c r="X39" s="17">
        <f t="shared" si="4"/>
        <v>6999.62</v>
      </c>
      <c r="Y39" s="17" t="s">
        <v>5</v>
      </c>
      <c r="Z39"/>
      <c r="AA39"/>
      <c r="AB39"/>
      <c r="AC39"/>
      <c r="AD39" s="16" t="s">
        <v>4</v>
      </c>
      <c r="AE39" s="18">
        <v>7110.73</v>
      </c>
      <c r="AF39" s="16">
        <v>7110.73</v>
      </c>
      <c r="AG39" s="17">
        <f t="shared" si="5"/>
        <v>355.53649999999999</v>
      </c>
      <c r="AH39" s="17">
        <f t="shared" si="6"/>
        <v>7466.2664999999997</v>
      </c>
      <c r="AI39" s="17">
        <f t="shared" si="7"/>
        <v>6.4999999995052349E-3</v>
      </c>
    </row>
    <row r="40" spans="1:35" s="16" customFormat="1" ht="30" x14ac:dyDescent="0.25">
      <c r="A40" s="21">
        <v>37</v>
      </c>
      <c r="B40" s="20">
        <v>87</v>
      </c>
      <c r="C40" s="20" t="s">
        <v>7</v>
      </c>
      <c r="D40" s="20">
        <v>37</v>
      </c>
      <c r="E40" s="20">
        <v>1</v>
      </c>
      <c r="F40" s="26" t="s">
        <v>19</v>
      </c>
      <c r="G40" s="23">
        <v>7334.45</v>
      </c>
      <c r="H40" s="20">
        <v>31.5</v>
      </c>
      <c r="I40" s="23">
        <v>2200.34</v>
      </c>
      <c r="J40" s="20">
        <v>21</v>
      </c>
      <c r="K40" s="23">
        <v>1466.89</v>
      </c>
      <c r="L40" s="24">
        <v>0</v>
      </c>
      <c r="M40" s="23">
        <v>733.45</v>
      </c>
      <c r="N40" s="20">
        <v>10.5</v>
      </c>
      <c r="O40" s="23">
        <v>0</v>
      </c>
      <c r="P40" s="20">
        <v>0</v>
      </c>
      <c r="Q40" s="23">
        <v>0</v>
      </c>
      <c r="R40" s="22">
        <v>11735.13</v>
      </c>
      <c r="S40" s="20">
        <v>100</v>
      </c>
      <c r="T40" s="20">
        <v>50</v>
      </c>
      <c r="U40" s="21">
        <v>25</v>
      </c>
      <c r="V40" s="20"/>
      <c r="W40" s="20"/>
      <c r="X40" s="17">
        <f t="shared" si="4"/>
        <v>11001.68</v>
      </c>
      <c r="Y40" s="17" t="s">
        <v>5</v>
      </c>
      <c r="Z40"/>
      <c r="AA40"/>
      <c r="AB40"/>
      <c r="AC40"/>
      <c r="AD40" s="16" t="s">
        <v>4</v>
      </c>
      <c r="AE40" s="18">
        <v>11176.31</v>
      </c>
      <c r="AF40" s="16">
        <v>11176.31</v>
      </c>
      <c r="AG40" s="17">
        <f t="shared" si="5"/>
        <v>558.81550000000004</v>
      </c>
      <c r="AH40" s="17">
        <f t="shared" si="6"/>
        <v>11735.1255</v>
      </c>
      <c r="AI40" s="17">
        <f t="shared" si="7"/>
        <v>-4.4999999990977813E-3</v>
      </c>
    </row>
    <row r="41" spans="1:35" s="16" customFormat="1" x14ac:dyDescent="0.25">
      <c r="A41" s="21">
        <v>38</v>
      </c>
      <c r="B41" s="20">
        <v>1612</v>
      </c>
      <c r="C41" s="20" t="s">
        <v>7</v>
      </c>
      <c r="D41" s="20">
        <v>38</v>
      </c>
      <c r="E41" s="20">
        <v>1</v>
      </c>
      <c r="F41" s="26" t="s">
        <v>18</v>
      </c>
      <c r="G41" s="23">
        <v>2133.96</v>
      </c>
      <c r="H41" s="20">
        <v>0</v>
      </c>
      <c r="I41" s="24">
        <v>0</v>
      </c>
      <c r="J41" s="20">
        <v>21</v>
      </c>
      <c r="K41" s="23">
        <v>426.79</v>
      </c>
      <c r="L41" s="24">
        <v>0</v>
      </c>
      <c r="M41" s="24">
        <v>0</v>
      </c>
      <c r="N41" s="20">
        <v>0</v>
      </c>
      <c r="O41" s="24">
        <v>0</v>
      </c>
      <c r="P41" s="20">
        <v>0</v>
      </c>
      <c r="Q41" s="23">
        <v>0</v>
      </c>
      <c r="R41" s="22">
        <v>2560.75</v>
      </c>
      <c r="S41" s="20">
        <v>100</v>
      </c>
      <c r="T41" s="20">
        <v>50</v>
      </c>
      <c r="U41" s="21">
        <v>25</v>
      </c>
      <c r="V41" s="20"/>
      <c r="W41" s="19"/>
      <c r="X41" s="17">
        <f t="shared" si="4"/>
        <v>2560.75</v>
      </c>
      <c r="Y41" s="17" t="s">
        <v>5</v>
      </c>
      <c r="Z41"/>
      <c r="AA41"/>
      <c r="AB41"/>
      <c r="AC41"/>
      <c r="AD41" s="16" t="s">
        <v>4</v>
      </c>
      <c r="AE41" s="18">
        <v>2438.81</v>
      </c>
      <c r="AF41" s="16">
        <v>2438.81</v>
      </c>
      <c r="AG41" s="17">
        <f t="shared" si="5"/>
        <v>121.9405</v>
      </c>
      <c r="AH41" s="17">
        <f t="shared" si="6"/>
        <v>2560.7505000000001</v>
      </c>
      <c r="AI41" s="17">
        <f t="shared" si="7"/>
        <v>5.0000000010186341E-4</v>
      </c>
    </row>
    <row r="42" spans="1:35" s="16" customFormat="1" x14ac:dyDescent="0.25">
      <c r="A42" s="21">
        <v>39</v>
      </c>
      <c r="B42" s="20">
        <v>1613</v>
      </c>
      <c r="C42" s="20" t="s">
        <v>7</v>
      </c>
      <c r="D42" s="20">
        <v>39</v>
      </c>
      <c r="E42" s="20">
        <v>1</v>
      </c>
      <c r="F42" s="26" t="s">
        <v>17</v>
      </c>
      <c r="G42" s="23">
        <v>1001.53</v>
      </c>
      <c r="H42" s="20">
        <v>0</v>
      </c>
      <c r="I42" s="24">
        <v>0</v>
      </c>
      <c r="J42" s="20">
        <v>21</v>
      </c>
      <c r="K42" s="23">
        <v>200.31</v>
      </c>
      <c r="L42" s="24">
        <v>0</v>
      </c>
      <c r="M42" s="24">
        <v>0</v>
      </c>
      <c r="N42" s="20">
        <v>0</v>
      </c>
      <c r="O42" s="24">
        <v>0</v>
      </c>
      <c r="P42" s="20">
        <v>0</v>
      </c>
      <c r="Q42" s="23">
        <v>0</v>
      </c>
      <c r="R42" s="22">
        <v>1201.8399999999999</v>
      </c>
      <c r="S42" s="20">
        <v>100</v>
      </c>
      <c r="T42" s="20">
        <v>50</v>
      </c>
      <c r="U42" s="21">
        <v>25</v>
      </c>
      <c r="V42" s="20"/>
      <c r="W42" s="19"/>
      <c r="X42" s="17">
        <f t="shared" si="4"/>
        <v>1201.8399999999999</v>
      </c>
      <c r="Y42" s="17" t="s">
        <v>5</v>
      </c>
      <c r="Z42"/>
      <c r="AA42"/>
      <c r="AB42"/>
      <c r="AC42"/>
      <c r="AD42" s="16" t="s">
        <v>4</v>
      </c>
      <c r="AE42" s="18">
        <v>1144.6099999999999</v>
      </c>
      <c r="AF42" s="16">
        <v>1144.6099999999999</v>
      </c>
      <c r="AG42" s="17">
        <f t="shared" si="5"/>
        <v>57.230499999999999</v>
      </c>
      <c r="AH42" s="17">
        <f t="shared" si="6"/>
        <v>1201.8404999999998</v>
      </c>
      <c r="AI42" s="17">
        <f t="shared" si="7"/>
        <v>4.9999999987448973E-4</v>
      </c>
    </row>
    <row r="43" spans="1:35" s="16" customFormat="1" x14ac:dyDescent="0.25">
      <c r="A43" s="21">
        <v>40</v>
      </c>
      <c r="B43" s="20">
        <v>1614</v>
      </c>
      <c r="C43" s="20" t="s">
        <v>7</v>
      </c>
      <c r="D43" s="20">
        <v>40</v>
      </c>
      <c r="E43" s="20">
        <v>1</v>
      </c>
      <c r="F43" s="26" t="s">
        <v>16</v>
      </c>
      <c r="G43" s="23">
        <v>5998.68</v>
      </c>
      <c r="H43" s="20">
        <v>31.5</v>
      </c>
      <c r="I43" s="23">
        <v>1799.61</v>
      </c>
      <c r="J43" s="20">
        <v>21</v>
      </c>
      <c r="K43" s="23">
        <v>1199.74</v>
      </c>
      <c r="L43" s="24">
        <v>0</v>
      </c>
      <c r="M43" s="23">
        <v>599.86</v>
      </c>
      <c r="N43" s="20">
        <v>10.5</v>
      </c>
      <c r="O43" s="23">
        <v>0</v>
      </c>
      <c r="P43" s="20">
        <v>0</v>
      </c>
      <c r="Q43" s="23">
        <v>0</v>
      </c>
      <c r="R43" s="22">
        <v>9597.89</v>
      </c>
      <c r="S43" s="20">
        <v>100</v>
      </c>
      <c r="T43" s="20">
        <v>50</v>
      </c>
      <c r="U43" s="21">
        <v>25</v>
      </c>
      <c r="V43" s="20"/>
      <c r="W43" s="19"/>
      <c r="X43" s="17">
        <f t="shared" si="4"/>
        <v>8998.0300000000007</v>
      </c>
      <c r="Y43" s="17" t="s">
        <v>5</v>
      </c>
      <c r="Z43"/>
      <c r="AA43"/>
      <c r="AB43"/>
      <c r="AC43"/>
      <c r="AD43" s="16" t="s">
        <v>4</v>
      </c>
      <c r="AE43" s="18">
        <v>9140.85</v>
      </c>
      <c r="AF43" s="16">
        <v>9140.85</v>
      </c>
      <c r="AG43" s="17">
        <f t="shared" si="5"/>
        <v>457.04250000000002</v>
      </c>
      <c r="AH43" s="17">
        <f t="shared" si="6"/>
        <v>9597.8924999999999</v>
      </c>
      <c r="AI43" s="17">
        <f t="shared" si="7"/>
        <v>2.500000000509317E-3</v>
      </c>
    </row>
    <row r="44" spans="1:35" s="16" customFormat="1" ht="30" x14ac:dyDescent="0.25">
      <c r="A44" s="21">
        <v>41</v>
      </c>
      <c r="B44" s="20">
        <v>1615</v>
      </c>
      <c r="C44" s="20" t="s">
        <v>7</v>
      </c>
      <c r="D44" s="20">
        <v>41</v>
      </c>
      <c r="E44" s="20">
        <v>1</v>
      </c>
      <c r="F44" s="26" t="s">
        <v>15</v>
      </c>
      <c r="G44" s="23">
        <v>5998.68</v>
      </c>
      <c r="H44" s="20">
        <v>31.5</v>
      </c>
      <c r="I44" s="23">
        <v>1799.61</v>
      </c>
      <c r="J44" s="20">
        <v>21</v>
      </c>
      <c r="K44" s="23">
        <v>1199.74</v>
      </c>
      <c r="L44" s="24">
        <v>0</v>
      </c>
      <c r="M44" s="23">
        <v>599.86</v>
      </c>
      <c r="N44" s="20">
        <v>10.5</v>
      </c>
      <c r="O44" s="23">
        <v>0</v>
      </c>
      <c r="P44" s="20">
        <v>0</v>
      </c>
      <c r="Q44" s="23">
        <v>0</v>
      </c>
      <c r="R44" s="22">
        <v>9597.89</v>
      </c>
      <c r="S44" s="20">
        <v>100</v>
      </c>
      <c r="T44" s="20">
        <v>50</v>
      </c>
      <c r="U44" s="21">
        <v>25</v>
      </c>
      <c r="V44" s="20"/>
      <c r="W44" s="19"/>
      <c r="X44" s="17">
        <f t="shared" si="4"/>
        <v>8998.0300000000007</v>
      </c>
      <c r="Y44" s="17" t="s">
        <v>5</v>
      </c>
      <c r="Z44"/>
      <c r="AA44"/>
      <c r="AB44"/>
      <c r="AC44"/>
      <c r="AD44" s="16" t="s">
        <v>4</v>
      </c>
      <c r="AE44" s="18">
        <v>9140.85</v>
      </c>
      <c r="AF44" s="16">
        <v>9140.85</v>
      </c>
      <c r="AG44" s="17">
        <f t="shared" si="5"/>
        <v>457.04250000000002</v>
      </c>
      <c r="AH44" s="17">
        <f t="shared" si="6"/>
        <v>9597.8924999999999</v>
      </c>
      <c r="AI44" s="17">
        <f t="shared" si="7"/>
        <v>2.500000000509317E-3</v>
      </c>
    </row>
    <row r="45" spans="1:35" s="16" customFormat="1" ht="30" x14ac:dyDescent="0.25">
      <c r="A45" s="21">
        <v>42</v>
      </c>
      <c r="B45" s="20">
        <v>1616</v>
      </c>
      <c r="C45" s="20" t="s">
        <v>7</v>
      </c>
      <c r="D45" s="20">
        <v>42</v>
      </c>
      <c r="E45" s="20">
        <v>1</v>
      </c>
      <c r="F45" s="26" t="s">
        <v>14</v>
      </c>
      <c r="G45" s="23">
        <v>5998.68</v>
      </c>
      <c r="H45" s="20">
        <v>31.5</v>
      </c>
      <c r="I45" s="23">
        <v>1799.61</v>
      </c>
      <c r="J45" s="20">
        <v>21</v>
      </c>
      <c r="K45" s="23">
        <v>1199.74</v>
      </c>
      <c r="L45" s="24">
        <v>0</v>
      </c>
      <c r="M45" s="23">
        <v>599.86</v>
      </c>
      <c r="N45" s="20">
        <v>10.5</v>
      </c>
      <c r="O45" s="23">
        <v>0</v>
      </c>
      <c r="P45" s="20">
        <v>0</v>
      </c>
      <c r="Q45" s="23">
        <v>0</v>
      </c>
      <c r="R45" s="22">
        <v>9597.89</v>
      </c>
      <c r="S45" s="20">
        <v>100</v>
      </c>
      <c r="T45" s="20">
        <v>50</v>
      </c>
      <c r="U45" s="21">
        <v>25</v>
      </c>
      <c r="V45" s="20"/>
      <c r="W45" s="19"/>
      <c r="X45" s="17">
        <f t="shared" si="4"/>
        <v>8998.0300000000007</v>
      </c>
      <c r="Y45" s="17" t="s">
        <v>5</v>
      </c>
      <c r="Z45"/>
      <c r="AA45"/>
      <c r="AB45"/>
      <c r="AC45"/>
      <c r="AD45" s="16" t="s">
        <v>4</v>
      </c>
      <c r="AE45" s="18">
        <v>9140.85</v>
      </c>
      <c r="AF45" s="16">
        <v>9140.85</v>
      </c>
      <c r="AG45" s="17">
        <f t="shared" si="5"/>
        <v>457.04250000000002</v>
      </c>
      <c r="AH45" s="17">
        <f t="shared" si="6"/>
        <v>9597.8924999999999</v>
      </c>
      <c r="AI45" s="17">
        <f t="shared" si="7"/>
        <v>2.500000000509317E-3</v>
      </c>
    </row>
    <row r="46" spans="1:35" s="16" customFormat="1" x14ac:dyDescent="0.25">
      <c r="A46" s="21">
        <v>43</v>
      </c>
      <c r="B46" s="20">
        <v>1617</v>
      </c>
      <c r="C46" s="20" t="s">
        <v>7</v>
      </c>
      <c r="D46" s="20">
        <v>43</v>
      </c>
      <c r="E46" s="20">
        <v>1</v>
      </c>
      <c r="F46" s="26" t="s">
        <v>13</v>
      </c>
      <c r="G46" s="23">
        <v>4266.74</v>
      </c>
      <c r="H46" s="20">
        <v>31.5</v>
      </c>
      <c r="I46" s="23">
        <v>1280.02</v>
      </c>
      <c r="J46" s="20">
        <v>21</v>
      </c>
      <c r="K46" s="23">
        <v>853.35</v>
      </c>
      <c r="L46" s="24">
        <v>0</v>
      </c>
      <c r="M46" s="23">
        <v>426.68</v>
      </c>
      <c r="N46" s="20">
        <v>10.5</v>
      </c>
      <c r="O46" s="23">
        <v>0</v>
      </c>
      <c r="P46" s="20">
        <v>0</v>
      </c>
      <c r="Q46" s="23">
        <v>0</v>
      </c>
      <c r="R46" s="22">
        <v>6826.79</v>
      </c>
      <c r="S46" s="20">
        <v>100</v>
      </c>
      <c r="T46" s="20">
        <v>50</v>
      </c>
      <c r="U46" s="21">
        <v>25</v>
      </c>
      <c r="V46" s="20"/>
      <c r="W46" s="19"/>
      <c r="X46" s="17">
        <f t="shared" si="4"/>
        <v>6400.11</v>
      </c>
      <c r="Y46" s="17" t="s">
        <v>5</v>
      </c>
      <c r="Z46"/>
      <c r="AA46"/>
      <c r="AB46"/>
      <c r="AC46"/>
      <c r="AD46" s="16" t="s">
        <v>4</v>
      </c>
      <c r="AE46" s="18">
        <v>6501.7</v>
      </c>
      <c r="AF46" s="16">
        <v>6501.7</v>
      </c>
      <c r="AG46" s="17">
        <f t="shared" si="5"/>
        <v>325.08500000000004</v>
      </c>
      <c r="AH46" s="17">
        <f t="shared" si="6"/>
        <v>6826.7849999999999</v>
      </c>
      <c r="AI46" s="17">
        <f t="shared" si="7"/>
        <v>-5.0000000001091394E-3</v>
      </c>
    </row>
    <row r="47" spans="1:35" s="16" customFormat="1" x14ac:dyDescent="0.25">
      <c r="A47" s="21">
        <v>44</v>
      </c>
      <c r="B47" s="20">
        <v>1618</v>
      </c>
      <c r="C47" s="20" t="s">
        <v>7</v>
      </c>
      <c r="D47" s="20">
        <v>44</v>
      </c>
      <c r="E47" s="20">
        <v>1</v>
      </c>
      <c r="F47" s="26" t="s">
        <v>12</v>
      </c>
      <c r="G47" s="23">
        <v>4266.74</v>
      </c>
      <c r="H47" s="20">
        <v>31.5</v>
      </c>
      <c r="I47" s="23">
        <v>1280.02</v>
      </c>
      <c r="J47" s="20">
        <v>21</v>
      </c>
      <c r="K47" s="23">
        <v>853.35</v>
      </c>
      <c r="L47" s="24">
        <v>0</v>
      </c>
      <c r="M47" s="23">
        <v>426.68</v>
      </c>
      <c r="N47" s="20">
        <v>10.5</v>
      </c>
      <c r="O47" s="23">
        <v>0</v>
      </c>
      <c r="P47" s="20">
        <v>0</v>
      </c>
      <c r="Q47" s="23">
        <v>0</v>
      </c>
      <c r="R47" s="22">
        <v>6826.79</v>
      </c>
      <c r="S47" s="20">
        <v>100</v>
      </c>
      <c r="T47" s="20">
        <v>50</v>
      </c>
      <c r="U47" s="21">
        <v>25</v>
      </c>
      <c r="V47" s="20"/>
      <c r="W47" s="19"/>
      <c r="X47" s="17">
        <f t="shared" si="4"/>
        <v>6400.11</v>
      </c>
      <c r="Y47" s="17" t="s">
        <v>5</v>
      </c>
      <c r="Z47"/>
      <c r="AA47"/>
      <c r="AB47"/>
      <c r="AC47"/>
      <c r="AD47" s="16" t="s">
        <v>4</v>
      </c>
      <c r="AE47" s="18">
        <v>6501.7</v>
      </c>
      <c r="AF47" s="16">
        <v>6501.7</v>
      </c>
      <c r="AG47" s="17">
        <f t="shared" si="5"/>
        <v>325.08500000000004</v>
      </c>
      <c r="AH47" s="17">
        <f t="shared" si="6"/>
        <v>6826.7849999999999</v>
      </c>
      <c r="AI47" s="17">
        <f t="shared" si="7"/>
        <v>-5.0000000001091394E-3</v>
      </c>
    </row>
    <row r="48" spans="1:35" s="16" customFormat="1" x14ac:dyDescent="0.25">
      <c r="A48" s="21">
        <v>45</v>
      </c>
      <c r="B48" s="20">
        <v>1619</v>
      </c>
      <c r="C48" s="20" t="s">
        <v>7</v>
      </c>
      <c r="D48" s="20">
        <v>45</v>
      </c>
      <c r="E48" s="20">
        <v>1</v>
      </c>
      <c r="F48" s="26" t="s">
        <v>11</v>
      </c>
      <c r="G48" s="23">
        <v>5998.68</v>
      </c>
      <c r="H48" s="20">
        <v>31.5</v>
      </c>
      <c r="I48" s="23">
        <v>1799.61</v>
      </c>
      <c r="J48" s="20">
        <v>21</v>
      </c>
      <c r="K48" s="23">
        <v>1199.74</v>
      </c>
      <c r="L48" s="24">
        <v>0</v>
      </c>
      <c r="M48" s="23">
        <v>599.86</v>
      </c>
      <c r="N48" s="20">
        <v>10.5</v>
      </c>
      <c r="O48" s="23">
        <v>0</v>
      </c>
      <c r="P48" s="20">
        <v>0</v>
      </c>
      <c r="Q48" s="23">
        <v>0</v>
      </c>
      <c r="R48" s="22">
        <v>9597.89</v>
      </c>
      <c r="S48" s="20">
        <v>100</v>
      </c>
      <c r="T48" s="20">
        <v>50</v>
      </c>
      <c r="U48" s="21">
        <v>25</v>
      </c>
      <c r="V48" s="20"/>
      <c r="W48" s="19"/>
      <c r="X48" s="17">
        <f t="shared" si="4"/>
        <v>8998.0300000000007</v>
      </c>
      <c r="Y48" s="17" t="s">
        <v>5</v>
      </c>
      <c r="Z48"/>
      <c r="AA48"/>
      <c r="AB48"/>
      <c r="AC48"/>
      <c r="AD48" s="16" t="s">
        <v>4</v>
      </c>
      <c r="AE48" s="18">
        <v>9140.85</v>
      </c>
      <c r="AF48" s="16">
        <v>9140.85</v>
      </c>
      <c r="AG48" s="17">
        <f t="shared" si="5"/>
        <v>457.04250000000002</v>
      </c>
      <c r="AH48" s="17">
        <f t="shared" si="6"/>
        <v>9597.8924999999999</v>
      </c>
      <c r="AI48" s="17">
        <f t="shared" si="7"/>
        <v>2.500000000509317E-3</v>
      </c>
    </row>
    <row r="49" spans="1:35" s="16" customFormat="1" ht="30" x14ac:dyDescent="0.25">
      <c r="A49" s="21">
        <v>46</v>
      </c>
      <c r="B49" s="20">
        <v>1620</v>
      </c>
      <c r="C49" s="20" t="s">
        <v>7</v>
      </c>
      <c r="D49" s="20">
        <v>46</v>
      </c>
      <c r="E49" s="20">
        <v>1</v>
      </c>
      <c r="F49" s="26" t="s">
        <v>10</v>
      </c>
      <c r="G49" s="23">
        <v>5998.68</v>
      </c>
      <c r="H49" s="20">
        <v>31.5</v>
      </c>
      <c r="I49" s="23">
        <v>1799.61</v>
      </c>
      <c r="J49" s="20">
        <v>21</v>
      </c>
      <c r="K49" s="23">
        <v>1199.74</v>
      </c>
      <c r="L49" s="24">
        <v>0</v>
      </c>
      <c r="M49" s="23">
        <v>599.86</v>
      </c>
      <c r="N49" s="20">
        <v>10.5</v>
      </c>
      <c r="O49" s="23">
        <v>0</v>
      </c>
      <c r="P49" s="20">
        <v>0</v>
      </c>
      <c r="Q49" s="23">
        <v>0</v>
      </c>
      <c r="R49" s="22">
        <v>9597.89</v>
      </c>
      <c r="S49" s="20">
        <v>100</v>
      </c>
      <c r="T49" s="20">
        <v>50</v>
      </c>
      <c r="U49" s="21">
        <v>25</v>
      </c>
      <c r="V49" s="20"/>
      <c r="W49" s="19"/>
      <c r="X49" s="17">
        <f t="shared" si="4"/>
        <v>8998.0300000000007</v>
      </c>
      <c r="Y49" s="17" t="s">
        <v>5</v>
      </c>
      <c r="Z49"/>
      <c r="AA49"/>
      <c r="AB49"/>
      <c r="AC49"/>
      <c r="AD49" s="16" t="s">
        <v>4</v>
      </c>
      <c r="AE49" s="18">
        <v>9140.85</v>
      </c>
      <c r="AF49" s="16">
        <v>9140.85</v>
      </c>
      <c r="AG49" s="17">
        <f t="shared" si="5"/>
        <v>457.04250000000002</v>
      </c>
      <c r="AH49" s="17">
        <f t="shared" si="6"/>
        <v>9597.8924999999999</v>
      </c>
      <c r="AI49" s="17">
        <f t="shared" si="7"/>
        <v>2.500000000509317E-3</v>
      </c>
    </row>
    <row r="50" spans="1:35" s="16" customFormat="1" ht="30" x14ac:dyDescent="0.25">
      <c r="A50" s="21">
        <v>47</v>
      </c>
      <c r="B50" s="20">
        <v>1621</v>
      </c>
      <c r="C50" s="20" t="s">
        <v>7</v>
      </c>
      <c r="D50" s="20">
        <v>47</v>
      </c>
      <c r="E50" s="20">
        <v>1</v>
      </c>
      <c r="F50" s="26" t="s">
        <v>9</v>
      </c>
      <c r="G50" s="23">
        <v>5998.68</v>
      </c>
      <c r="H50" s="20">
        <v>31.5</v>
      </c>
      <c r="I50" s="23">
        <v>1799.61</v>
      </c>
      <c r="J50" s="20">
        <v>21</v>
      </c>
      <c r="K50" s="23">
        <v>1199.74</v>
      </c>
      <c r="L50" s="24">
        <v>0</v>
      </c>
      <c r="M50" s="23">
        <v>599.86</v>
      </c>
      <c r="N50" s="20">
        <v>10.5</v>
      </c>
      <c r="O50" s="23">
        <v>0</v>
      </c>
      <c r="P50" s="20">
        <v>0</v>
      </c>
      <c r="Q50" s="23">
        <v>0</v>
      </c>
      <c r="R50" s="22">
        <v>9597.89</v>
      </c>
      <c r="S50" s="20">
        <v>100</v>
      </c>
      <c r="T50" s="20">
        <v>50</v>
      </c>
      <c r="U50" s="21">
        <v>25</v>
      </c>
      <c r="V50" s="20"/>
      <c r="W50" s="19"/>
      <c r="X50" s="17">
        <f t="shared" si="4"/>
        <v>8998.0300000000007</v>
      </c>
      <c r="Y50" s="17" t="s">
        <v>5</v>
      </c>
      <c r="Z50"/>
      <c r="AA50"/>
      <c r="AB50"/>
      <c r="AC50"/>
      <c r="AD50" s="16" t="s">
        <v>4</v>
      </c>
      <c r="AE50" s="18">
        <v>9140.85</v>
      </c>
      <c r="AF50" s="16">
        <v>9140.85</v>
      </c>
      <c r="AG50" s="17">
        <f t="shared" si="5"/>
        <v>457.04250000000002</v>
      </c>
      <c r="AH50" s="17">
        <f t="shared" si="6"/>
        <v>9597.8924999999999</v>
      </c>
      <c r="AI50" s="17">
        <f t="shared" si="7"/>
        <v>2.500000000509317E-3</v>
      </c>
    </row>
    <row r="51" spans="1:35" s="16" customFormat="1" x14ac:dyDescent="0.25">
      <c r="A51" s="21">
        <v>48</v>
      </c>
      <c r="B51" s="20">
        <v>1622</v>
      </c>
      <c r="C51" s="20" t="s">
        <v>7</v>
      </c>
      <c r="D51" s="20">
        <v>48</v>
      </c>
      <c r="E51" s="20">
        <v>1</v>
      </c>
      <c r="F51" s="26" t="s">
        <v>8</v>
      </c>
      <c r="G51" s="23">
        <v>5998.68</v>
      </c>
      <c r="H51" s="20">
        <v>31.5</v>
      </c>
      <c r="I51" s="23">
        <v>1799.61</v>
      </c>
      <c r="J51" s="20">
        <v>21</v>
      </c>
      <c r="K51" s="23">
        <v>1199.74</v>
      </c>
      <c r="L51" s="24">
        <v>0</v>
      </c>
      <c r="M51" s="23">
        <v>599.86</v>
      </c>
      <c r="N51" s="20">
        <v>10.5</v>
      </c>
      <c r="O51" s="23">
        <v>0</v>
      </c>
      <c r="P51" s="20">
        <v>0</v>
      </c>
      <c r="Q51" s="23">
        <v>0</v>
      </c>
      <c r="R51" s="22">
        <v>9597.89</v>
      </c>
      <c r="S51" s="20">
        <v>100</v>
      </c>
      <c r="T51" s="20">
        <v>50</v>
      </c>
      <c r="U51" s="21">
        <v>25</v>
      </c>
      <c r="V51" s="20"/>
      <c r="W51" s="19"/>
      <c r="X51" s="17">
        <f t="shared" si="4"/>
        <v>8998.0300000000007</v>
      </c>
      <c r="Y51" s="17" t="s">
        <v>5</v>
      </c>
      <c r="Z51"/>
      <c r="AA51"/>
      <c r="AB51"/>
      <c r="AC51"/>
      <c r="AD51" s="16" t="s">
        <v>4</v>
      </c>
      <c r="AE51" s="18">
        <v>9140.85</v>
      </c>
      <c r="AF51" s="16">
        <v>9140.85</v>
      </c>
      <c r="AG51" s="17">
        <f t="shared" si="5"/>
        <v>457.04250000000002</v>
      </c>
      <c r="AH51" s="17">
        <f t="shared" si="6"/>
        <v>9597.8924999999999</v>
      </c>
      <c r="AI51" s="17">
        <f t="shared" si="7"/>
        <v>2.500000000509317E-3</v>
      </c>
    </row>
    <row r="52" spans="1:35" s="16" customFormat="1" ht="30" x14ac:dyDescent="0.25">
      <c r="A52" s="28">
        <v>49</v>
      </c>
      <c r="B52" s="20">
        <v>1623</v>
      </c>
      <c r="C52" s="27" t="s">
        <v>7</v>
      </c>
      <c r="D52" s="27">
        <v>49</v>
      </c>
      <c r="E52" s="20">
        <v>1</v>
      </c>
      <c r="F52" s="26" t="s">
        <v>6</v>
      </c>
      <c r="G52" s="23">
        <v>1333.43</v>
      </c>
      <c r="H52" s="20">
        <v>31.5</v>
      </c>
      <c r="I52" s="23">
        <v>400.03</v>
      </c>
      <c r="J52" s="20">
        <v>21</v>
      </c>
      <c r="K52" s="23">
        <v>266.69</v>
      </c>
      <c r="L52" s="25">
        <v>0</v>
      </c>
      <c r="M52" s="24">
        <v>0</v>
      </c>
      <c r="N52" s="20">
        <v>0</v>
      </c>
      <c r="O52" s="24">
        <v>0</v>
      </c>
      <c r="P52" s="20">
        <v>0</v>
      </c>
      <c r="Q52" s="23">
        <v>0</v>
      </c>
      <c r="R52" s="22">
        <v>2000.15</v>
      </c>
      <c r="S52" s="20">
        <v>100</v>
      </c>
      <c r="T52" s="20">
        <v>50</v>
      </c>
      <c r="U52" s="21">
        <v>25</v>
      </c>
      <c r="V52" s="20"/>
      <c r="W52" s="19"/>
      <c r="X52" s="17">
        <f t="shared" si="4"/>
        <v>2000.15</v>
      </c>
      <c r="Y52" s="17" t="s">
        <v>5</v>
      </c>
      <c r="Z52"/>
      <c r="AA52"/>
      <c r="AB52"/>
      <c r="AC52"/>
      <c r="AD52" s="16" t="s">
        <v>4</v>
      </c>
      <c r="AE52" s="18">
        <v>1904.9</v>
      </c>
      <c r="AF52" s="16">
        <v>1904.9</v>
      </c>
      <c r="AG52" s="17">
        <f t="shared" si="5"/>
        <v>95.245000000000005</v>
      </c>
      <c r="AH52" s="17">
        <f t="shared" si="6"/>
        <v>2000.145</v>
      </c>
      <c r="AI52" s="17">
        <f t="shared" si="7"/>
        <v>-5.0000000001091394E-3</v>
      </c>
    </row>
    <row r="53" spans="1:35" ht="22.5" x14ac:dyDescent="0.25">
      <c r="A53" s="15"/>
      <c r="B53" s="15"/>
      <c r="C53" s="12"/>
      <c r="D53" s="11"/>
      <c r="F53" s="5" t="s">
        <v>3</v>
      </c>
      <c r="G53" s="14"/>
      <c r="H53" s="13"/>
      <c r="I53" s="12"/>
      <c r="J53" s="12"/>
      <c r="K53" s="12"/>
      <c r="L53" s="12"/>
      <c r="M53" s="12"/>
      <c r="N53" s="12"/>
      <c r="O53" s="12"/>
      <c r="P53" s="12"/>
      <c r="Q53" s="12"/>
      <c r="R53" s="11"/>
    </row>
    <row r="54" spans="1:35" ht="22.5" x14ac:dyDescent="0.25">
      <c r="A54" s="10"/>
      <c r="B54" s="10"/>
      <c r="C54" s="8"/>
      <c r="D54" s="7"/>
      <c r="F54" s="5" t="s">
        <v>2</v>
      </c>
      <c r="G54" s="9">
        <v>0.3</v>
      </c>
      <c r="H54" s="3">
        <v>0.3</v>
      </c>
      <c r="I54" s="8"/>
      <c r="J54" s="8"/>
      <c r="K54" s="8"/>
      <c r="L54" s="8"/>
      <c r="M54" s="8"/>
      <c r="N54" s="8"/>
      <c r="O54" s="8"/>
      <c r="P54" s="8"/>
      <c r="Q54" s="8"/>
      <c r="R54" s="7"/>
    </row>
    <row r="55" spans="1:35" ht="22.5" x14ac:dyDescent="0.25">
      <c r="A55" s="10"/>
      <c r="B55" s="10"/>
      <c r="C55" s="8"/>
      <c r="D55" s="7"/>
      <c r="F55" s="5" t="s">
        <v>1</v>
      </c>
      <c r="G55" s="9">
        <v>0.2</v>
      </c>
      <c r="H55" s="3">
        <v>0.2</v>
      </c>
      <c r="I55" s="8"/>
      <c r="J55" s="8"/>
      <c r="K55" s="8"/>
      <c r="L55" s="8"/>
      <c r="M55" s="8"/>
      <c r="N55" s="8"/>
      <c r="O55" s="8"/>
      <c r="P55" s="8"/>
      <c r="Q55" s="8"/>
      <c r="R55" s="7"/>
    </row>
    <row r="56" spans="1:35" ht="34.5" thickBot="1" x14ac:dyDescent="0.3">
      <c r="A56" s="6"/>
      <c r="B56" s="6"/>
      <c r="C56" s="2"/>
      <c r="D56" s="1"/>
      <c r="F56" s="5" t="s">
        <v>0</v>
      </c>
      <c r="G56" s="4">
        <v>0.1</v>
      </c>
      <c r="H56" s="3">
        <v>0.1</v>
      </c>
      <c r="I56" s="2"/>
      <c r="J56" s="2"/>
      <c r="K56" s="2"/>
      <c r="L56" s="2"/>
      <c r="M56" s="2"/>
      <c r="N56" s="2"/>
      <c r="O56" s="2"/>
      <c r="P56" s="2"/>
      <c r="Q56" s="2"/>
      <c r="R56" s="1"/>
    </row>
  </sheetData>
  <mergeCells count="6">
    <mergeCell ref="V3:W3"/>
    <mergeCell ref="H3:I3"/>
    <mergeCell ref="J3:K3"/>
    <mergeCell ref="L3:M3"/>
    <mergeCell ref="N3:O3"/>
    <mergeCell ref="P3:Q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DZ40"/>
  <sheetViews>
    <sheetView topLeftCell="C1" workbookViewId="0">
      <selection activeCell="ED4" sqref="ED4"/>
    </sheetView>
  </sheetViews>
  <sheetFormatPr baseColWidth="10" defaultRowHeight="15" outlineLevelCol="5" x14ac:dyDescent="0.25"/>
  <cols>
    <col min="1" max="1" width="12.7109375" hidden="1" customWidth="1"/>
    <col min="2" max="2" width="11.85546875" hidden="1" customWidth="1"/>
    <col min="5" max="5" width="9.85546875" hidden="1" customWidth="1"/>
    <col min="6" max="6" width="31.5703125" customWidth="1"/>
    <col min="8" max="8" width="5.85546875" hidden="1" customWidth="1"/>
    <col min="10" max="10" width="0" hidden="1" customWidth="1"/>
    <col min="11" max="11" width="13.7109375" customWidth="1"/>
    <col min="12" max="12" width="0" hidden="1" customWidth="1"/>
    <col min="13" max="13" width="13.85546875" customWidth="1"/>
    <col min="14" max="17" width="0" hidden="1" customWidth="1"/>
    <col min="19" max="23" width="11.42578125" hidden="1" customWidth="1"/>
    <col min="24" max="24" width="12.42578125" hidden="1" customWidth="1"/>
    <col min="25" max="129" width="12.42578125" style="108" hidden="1" customWidth="1" outlineLevel="5"/>
    <col min="130" max="130" width="12.42578125" style="108" customWidth="1" collapsed="1"/>
    <col min="131" max="132" width="12.42578125" style="108" customWidth="1"/>
    <col min="133" max="16384" width="11.42578125" style="108"/>
  </cols>
  <sheetData>
    <row r="1" spans="1:35" s="16" customFormat="1" x14ac:dyDescent="0.25">
      <c r="B1" s="77" t="s">
        <v>88</v>
      </c>
      <c r="C1" s="38"/>
      <c r="D1" s="38"/>
      <c r="E1" s="38"/>
      <c r="F1" s="41"/>
      <c r="G1" s="40"/>
      <c r="H1" s="38"/>
      <c r="I1" s="40"/>
      <c r="J1" s="38" t="s">
        <v>87</v>
      </c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90.75" customHeight="1" x14ac:dyDescent="0.25">
      <c r="B2" s="38"/>
      <c r="C2" s="38"/>
      <c r="D2" s="38"/>
      <c r="E2" s="38"/>
      <c r="F2" s="41"/>
      <c r="G2" s="40"/>
      <c r="H2" s="38"/>
      <c r="I2" s="40"/>
      <c r="J2" s="38"/>
      <c r="K2" s="40"/>
      <c r="L2" s="38"/>
      <c r="M2" s="38"/>
      <c r="N2" s="38"/>
      <c r="O2" s="38"/>
      <c r="P2" s="38"/>
      <c r="Q2" s="38"/>
      <c r="R2" s="39"/>
      <c r="S2" s="38"/>
      <c r="T2" s="38"/>
      <c r="U2" s="38"/>
    </row>
    <row r="3" spans="1:35" s="16" customFormat="1" ht="15.75" thickBot="1" x14ac:dyDescent="0.3">
      <c r="B3" s="38"/>
      <c r="C3" s="38"/>
      <c r="D3" s="38"/>
      <c r="E3" s="38"/>
      <c r="F3" s="41"/>
      <c r="G3" s="40"/>
      <c r="H3" s="38"/>
      <c r="I3" s="40"/>
      <c r="J3" s="38"/>
      <c r="K3" s="40"/>
      <c r="L3" s="38"/>
      <c r="M3" s="38"/>
      <c r="N3" s="38"/>
      <c r="O3" s="38"/>
      <c r="P3" s="38"/>
      <c r="Q3" s="38"/>
      <c r="R3" s="39"/>
      <c r="S3" s="38"/>
      <c r="T3" s="38"/>
      <c r="U3" s="38"/>
    </row>
    <row r="4" spans="1:35" s="16" customFormat="1" ht="75" customHeight="1" thickBot="1" x14ac:dyDescent="0.3">
      <c r="B4" s="36" t="s">
        <v>70</v>
      </c>
      <c r="C4" s="36" t="s">
        <v>69</v>
      </c>
      <c r="D4" s="36" t="s">
        <v>135</v>
      </c>
      <c r="E4" s="36" t="s">
        <v>67</v>
      </c>
      <c r="F4" s="35" t="s">
        <v>468</v>
      </c>
      <c r="G4" s="54" t="s">
        <v>65</v>
      </c>
      <c r="H4" s="320" t="s">
        <v>64</v>
      </c>
      <c r="I4" s="321"/>
      <c r="J4" s="320" t="s">
        <v>63</v>
      </c>
      <c r="K4" s="321"/>
      <c r="L4" s="320" t="s">
        <v>62</v>
      </c>
      <c r="M4" s="321"/>
      <c r="N4" s="318" t="s">
        <v>84</v>
      </c>
      <c r="O4" s="319"/>
      <c r="P4" s="318" t="s">
        <v>61</v>
      </c>
      <c r="Q4" s="319"/>
      <c r="R4" s="76" t="s">
        <v>60</v>
      </c>
      <c r="S4" s="31" t="s">
        <v>59</v>
      </c>
      <c r="T4" s="31" t="s">
        <v>58</v>
      </c>
      <c r="U4" s="31" t="s">
        <v>57</v>
      </c>
      <c r="V4" s="318" t="s">
        <v>56</v>
      </c>
      <c r="W4" s="319"/>
    </row>
    <row r="5" spans="1:35" s="16" customFormat="1" x14ac:dyDescent="0.25">
      <c r="A5" s="16">
        <v>551</v>
      </c>
      <c r="B5" s="20">
        <v>1394</v>
      </c>
      <c r="C5" s="20" t="s">
        <v>443</v>
      </c>
      <c r="D5" s="20">
        <v>1</v>
      </c>
      <c r="E5" s="20">
        <v>1</v>
      </c>
      <c r="F5" s="26" t="s">
        <v>55</v>
      </c>
      <c r="G5" s="23">
        <v>293.33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5">
        <v>0</v>
      </c>
      <c r="Q5" s="24">
        <v>0</v>
      </c>
      <c r="R5" s="22">
        <v>293.33</v>
      </c>
      <c r="S5" s="20">
        <v>0</v>
      </c>
      <c r="T5" s="20">
        <v>0</v>
      </c>
      <c r="U5" s="21">
        <v>0</v>
      </c>
      <c r="V5" s="20"/>
      <c r="W5" s="20"/>
      <c r="X5"/>
      <c r="Y5" s="108" t="s">
        <v>5</v>
      </c>
      <c r="AA5" s="17"/>
      <c r="AD5" s="16" t="s">
        <v>4</v>
      </c>
      <c r="AE5" s="46">
        <v>279.36</v>
      </c>
      <c r="AF5" s="16">
        <v>279.36</v>
      </c>
      <c r="AG5" s="16">
        <f t="shared" ref="AG5:AG16" si="0">+AF5*5%</f>
        <v>13.968000000000002</v>
      </c>
      <c r="AH5" s="16">
        <f t="shared" ref="AH5:AH16" si="1">+AG5+AF5</f>
        <v>293.32800000000003</v>
      </c>
      <c r="AI5" s="17">
        <f t="shared" ref="AI5:AI16" si="2">+AH5-R5</f>
        <v>-1.9999999999527063E-3</v>
      </c>
    </row>
    <row r="6" spans="1:35" s="16" customFormat="1" ht="30" x14ac:dyDescent="0.25">
      <c r="A6" s="16">
        <v>552</v>
      </c>
      <c r="B6" s="20">
        <v>1395</v>
      </c>
      <c r="C6" s="20" t="s">
        <v>443</v>
      </c>
      <c r="D6" s="20">
        <v>2</v>
      </c>
      <c r="E6" s="20">
        <v>1</v>
      </c>
      <c r="F6" s="26" t="s">
        <v>54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5">
        <v>0</v>
      </c>
      <c r="Q6" s="24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s="108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x14ac:dyDescent="0.25">
      <c r="A7" s="16">
        <v>553</v>
      </c>
      <c r="B7" s="20">
        <v>1396</v>
      </c>
      <c r="C7" s="20" t="s">
        <v>443</v>
      </c>
      <c r="D7" s="20">
        <v>3</v>
      </c>
      <c r="E7" s="20">
        <v>1</v>
      </c>
      <c r="F7" s="26" t="s">
        <v>53</v>
      </c>
      <c r="G7" s="23">
        <v>586.66999999999996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5">
        <v>0</v>
      </c>
      <c r="Q7" s="24">
        <v>0</v>
      </c>
      <c r="R7" s="22">
        <v>586.66999999999996</v>
      </c>
      <c r="S7" s="20">
        <v>0</v>
      </c>
      <c r="T7" s="20">
        <v>0</v>
      </c>
      <c r="U7" s="21">
        <v>0</v>
      </c>
      <c r="V7" s="20"/>
      <c r="W7" s="20"/>
      <c r="X7"/>
      <c r="Y7" s="108" t="s">
        <v>5</v>
      </c>
      <c r="AA7" s="17"/>
      <c r="AD7" s="16" t="s">
        <v>4</v>
      </c>
      <c r="AE7" s="46">
        <v>558.73</v>
      </c>
      <c r="AF7" s="16">
        <v>558.73</v>
      </c>
      <c r="AG7" s="16">
        <f t="shared" si="0"/>
        <v>27.936500000000002</v>
      </c>
      <c r="AH7" s="16">
        <f t="shared" si="1"/>
        <v>586.66650000000004</v>
      </c>
      <c r="AI7" s="17">
        <f t="shared" si="2"/>
        <v>-3.499999999917236E-3</v>
      </c>
    </row>
    <row r="8" spans="1:35" s="16" customFormat="1" ht="30" x14ac:dyDescent="0.25">
      <c r="A8" s="16">
        <v>554</v>
      </c>
      <c r="B8" s="20">
        <v>1397</v>
      </c>
      <c r="C8" s="20" t="s">
        <v>443</v>
      </c>
      <c r="D8" s="20">
        <v>4</v>
      </c>
      <c r="E8" s="20">
        <v>1</v>
      </c>
      <c r="F8" s="26" t="s">
        <v>52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5">
        <v>0</v>
      </c>
      <c r="Q8" s="24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s="10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555</v>
      </c>
      <c r="B9" s="20">
        <v>1398</v>
      </c>
      <c r="C9" s="20" t="s">
        <v>443</v>
      </c>
      <c r="D9" s="20">
        <v>5</v>
      </c>
      <c r="E9" s="20">
        <v>1</v>
      </c>
      <c r="F9" s="26" t="s">
        <v>51</v>
      </c>
      <c r="G9" s="23">
        <v>514.21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5">
        <v>0</v>
      </c>
      <c r="Q9" s="24">
        <v>0</v>
      </c>
      <c r="R9" s="22">
        <v>514.21</v>
      </c>
      <c r="S9" s="20">
        <v>0</v>
      </c>
      <c r="T9" s="20">
        <v>0</v>
      </c>
      <c r="U9" s="21">
        <v>0</v>
      </c>
      <c r="V9" s="20"/>
      <c r="W9" s="20"/>
      <c r="X9"/>
      <c r="Y9" s="108" t="s">
        <v>5</v>
      </c>
      <c r="AA9" s="17"/>
      <c r="AD9" s="16" t="s">
        <v>4</v>
      </c>
      <c r="AE9" s="46">
        <v>489.72</v>
      </c>
      <c r="AF9" s="16">
        <v>489.72</v>
      </c>
      <c r="AG9" s="16">
        <f t="shared" si="0"/>
        <v>24.486000000000004</v>
      </c>
      <c r="AH9" s="16">
        <f t="shared" si="1"/>
        <v>514.20600000000002</v>
      </c>
      <c r="AI9" s="17">
        <f t="shared" si="2"/>
        <v>-4.0000000000190994E-3</v>
      </c>
    </row>
    <row r="10" spans="1:35" s="16" customFormat="1" ht="30" x14ac:dyDescent="0.25">
      <c r="A10" s="16">
        <v>556</v>
      </c>
      <c r="B10" s="20">
        <v>1399</v>
      </c>
      <c r="C10" s="20" t="s">
        <v>443</v>
      </c>
      <c r="D10" s="20">
        <v>6</v>
      </c>
      <c r="E10" s="20">
        <v>1</v>
      </c>
      <c r="F10" s="26" t="s">
        <v>50</v>
      </c>
      <c r="G10" s="23">
        <v>514.21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4">
        <v>0</v>
      </c>
      <c r="P10" s="25">
        <v>0</v>
      </c>
      <c r="Q10" s="24">
        <v>0</v>
      </c>
      <c r="R10" s="22">
        <v>514.21</v>
      </c>
      <c r="S10" s="20">
        <v>0</v>
      </c>
      <c r="T10" s="20">
        <v>0</v>
      </c>
      <c r="U10" s="21">
        <v>0</v>
      </c>
      <c r="V10" s="20"/>
      <c r="W10" s="20"/>
      <c r="X10"/>
      <c r="Y10" s="108" t="s">
        <v>5</v>
      </c>
      <c r="AA10" s="17"/>
      <c r="AD10" s="16" t="s">
        <v>4</v>
      </c>
      <c r="AE10" s="46">
        <v>489.72</v>
      </c>
      <c r="AF10" s="16">
        <v>489.72</v>
      </c>
      <c r="AG10" s="16">
        <f t="shared" si="0"/>
        <v>24.486000000000004</v>
      </c>
      <c r="AH10" s="16">
        <f t="shared" si="1"/>
        <v>514.20600000000002</v>
      </c>
      <c r="AI10" s="17">
        <f t="shared" si="2"/>
        <v>-4.0000000000190994E-3</v>
      </c>
    </row>
    <row r="11" spans="1:35" s="16" customFormat="1" ht="75" x14ac:dyDescent="0.25">
      <c r="A11" s="16">
        <v>557</v>
      </c>
      <c r="B11" s="20">
        <v>1400</v>
      </c>
      <c r="C11" s="20" t="s">
        <v>443</v>
      </c>
      <c r="D11" s="20">
        <v>8</v>
      </c>
      <c r="E11" s="20">
        <v>1</v>
      </c>
      <c r="F11" s="26" t="s">
        <v>467</v>
      </c>
      <c r="G11" s="23">
        <v>9332.84</v>
      </c>
      <c r="H11" s="20">
        <v>31.5</v>
      </c>
      <c r="I11" s="23">
        <v>2799.86</v>
      </c>
      <c r="J11" s="20">
        <v>21</v>
      </c>
      <c r="K11" s="23">
        <v>1866.56</v>
      </c>
      <c r="L11" s="20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13999.26</v>
      </c>
      <c r="S11" s="20">
        <v>100</v>
      </c>
      <c r="T11" s="20">
        <v>50</v>
      </c>
      <c r="U11" s="21">
        <v>25</v>
      </c>
      <c r="V11" s="20"/>
      <c r="W11" s="20"/>
      <c r="X11"/>
      <c r="Y11" s="108" t="s">
        <v>5</v>
      </c>
      <c r="AA11" s="17"/>
      <c r="AD11" s="16" t="s">
        <v>4</v>
      </c>
      <c r="AE11" s="46">
        <v>13332.63</v>
      </c>
      <c r="AF11" s="16">
        <v>13332.63</v>
      </c>
      <c r="AG11" s="16">
        <f t="shared" si="0"/>
        <v>666.63149999999996</v>
      </c>
      <c r="AH11" s="16">
        <f t="shared" si="1"/>
        <v>13999.261499999999</v>
      </c>
      <c r="AI11" s="17">
        <f t="shared" si="2"/>
        <v>1.4999999984866008E-3</v>
      </c>
    </row>
    <row r="12" spans="1:35" s="16" customFormat="1" ht="45" x14ac:dyDescent="0.25">
      <c r="A12" s="16">
        <v>558</v>
      </c>
      <c r="B12" s="20">
        <v>1401</v>
      </c>
      <c r="C12" s="20" t="s">
        <v>443</v>
      </c>
      <c r="D12" s="20">
        <v>9</v>
      </c>
      <c r="E12" s="20">
        <v>1</v>
      </c>
      <c r="F12" s="26" t="s">
        <v>466</v>
      </c>
      <c r="G12" s="23">
        <v>2400.41</v>
      </c>
      <c r="H12" s="20">
        <v>31.5</v>
      </c>
      <c r="I12" s="23">
        <v>720.12</v>
      </c>
      <c r="J12" s="20">
        <v>21</v>
      </c>
      <c r="K12" s="23">
        <v>480.08</v>
      </c>
      <c r="L12" s="20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3600.61</v>
      </c>
      <c r="S12" s="20">
        <v>100</v>
      </c>
      <c r="T12" s="20">
        <v>50</v>
      </c>
      <c r="U12" s="21">
        <v>25</v>
      </c>
      <c r="V12" s="20"/>
      <c r="W12" s="20"/>
      <c r="X12"/>
      <c r="Y12" s="108" t="s">
        <v>5</v>
      </c>
      <c r="AA12" s="17"/>
      <c r="AD12" s="16" t="s">
        <v>4</v>
      </c>
      <c r="AE12" s="46">
        <v>3429.15</v>
      </c>
      <c r="AF12" s="16">
        <v>3429.15</v>
      </c>
      <c r="AG12" s="16">
        <f t="shared" si="0"/>
        <v>171.45750000000001</v>
      </c>
      <c r="AH12" s="16">
        <f t="shared" si="1"/>
        <v>3600.6075000000001</v>
      </c>
      <c r="AI12" s="17">
        <f t="shared" si="2"/>
        <v>-2.5000000000545697E-3</v>
      </c>
    </row>
    <row r="13" spans="1:35" s="16" customFormat="1" ht="45" x14ac:dyDescent="0.25">
      <c r="A13" s="16">
        <v>559</v>
      </c>
      <c r="B13" s="20">
        <v>1402</v>
      </c>
      <c r="C13" s="20" t="s">
        <v>443</v>
      </c>
      <c r="D13" s="20">
        <v>10</v>
      </c>
      <c r="E13" s="20">
        <v>1</v>
      </c>
      <c r="F13" s="26" t="s">
        <v>465</v>
      </c>
      <c r="G13" s="23">
        <v>3334.16</v>
      </c>
      <c r="H13" s="20">
        <v>31.5</v>
      </c>
      <c r="I13" s="23">
        <v>1000.25</v>
      </c>
      <c r="J13" s="20">
        <v>21</v>
      </c>
      <c r="K13" s="23">
        <v>666.83</v>
      </c>
      <c r="L13" s="20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5001.24</v>
      </c>
      <c r="S13" s="20">
        <v>100</v>
      </c>
      <c r="T13" s="20">
        <v>50</v>
      </c>
      <c r="U13" s="21">
        <v>25</v>
      </c>
      <c r="V13" s="20"/>
      <c r="W13" s="20"/>
      <c r="X13"/>
      <c r="Y13" s="108" t="s">
        <v>5</v>
      </c>
      <c r="AA13" s="17"/>
      <c r="AD13" s="16" t="s">
        <v>4</v>
      </c>
      <c r="AE13" s="46">
        <v>4763.09</v>
      </c>
      <c r="AF13" s="16">
        <v>4763.09</v>
      </c>
      <c r="AG13" s="16">
        <f t="shared" si="0"/>
        <v>238.15450000000001</v>
      </c>
      <c r="AH13" s="16">
        <f t="shared" si="1"/>
        <v>5001.2444999999998</v>
      </c>
      <c r="AI13" s="17">
        <f t="shared" si="2"/>
        <v>4.500000000007276E-3</v>
      </c>
    </row>
    <row r="14" spans="1:35" s="16" customFormat="1" ht="30" x14ac:dyDescent="0.25">
      <c r="A14" s="16">
        <v>560</v>
      </c>
      <c r="B14" s="20">
        <v>1403</v>
      </c>
      <c r="C14" s="20" t="s">
        <v>443</v>
      </c>
      <c r="D14" s="20">
        <v>11</v>
      </c>
      <c r="E14" s="20">
        <v>1</v>
      </c>
      <c r="F14" s="26" t="s">
        <v>464</v>
      </c>
      <c r="G14" s="23">
        <v>3466.22</v>
      </c>
      <c r="H14" s="20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3466.22</v>
      </c>
      <c r="S14" s="20">
        <v>0</v>
      </c>
      <c r="T14" s="20">
        <v>0</v>
      </c>
      <c r="U14" s="21">
        <v>0</v>
      </c>
      <c r="V14" s="20"/>
      <c r="W14" s="20"/>
      <c r="X14"/>
      <c r="Y14" s="108" t="s">
        <v>5</v>
      </c>
      <c r="AA14" s="17"/>
      <c r="AD14" s="16" t="s">
        <v>4</v>
      </c>
      <c r="AE14" s="46">
        <v>3301.16</v>
      </c>
      <c r="AF14" s="16">
        <v>3301.16</v>
      </c>
      <c r="AG14" s="16">
        <f t="shared" si="0"/>
        <v>165.05799999999999</v>
      </c>
      <c r="AH14" s="16">
        <f t="shared" si="1"/>
        <v>3466.2179999999998</v>
      </c>
      <c r="AI14" s="17">
        <f t="shared" si="2"/>
        <v>-1.9999999999527063E-3</v>
      </c>
    </row>
    <row r="15" spans="1:35" s="16" customFormat="1" ht="30" x14ac:dyDescent="0.25">
      <c r="A15" s="16">
        <v>561</v>
      </c>
      <c r="B15" s="20">
        <v>1404</v>
      </c>
      <c r="C15" s="20" t="s">
        <v>443</v>
      </c>
      <c r="D15" s="20">
        <v>12</v>
      </c>
      <c r="E15" s="20">
        <v>1</v>
      </c>
      <c r="F15" s="26" t="s">
        <v>463</v>
      </c>
      <c r="G15" s="23">
        <v>5734.56</v>
      </c>
      <c r="H15" s="20">
        <v>0</v>
      </c>
      <c r="I15" s="24">
        <v>0</v>
      </c>
      <c r="J15" s="25">
        <v>0</v>
      </c>
      <c r="K15" s="24">
        <v>0</v>
      </c>
      <c r="L15" s="25">
        <v>0</v>
      </c>
      <c r="M15" s="24">
        <v>0</v>
      </c>
      <c r="N15" s="20">
        <v>0</v>
      </c>
      <c r="O15" s="23">
        <v>0</v>
      </c>
      <c r="P15" s="20">
        <v>0</v>
      </c>
      <c r="Q15" s="23">
        <v>0</v>
      </c>
      <c r="R15" s="22">
        <v>5734.56</v>
      </c>
      <c r="S15" s="20">
        <v>0</v>
      </c>
      <c r="T15" s="20">
        <v>0</v>
      </c>
      <c r="U15" s="21">
        <v>0</v>
      </c>
      <c r="V15" s="20"/>
      <c r="W15" s="20"/>
      <c r="X15"/>
      <c r="Y15" s="108" t="s">
        <v>5</v>
      </c>
      <c r="AA15" s="17"/>
      <c r="AD15" s="16" t="s">
        <v>4</v>
      </c>
      <c r="AE15" s="46">
        <v>5461.49</v>
      </c>
      <c r="AF15" s="16">
        <v>5461.49</v>
      </c>
      <c r="AG15" s="16">
        <f t="shared" si="0"/>
        <v>273.0745</v>
      </c>
      <c r="AH15" s="16">
        <f t="shared" si="1"/>
        <v>5734.5644999999995</v>
      </c>
      <c r="AI15" s="17">
        <f t="shared" si="2"/>
        <v>4.4999999990977813E-3</v>
      </c>
    </row>
    <row r="16" spans="1:35" s="16" customFormat="1" ht="60" x14ac:dyDescent="0.25">
      <c r="A16" s="16">
        <v>562</v>
      </c>
      <c r="B16" s="20">
        <v>1405</v>
      </c>
      <c r="C16" s="20" t="s">
        <v>443</v>
      </c>
      <c r="D16" s="20">
        <v>13</v>
      </c>
      <c r="E16" s="20">
        <v>1</v>
      </c>
      <c r="F16" s="26" t="s">
        <v>462</v>
      </c>
      <c r="G16" s="23">
        <v>6532.75</v>
      </c>
      <c r="H16" s="20">
        <v>31.5</v>
      </c>
      <c r="I16" s="23">
        <v>1959.82</v>
      </c>
      <c r="J16" s="20">
        <v>0</v>
      </c>
      <c r="K16" s="24">
        <v>0</v>
      </c>
      <c r="L16" s="25">
        <v>0</v>
      </c>
      <c r="M16" s="24">
        <v>0</v>
      </c>
      <c r="N16" s="20">
        <v>0</v>
      </c>
      <c r="O16" s="23">
        <v>0</v>
      </c>
      <c r="P16" s="20">
        <v>0</v>
      </c>
      <c r="Q16" s="23">
        <v>0</v>
      </c>
      <c r="R16" s="22">
        <v>8492.57</v>
      </c>
      <c r="S16" s="20">
        <v>100</v>
      </c>
      <c r="T16" s="20">
        <v>50</v>
      </c>
      <c r="U16" s="21">
        <v>25</v>
      </c>
      <c r="V16" s="20"/>
      <c r="W16" s="20"/>
      <c r="X16"/>
      <c r="Y16" s="108" t="s">
        <v>5</v>
      </c>
      <c r="AA16" s="17"/>
      <c r="AD16" s="16" t="s">
        <v>4</v>
      </c>
      <c r="AE16" s="46">
        <v>8088.17</v>
      </c>
      <c r="AF16" s="16">
        <v>8088.17</v>
      </c>
      <c r="AG16" s="16">
        <f t="shared" si="0"/>
        <v>404.4085</v>
      </c>
      <c r="AH16" s="16">
        <f t="shared" si="1"/>
        <v>8492.5784999999996</v>
      </c>
      <c r="AI16" s="17">
        <f t="shared" si="2"/>
        <v>8.4999999999126885E-3</v>
      </c>
    </row>
    <row r="17" spans="1:130" s="16" customFormat="1" hidden="1" x14ac:dyDescent="0.25">
      <c r="B17" s="20"/>
      <c r="C17" s="20"/>
      <c r="D17" s="20"/>
      <c r="E17" s="20"/>
      <c r="F17" s="26"/>
      <c r="G17" s="23"/>
      <c r="H17" s="20"/>
      <c r="I17" s="23"/>
      <c r="J17" s="20"/>
      <c r="K17" s="23"/>
      <c r="L17" s="20"/>
      <c r="M17" s="23"/>
      <c r="N17" s="20"/>
      <c r="O17" s="23"/>
      <c r="P17" s="20"/>
      <c r="Q17" s="23"/>
      <c r="R17" s="22"/>
      <c r="S17" s="118"/>
      <c r="T17" s="118"/>
      <c r="U17" s="119"/>
      <c r="V17" s="118"/>
      <c r="W17" s="118"/>
      <c r="X17" s="117"/>
      <c r="Y17" s="108"/>
      <c r="AA17" s="17"/>
      <c r="AE17" s="46"/>
      <c r="AI17" s="17"/>
    </row>
    <row r="18" spans="1:130" s="16" customFormat="1" ht="45" x14ac:dyDescent="0.25">
      <c r="A18" s="16">
        <v>564</v>
      </c>
      <c r="B18" s="20">
        <v>1407</v>
      </c>
      <c r="C18" s="20" t="s">
        <v>443</v>
      </c>
      <c r="D18" s="20">
        <v>15</v>
      </c>
      <c r="E18" s="20">
        <v>1</v>
      </c>
      <c r="F18" s="26" t="s">
        <v>461</v>
      </c>
      <c r="G18" s="23">
        <v>4000.29</v>
      </c>
      <c r="H18" s="20">
        <v>31.5</v>
      </c>
      <c r="I18" s="23">
        <v>1200.0899999999999</v>
      </c>
      <c r="J18" s="20">
        <v>21</v>
      </c>
      <c r="K18" s="23">
        <v>800.06</v>
      </c>
      <c r="L18" s="20">
        <v>0</v>
      </c>
      <c r="M18" s="24">
        <v>0</v>
      </c>
      <c r="N18" s="20">
        <v>0</v>
      </c>
      <c r="O18" s="23">
        <v>0</v>
      </c>
      <c r="P18" s="20">
        <v>0</v>
      </c>
      <c r="Q18" s="23">
        <v>0</v>
      </c>
      <c r="R18" s="22">
        <v>6000.44</v>
      </c>
      <c r="S18" s="20">
        <v>100</v>
      </c>
      <c r="T18" s="20">
        <v>50</v>
      </c>
      <c r="U18" s="21">
        <v>25</v>
      </c>
      <c r="V18" s="20"/>
      <c r="W18" s="20"/>
      <c r="X18"/>
      <c r="Y18" s="108" t="s">
        <v>5</v>
      </c>
      <c r="AA18" s="17"/>
      <c r="AD18" s="16" t="s">
        <v>4</v>
      </c>
      <c r="AE18" s="46">
        <v>5714.7</v>
      </c>
      <c r="AF18" s="16">
        <v>5714.7</v>
      </c>
      <c r="AG18" s="16">
        <f t="shared" ref="AG18:AG36" si="3">+AF18*5%</f>
        <v>285.73500000000001</v>
      </c>
      <c r="AH18" s="16">
        <f t="shared" ref="AH18:AH36" si="4">+AG18+AF18</f>
        <v>6000.4349999999995</v>
      </c>
      <c r="AI18" s="17">
        <f t="shared" ref="AI18:AI36" si="5">+AH18-R18</f>
        <v>-5.0000000001091394E-3</v>
      </c>
    </row>
    <row r="19" spans="1:130" s="16" customFormat="1" ht="45" x14ac:dyDescent="0.25">
      <c r="A19" s="16">
        <v>565</v>
      </c>
      <c r="B19" s="20">
        <v>1408</v>
      </c>
      <c r="C19" s="20" t="s">
        <v>443</v>
      </c>
      <c r="D19" s="20">
        <v>16</v>
      </c>
      <c r="E19" s="20">
        <v>1</v>
      </c>
      <c r="F19" s="26" t="s">
        <v>460</v>
      </c>
      <c r="G19" s="23">
        <v>2000.73</v>
      </c>
      <c r="H19" s="20">
        <v>31.5</v>
      </c>
      <c r="I19" s="23">
        <v>600.22</v>
      </c>
      <c r="J19" s="20">
        <v>21</v>
      </c>
      <c r="K19" s="23">
        <v>400.14</v>
      </c>
      <c r="L19" s="20">
        <v>0</v>
      </c>
      <c r="M19" s="24">
        <v>0</v>
      </c>
      <c r="N19" s="20">
        <v>0</v>
      </c>
      <c r="O19" s="23">
        <v>0</v>
      </c>
      <c r="P19" s="20">
        <v>0</v>
      </c>
      <c r="Q19" s="23">
        <v>0</v>
      </c>
      <c r="R19" s="22">
        <v>3001.09</v>
      </c>
      <c r="S19" s="20">
        <v>100</v>
      </c>
      <c r="T19" s="20">
        <v>50</v>
      </c>
      <c r="U19" s="21">
        <v>25</v>
      </c>
      <c r="V19" s="20"/>
      <c r="W19" s="20"/>
      <c r="X19"/>
      <c r="Y19" s="108" t="s">
        <v>5</v>
      </c>
      <c r="AA19" s="17"/>
      <c r="AD19" s="16" t="s">
        <v>4</v>
      </c>
      <c r="AE19" s="46">
        <v>2858.19</v>
      </c>
      <c r="AF19" s="16">
        <v>2858.19</v>
      </c>
      <c r="AG19" s="16">
        <f t="shared" si="3"/>
        <v>142.90950000000001</v>
      </c>
      <c r="AH19" s="16">
        <f t="shared" si="4"/>
        <v>3001.0995000000003</v>
      </c>
      <c r="AI19" s="17">
        <f t="shared" si="5"/>
        <v>9.5000000001164153E-3</v>
      </c>
    </row>
    <row r="20" spans="1:130" s="16" customFormat="1" ht="45" x14ac:dyDescent="0.25">
      <c r="A20" s="16">
        <v>566</v>
      </c>
      <c r="B20" s="20">
        <v>1409</v>
      </c>
      <c r="C20" s="20" t="s">
        <v>443</v>
      </c>
      <c r="D20" s="20">
        <v>17</v>
      </c>
      <c r="E20" s="20">
        <v>1</v>
      </c>
      <c r="F20" s="26" t="s">
        <v>459</v>
      </c>
      <c r="G20" s="23">
        <v>26002.46</v>
      </c>
      <c r="H20" s="20">
        <v>0</v>
      </c>
      <c r="I20" s="24">
        <v>0</v>
      </c>
      <c r="J20" s="25">
        <v>0</v>
      </c>
      <c r="K20" s="24">
        <v>0</v>
      </c>
      <c r="L20" s="20">
        <v>0</v>
      </c>
      <c r="M20" s="24">
        <v>0</v>
      </c>
      <c r="N20" s="20">
        <v>0</v>
      </c>
      <c r="O20" s="23">
        <v>0</v>
      </c>
      <c r="P20" s="20">
        <v>0</v>
      </c>
      <c r="Q20" s="23">
        <v>0</v>
      </c>
      <c r="R20" s="22">
        <v>26002.46</v>
      </c>
      <c r="S20" s="20">
        <v>0</v>
      </c>
      <c r="T20" s="20">
        <v>0</v>
      </c>
      <c r="U20" s="21">
        <v>0</v>
      </c>
      <c r="V20" s="20"/>
      <c r="W20" s="20"/>
      <c r="X20"/>
      <c r="Y20" s="108" t="s">
        <v>5</v>
      </c>
      <c r="AA20" s="17"/>
      <c r="AD20" s="16" t="s">
        <v>4</v>
      </c>
      <c r="AE20" s="46">
        <v>24764.25</v>
      </c>
      <c r="AF20" s="16">
        <v>24764.25</v>
      </c>
      <c r="AG20" s="16">
        <f t="shared" si="3"/>
        <v>1238.2125000000001</v>
      </c>
      <c r="AH20" s="16">
        <f t="shared" si="4"/>
        <v>26002.462500000001</v>
      </c>
      <c r="AI20" s="17">
        <f t="shared" si="5"/>
        <v>2.5000000023283064E-3</v>
      </c>
    </row>
    <row r="21" spans="1:130" s="16" customFormat="1" ht="45" x14ac:dyDescent="0.25">
      <c r="A21" s="16">
        <v>567</v>
      </c>
      <c r="B21" s="20">
        <v>1410</v>
      </c>
      <c r="C21" s="20" t="s">
        <v>443</v>
      </c>
      <c r="D21" s="20">
        <v>18</v>
      </c>
      <c r="E21" s="20">
        <v>1</v>
      </c>
      <c r="F21" s="26" t="s">
        <v>458</v>
      </c>
      <c r="G21" s="23">
        <v>4934.04</v>
      </c>
      <c r="H21" s="20">
        <v>31.5</v>
      </c>
      <c r="I21" s="23">
        <v>1480.22</v>
      </c>
      <c r="J21" s="20">
        <v>21</v>
      </c>
      <c r="K21" s="23">
        <v>986.81</v>
      </c>
      <c r="L21" s="20">
        <v>0</v>
      </c>
      <c r="M21" s="24">
        <v>0</v>
      </c>
      <c r="N21" s="20">
        <v>0</v>
      </c>
      <c r="O21" s="23">
        <v>0</v>
      </c>
      <c r="P21" s="20">
        <v>0</v>
      </c>
      <c r="Q21" s="23">
        <v>0</v>
      </c>
      <c r="R21" s="22">
        <v>7401.07</v>
      </c>
      <c r="S21" s="20">
        <v>100</v>
      </c>
      <c r="T21" s="20">
        <v>50</v>
      </c>
      <c r="U21" s="21">
        <v>25</v>
      </c>
      <c r="V21" s="20"/>
      <c r="W21" s="20"/>
      <c r="X21"/>
      <c r="Y21" s="108" t="s">
        <v>5</v>
      </c>
      <c r="AA21" s="17"/>
      <c r="AD21" s="16" t="s">
        <v>4</v>
      </c>
      <c r="AE21" s="46">
        <v>7048.64</v>
      </c>
      <c r="AF21" s="16">
        <v>7048.64</v>
      </c>
      <c r="AG21" s="16">
        <f t="shared" si="3"/>
        <v>352.43200000000002</v>
      </c>
      <c r="AH21" s="16">
        <f t="shared" si="4"/>
        <v>7401.0720000000001</v>
      </c>
      <c r="AI21" s="17">
        <f t="shared" si="5"/>
        <v>2.0000000004074536E-3</v>
      </c>
    </row>
    <row r="22" spans="1:130" s="16" customFormat="1" ht="30" x14ac:dyDescent="0.25">
      <c r="A22" s="16">
        <v>568</v>
      </c>
      <c r="B22" s="20">
        <v>1411</v>
      </c>
      <c r="C22" s="20" t="s">
        <v>443</v>
      </c>
      <c r="D22" s="20">
        <v>19</v>
      </c>
      <c r="E22" s="20">
        <v>1</v>
      </c>
      <c r="F22" s="26" t="s">
        <v>457</v>
      </c>
      <c r="G22" s="23">
        <v>6001.02</v>
      </c>
      <c r="H22" s="20">
        <v>31.5</v>
      </c>
      <c r="I22" s="23">
        <v>1800.31</v>
      </c>
      <c r="J22" s="20">
        <v>21</v>
      </c>
      <c r="K22" s="23">
        <v>1200.2</v>
      </c>
      <c r="L22" s="20">
        <v>10.5</v>
      </c>
      <c r="M22" s="116">
        <v>0</v>
      </c>
      <c r="N22" s="20">
        <v>0</v>
      </c>
      <c r="O22" s="23">
        <v>0</v>
      </c>
      <c r="P22" s="20">
        <v>0</v>
      </c>
      <c r="Q22" s="23">
        <v>0</v>
      </c>
      <c r="R22" s="22">
        <v>9001.5300000000007</v>
      </c>
      <c r="S22" s="20">
        <v>0</v>
      </c>
      <c r="T22" s="20">
        <v>0</v>
      </c>
      <c r="U22" s="21">
        <v>0</v>
      </c>
      <c r="V22" s="20"/>
      <c r="W22" s="20"/>
      <c r="X22" s="30"/>
      <c r="Y22" s="108"/>
      <c r="AA22" s="17"/>
      <c r="AD22" s="16" t="s">
        <v>123</v>
      </c>
      <c r="AE22" s="46">
        <v>8622.89</v>
      </c>
      <c r="AF22" s="16">
        <v>8622.89</v>
      </c>
      <c r="AG22" s="16">
        <f t="shared" si="3"/>
        <v>431.14449999999999</v>
      </c>
      <c r="AH22" s="16">
        <f t="shared" si="4"/>
        <v>9054.0344999999998</v>
      </c>
      <c r="AI22" s="17">
        <f t="shared" si="5"/>
        <v>52.504499999999098</v>
      </c>
      <c r="DZ22" s="17"/>
    </row>
    <row r="23" spans="1:130" s="16" customFormat="1" ht="45" x14ac:dyDescent="0.25">
      <c r="A23" s="16">
        <v>569</v>
      </c>
      <c r="B23" s="20">
        <v>1412</v>
      </c>
      <c r="C23" s="20" t="s">
        <v>443</v>
      </c>
      <c r="D23" s="20">
        <v>20</v>
      </c>
      <c r="E23" s="20">
        <v>1</v>
      </c>
      <c r="F23" s="26" t="s">
        <v>456</v>
      </c>
      <c r="G23" s="23">
        <v>4000.29</v>
      </c>
      <c r="H23" s="20">
        <v>31.5</v>
      </c>
      <c r="I23" s="23">
        <v>1200.0899999999999</v>
      </c>
      <c r="J23" s="20">
        <v>0</v>
      </c>
      <c r="K23" s="24">
        <v>0</v>
      </c>
      <c r="L23" s="25">
        <v>0</v>
      </c>
      <c r="M23" s="24">
        <v>0</v>
      </c>
      <c r="N23" s="20">
        <v>0</v>
      </c>
      <c r="O23" s="23">
        <v>0</v>
      </c>
      <c r="P23" s="20">
        <v>0</v>
      </c>
      <c r="Q23" s="23">
        <v>0</v>
      </c>
      <c r="R23" s="22">
        <v>5200.38</v>
      </c>
      <c r="S23" s="20">
        <v>100</v>
      </c>
      <c r="T23" s="20">
        <v>50</v>
      </c>
      <c r="U23" s="21">
        <v>25</v>
      </c>
      <c r="V23" s="20"/>
      <c r="W23" s="20"/>
      <c r="X23"/>
      <c r="Y23" s="108" t="s">
        <v>5</v>
      </c>
      <c r="AA23" s="17"/>
      <c r="AD23" s="16" t="s">
        <v>4</v>
      </c>
      <c r="AE23" s="46">
        <v>4952.74</v>
      </c>
      <c r="AF23" s="16">
        <v>4952.74</v>
      </c>
      <c r="AG23" s="16">
        <f t="shared" si="3"/>
        <v>247.637</v>
      </c>
      <c r="AH23" s="16">
        <f t="shared" si="4"/>
        <v>5200.3769999999995</v>
      </c>
      <c r="AI23" s="17">
        <f t="shared" si="5"/>
        <v>-3.0000000006111804E-3</v>
      </c>
    </row>
    <row r="24" spans="1:130" s="16" customFormat="1" x14ac:dyDescent="0.25">
      <c r="A24" s="16">
        <v>570</v>
      </c>
      <c r="B24" s="20">
        <v>1413</v>
      </c>
      <c r="C24" s="20" t="s">
        <v>443</v>
      </c>
      <c r="D24" s="20">
        <v>21</v>
      </c>
      <c r="E24" s="20">
        <v>1</v>
      </c>
      <c r="F24" s="26" t="s">
        <v>455</v>
      </c>
      <c r="G24" s="23">
        <v>1200.2</v>
      </c>
      <c r="H24" s="20">
        <v>0</v>
      </c>
      <c r="I24" s="24">
        <v>0</v>
      </c>
      <c r="J24" s="25">
        <v>0</v>
      </c>
      <c r="K24" s="24">
        <v>0</v>
      </c>
      <c r="L24" s="25">
        <v>0</v>
      </c>
      <c r="M24" s="24">
        <v>0</v>
      </c>
      <c r="N24" s="20">
        <v>0</v>
      </c>
      <c r="O24" s="23">
        <v>0</v>
      </c>
      <c r="P24" s="20">
        <v>0</v>
      </c>
      <c r="Q24" s="23">
        <v>0</v>
      </c>
      <c r="R24" s="22">
        <v>1200.2</v>
      </c>
      <c r="S24" s="20">
        <v>0</v>
      </c>
      <c r="T24" s="20">
        <v>0</v>
      </c>
      <c r="U24" s="21">
        <v>0</v>
      </c>
      <c r="V24" s="20"/>
      <c r="W24" s="20"/>
      <c r="X24"/>
      <c r="Y24" s="108" t="s">
        <v>5</v>
      </c>
      <c r="AA24" s="17"/>
      <c r="AD24" s="16" t="s">
        <v>4</v>
      </c>
      <c r="AE24" s="46">
        <v>1143.05</v>
      </c>
      <c r="AF24" s="16">
        <v>1143.05</v>
      </c>
      <c r="AG24" s="16">
        <f t="shared" si="3"/>
        <v>57.152500000000003</v>
      </c>
      <c r="AH24" s="16">
        <f t="shared" si="4"/>
        <v>1200.2024999999999</v>
      </c>
      <c r="AI24" s="17">
        <f t="shared" si="5"/>
        <v>2.499999999827196E-3</v>
      </c>
    </row>
    <row r="25" spans="1:130" s="16" customFormat="1" x14ac:dyDescent="0.25">
      <c r="A25" s="16">
        <v>571</v>
      </c>
      <c r="B25" s="20">
        <v>1414</v>
      </c>
      <c r="C25" s="20" t="s">
        <v>443</v>
      </c>
      <c r="D25" s="20">
        <v>22</v>
      </c>
      <c r="E25" s="20">
        <v>1</v>
      </c>
      <c r="F25" s="26" t="s">
        <v>454</v>
      </c>
      <c r="G25" s="23">
        <v>534.07000000000005</v>
      </c>
      <c r="H25" s="20">
        <v>0</v>
      </c>
      <c r="I25" s="24">
        <v>0</v>
      </c>
      <c r="J25" s="25">
        <v>0</v>
      </c>
      <c r="K25" s="24">
        <v>0</v>
      </c>
      <c r="L25" s="25">
        <v>0</v>
      </c>
      <c r="M25" s="24">
        <v>0</v>
      </c>
      <c r="N25" s="20">
        <v>0</v>
      </c>
      <c r="O25" s="23">
        <v>0</v>
      </c>
      <c r="P25" s="20">
        <v>0</v>
      </c>
      <c r="Q25" s="23">
        <v>0</v>
      </c>
      <c r="R25" s="22">
        <v>534.07000000000005</v>
      </c>
      <c r="S25" s="20">
        <v>0</v>
      </c>
      <c r="T25" s="20">
        <v>0</v>
      </c>
      <c r="U25" s="21">
        <v>0</v>
      </c>
      <c r="V25" s="20"/>
      <c r="W25" s="20"/>
      <c r="X25"/>
      <c r="Y25" s="108" t="s">
        <v>5</v>
      </c>
      <c r="AA25" s="17"/>
      <c r="AD25" s="16" t="s">
        <v>4</v>
      </c>
      <c r="AE25" s="46">
        <v>508.64</v>
      </c>
      <c r="AF25" s="16">
        <v>508.64</v>
      </c>
      <c r="AG25" s="16">
        <f t="shared" si="3"/>
        <v>25.432000000000002</v>
      </c>
      <c r="AH25" s="16">
        <f t="shared" si="4"/>
        <v>534.072</v>
      </c>
      <c r="AI25" s="17">
        <f t="shared" si="5"/>
        <v>1.9999999999527063E-3</v>
      </c>
    </row>
    <row r="26" spans="1:130" s="16" customFormat="1" ht="30" x14ac:dyDescent="0.25">
      <c r="A26" s="16">
        <v>572</v>
      </c>
      <c r="B26" s="20">
        <v>1415</v>
      </c>
      <c r="C26" s="20" t="s">
        <v>443</v>
      </c>
      <c r="D26" s="20">
        <v>23</v>
      </c>
      <c r="E26" s="20">
        <v>1</v>
      </c>
      <c r="F26" s="26" t="s">
        <v>453</v>
      </c>
      <c r="G26" s="23">
        <v>6001.02</v>
      </c>
      <c r="H26" s="20">
        <v>0</v>
      </c>
      <c r="I26" s="24">
        <v>0</v>
      </c>
      <c r="J26" s="25">
        <v>0</v>
      </c>
      <c r="K26" s="24">
        <v>0</v>
      </c>
      <c r="L26" s="25">
        <v>0</v>
      </c>
      <c r="M26" s="24">
        <v>0</v>
      </c>
      <c r="N26" s="20">
        <v>0</v>
      </c>
      <c r="O26" s="23">
        <v>0</v>
      </c>
      <c r="P26" s="20">
        <v>0</v>
      </c>
      <c r="Q26" s="23">
        <v>0</v>
      </c>
      <c r="R26" s="22">
        <v>6001.02</v>
      </c>
      <c r="S26" s="20">
        <v>0</v>
      </c>
      <c r="T26" s="20">
        <v>0</v>
      </c>
      <c r="U26" s="21">
        <v>0</v>
      </c>
      <c r="V26" s="20"/>
      <c r="W26" s="20"/>
      <c r="X26"/>
      <c r="Y26" s="108" t="s">
        <v>5</v>
      </c>
      <c r="AA26" s="17"/>
      <c r="AD26" s="16" t="s">
        <v>4</v>
      </c>
      <c r="AE26" s="46">
        <v>5715.26</v>
      </c>
      <c r="AF26" s="16">
        <v>5715.26</v>
      </c>
      <c r="AG26" s="16">
        <f t="shared" si="3"/>
        <v>285.76300000000003</v>
      </c>
      <c r="AH26" s="16">
        <f t="shared" si="4"/>
        <v>6001.0230000000001</v>
      </c>
      <c r="AI26" s="17">
        <f t="shared" si="5"/>
        <v>2.9999999997016857E-3</v>
      </c>
    </row>
    <row r="27" spans="1:130" s="16" customFormat="1" ht="30" x14ac:dyDescent="0.25">
      <c r="A27" s="16">
        <v>573</v>
      </c>
      <c r="B27" s="20">
        <v>1416</v>
      </c>
      <c r="C27" s="20" t="s">
        <v>443</v>
      </c>
      <c r="D27" s="20">
        <v>24</v>
      </c>
      <c r="E27" s="20">
        <v>1</v>
      </c>
      <c r="F27" s="26" t="s">
        <v>452</v>
      </c>
      <c r="G27" s="23">
        <v>1599.88</v>
      </c>
      <c r="H27" s="20">
        <v>0</v>
      </c>
      <c r="I27" s="24">
        <v>0</v>
      </c>
      <c r="J27" s="25">
        <v>0</v>
      </c>
      <c r="K27" s="24">
        <v>0</v>
      </c>
      <c r="L27" s="25">
        <v>0</v>
      </c>
      <c r="M27" s="24">
        <v>0</v>
      </c>
      <c r="N27" s="20">
        <v>0</v>
      </c>
      <c r="O27" s="23">
        <v>0</v>
      </c>
      <c r="P27" s="20">
        <v>0</v>
      </c>
      <c r="Q27" s="23">
        <v>0</v>
      </c>
      <c r="R27" s="22">
        <v>1599.88</v>
      </c>
      <c r="S27" s="20">
        <v>0</v>
      </c>
      <c r="T27" s="20">
        <v>0</v>
      </c>
      <c r="U27" s="21">
        <v>0</v>
      </c>
      <c r="V27" s="20"/>
      <c r="W27" s="20"/>
      <c r="X27"/>
      <c r="Y27" s="108" t="s">
        <v>5</v>
      </c>
      <c r="AA27" s="17"/>
      <c r="AD27" s="16" t="s">
        <v>4</v>
      </c>
      <c r="AE27" s="46">
        <v>1523.7</v>
      </c>
      <c r="AF27" s="16">
        <v>1523.7</v>
      </c>
      <c r="AG27" s="16">
        <f t="shared" si="3"/>
        <v>76.185000000000002</v>
      </c>
      <c r="AH27" s="16">
        <f t="shared" si="4"/>
        <v>1599.885</v>
      </c>
      <c r="AI27" s="17">
        <f t="shared" si="5"/>
        <v>4.9999999998817657E-3</v>
      </c>
    </row>
    <row r="28" spans="1:130" s="16" customFormat="1" ht="45" x14ac:dyDescent="0.25">
      <c r="A28" s="16">
        <v>574</v>
      </c>
      <c r="B28" s="20">
        <v>1417</v>
      </c>
      <c r="C28" s="20" t="s">
        <v>443</v>
      </c>
      <c r="D28" s="20">
        <v>25</v>
      </c>
      <c r="E28" s="20">
        <v>0</v>
      </c>
      <c r="F28" s="26" t="s">
        <v>451</v>
      </c>
      <c r="G28" s="23">
        <v>6400.7</v>
      </c>
      <c r="H28" s="20">
        <v>0</v>
      </c>
      <c r="I28" s="23">
        <v>0</v>
      </c>
      <c r="J28" s="20">
        <v>0</v>
      </c>
      <c r="K28" s="23">
        <v>0</v>
      </c>
      <c r="L28" s="20">
        <v>0</v>
      </c>
      <c r="M28" s="24">
        <v>0</v>
      </c>
      <c r="N28" s="20">
        <v>0</v>
      </c>
      <c r="O28" s="23">
        <v>0</v>
      </c>
      <c r="P28" s="20">
        <v>0</v>
      </c>
      <c r="Q28" s="23">
        <v>0</v>
      </c>
      <c r="R28" s="22">
        <v>6400.7</v>
      </c>
      <c r="S28" s="20">
        <v>0</v>
      </c>
      <c r="T28" s="20">
        <v>0</v>
      </c>
      <c r="U28" s="21">
        <v>0</v>
      </c>
      <c r="V28" s="20"/>
      <c r="W28" s="20"/>
      <c r="X28" s="108"/>
      <c r="Y28" s="108" t="s">
        <v>5</v>
      </c>
      <c r="AA28" s="17"/>
      <c r="AD28" s="16" t="s">
        <v>4</v>
      </c>
      <c r="AE28" s="46">
        <v>6095.9</v>
      </c>
      <c r="AF28" s="16">
        <v>6095.9</v>
      </c>
      <c r="AG28" s="16">
        <f t="shared" si="3"/>
        <v>304.79500000000002</v>
      </c>
      <c r="AH28" s="16">
        <f t="shared" si="4"/>
        <v>6400.6949999999997</v>
      </c>
      <c r="AI28" s="17">
        <f t="shared" si="5"/>
        <v>-5.0000000001091394E-3</v>
      </c>
    </row>
    <row r="29" spans="1:130" s="16" customFormat="1" x14ac:dyDescent="0.25">
      <c r="A29" s="16">
        <v>575</v>
      </c>
      <c r="B29" s="20">
        <v>1418</v>
      </c>
      <c r="C29" s="20" t="s">
        <v>443</v>
      </c>
      <c r="D29" s="20">
        <v>26</v>
      </c>
      <c r="E29" s="20">
        <v>0</v>
      </c>
      <c r="F29" s="26" t="s">
        <v>450</v>
      </c>
      <c r="G29" s="23">
        <v>1200.2</v>
      </c>
      <c r="H29" s="20">
        <v>0</v>
      </c>
      <c r="I29" s="23">
        <v>0</v>
      </c>
      <c r="J29" s="20">
        <v>0</v>
      </c>
      <c r="K29" s="23">
        <v>0</v>
      </c>
      <c r="L29" s="20">
        <v>0</v>
      </c>
      <c r="M29" s="24">
        <v>0</v>
      </c>
      <c r="N29" s="20">
        <v>0</v>
      </c>
      <c r="O29" s="23">
        <v>0</v>
      </c>
      <c r="P29" s="20">
        <v>0</v>
      </c>
      <c r="Q29" s="23">
        <v>0</v>
      </c>
      <c r="R29" s="22">
        <v>1200.2</v>
      </c>
      <c r="S29" s="20">
        <v>0</v>
      </c>
      <c r="T29" s="20">
        <v>0</v>
      </c>
      <c r="U29" s="21">
        <v>0</v>
      </c>
      <c r="V29" s="20"/>
      <c r="W29" s="20"/>
      <c r="X29" s="108"/>
      <c r="Y29" s="108" t="s">
        <v>5</v>
      </c>
      <c r="AA29" s="17"/>
      <c r="AD29" s="16" t="s">
        <v>4</v>
      </c>
      <c r="AE29" s="46">
        <v>1143.05</v>
      </c>
      <c r="AF29" s="16">
        <v>1143.05</v>
      </c>
      <c r="AG29" s="16">
        <f t="shared" si="3"/>
        <v>57.152500000000003</v>
      </c>
      <c r="AH29" s="16">
        <f t="shared" si="4"/>
        <v>1200.2024999999999</v>
      </c>
      <c r="AI29" s="17">
        <f t="shared" si="5"/>
        <v>2.499999999827196E-3</v>
      </c>
    </row>
    <row r="30" spans="1:130" s="16" customFormat="1" ht="45" x14ac:dyDescent="0.25">
      <c r="A30" s="16">
        <v>576</v>
      </c>
      <c r="B30" s="20">
        <v>1419</v>
      </c>
      <c r="C30" s="20" t="s">
        <v>443</v>
      </c>
      <c r="D30" s="20">
        <v>27</v>
      </c>
      <c r="E30" s="20">
        <v>0</v>
      </c>
      <c r="F30" s="26" t="s">
        <v>449</v>
      </c>
      <c r="G30" s="23">
        <v>2687.9</v>
      </c>
      <c r="H30" s="20">
        <v>31.5</v>
      </c>
      <c r="I30" s="23">
        <v>806.37</v>
      </c>
      <c r="J30" s="20">
        <v>21</v>
      </c>
      <c r="K30" s="23">
        <v>537.58000000000004</v>
      </c>
      <c r="L30" s="20">
        <v>0</v>
      </c>
      <c r="M30" s="24">
        <v>0</v>
      </c>
      <c r="N30" s="20">
        <v>0</v>
      </c>
      <c r="O30" s="23">
        <v>0</v>
      </c>
      <c r="P30" s="20">
        <v>0</v>
      </c>
      <c r="Q30" s="23">
        <v>0</v>
      </c>
      <c r="R30" s="22">
        <v>4031.85</v>
      </c>
      <c r="S30" s="20">
        <v>100</v>
      </c>
      <c r="T30" s="20">
        <v>50</v>
      </c>
      <c r="U30" s="21">
        <v>25</v>
      </c>
      <c r="V30" s="115"/>
      <c r="W30" s="19"/>
      <c r="X30" s="108"/>
      <c r="Y30" s="108" t="s">
        <v>5</v>
      </c>
      <c r="AA30" s="17"/>
      <c r="AD30" s="16" t="s">
        <v>4</v>
      </c>
      <c r="AE30" s="46">
        <v>3839.85</v>
      </c>
      <c r="AF30" s="16">
        <v>3839.85</v>
      </c>
      <c r="AG30" s="16">
        <f t="shared" si="3"/>
        <v>191.99250000000001</v>
      </c>
      <c r="AH30" s="16">
        <f t="shared" si="4"/>
        <v>4031.8424999999997</v>
      </c>
      <c r="AI30" s="17">
        <f t="shared" si="5"/>
        <v>-7.500000000163709E-3</v>
      </c>
    </row>
    <row r="31" spans="1:130" s="16" customFormat="1" ht="60" x14ac:dyDescent="0.25">
      <c r="A31" s="16">
        <v>577</v>
      </c>
      <c r="B31" s="20">
        <v>2310</v>
      </c>
      <c r="C31" s="20" t="s">
        <v>443</v>
      </c>
      <c r="D31" s="20">
        <v>28</v>
      </c>
      <c r="E31" s="20">
        <v>1</v>
      </c>
      <c r="F31" s="26" t="s">
        <v>448</v>
      </c>
      <c r="G31" s="23">
        <v>2687.9</v>
      </c>
      <c r="H31" s="20">
        <v>31.5</v>
      </c>
      <c r="I31" s="23">
        <v>806.37</v>
      </c>
      <c r="J31" s="20">
        <v>21</v>
      </c>
      <c r="K31" s="23">
        <v>537.58000000000004</v>
      </c>
      <c r="L31" s="20">
        <v>0</v>
      </c>
      <c r="M31" s="24">
        <v>0</v>
      </c>
      <c r="N31" s="20">
        <v>0</v>
      </c>
      <c r="O31" s="23">
        <v>0</v>
      </c>
      <c r="P31" s="20">
        <v>0</v>
      </c>
      <c r="Q31" s="23">
        <v>0</v>
      </c>
      <c r="R31" s="22">
        <v>4031.85</v>
      </c>
      <c r="S31" s="20">
        <v>100</v>
      </c>
      <c r="T31" s="20">
        <v>50</v>
      </c>
      <c r="U31" s="21">
        <v>25</v>
      </c>
      <c r="V31" s="115"/>
      <c r="W31" s="19"/>
      <c r="X31" s="108"/>
      <c r="Y31" s="108" t="s">
        <v>5</v>
      </c>
      <c r="AA31" s="17"/>
      <c r="AD31" s="16" t="s">
        <v>4</v>
      </c>
      <c r="AE31" s="46">
        <v>3839.85</v>
      </c>
      <c r="AF31" s="16">
        <v>3839.85</v>
      </c>
      <c r="AG31" s="16">
        <f t="shared" si="3"/>
        <v>191.99250000000001</v>
      </c>
      <c r="AH31" s="16">
        <f t="shared" si="4"/>
        <v>4031.8424999999997</v>
      </c>
      <c r="AI31" s="17">
        <f t="shared" si="5"/>
        <v>-7.500000000163709E-3</v>
      </c>
    </row>
    <row r="32" spans="1:130" s="16" customFormat="1" x14ac:dyDescent="0.25">
      <c r="A32" s="16">
        <v>578</v>
      </c>
      <c r="B32" s="20">
        <v>2311</v>
      </c>
      <c r="C32" s="20" t="s">
        <v>443</v>
      </c>
      <c r="D32" s="20">
        <v>29</v>
      </c>
      <c r="E32" s="20">
        <v>1</v>
      </c>
      <c r="F32" s="26" t="s">
        <v>447</v>
      </c>
      <c r="G32" s="23">
        <v>2337.3000000000002</v>
      </c>
      <c r="H32" s="20">
        <v>0</v>
      </c>
      <c r="I32" s="23">
        <v>0</v>
      </c>
      <c r="J32" s="20">
        <v>21</v>
      </c>
      <c r="K32" s="23">
        <v>467.46</v>
      </c>
      <c r="L32" s="20">
        <v>0</v>
      </c>
      <c r="M32" s="24">
        <v>0</v>
      </c>
      <c r="N32" s="20">
        <v>0</v>
      </c>
      <c r="O32" s="23">
        <v>0</v>
      </c>
      <c r="P32" s="20">
        <v>0</v>
      </c>
      <c r="Q32" s="23">
        <v>0</v>
      </c>
      <c r="R32" s="22">
        <v>2804.76</v>
      </c>
      <c r="S32" s="20">
        <v>100</v>
      </c>
      <c r="T32" s="20">
        <v>50</v>
      </c>
      <c r="U32" s="21">
        <v>25</v>
      </c>
      <c r="V32" s="115"/>
      <c r="W32" s="19"/>
      <c r="X32" s="108"/>
      <c r="Y32" s="108" t="s">
        <v>5</v>
      </c>
      <c r="AA32" s="17"/>
      <c r="AD32" s="16" t="s">
        <v>4</v>
      </c>
      <c r="AE32" s="46">
        <v>2671.2</v>
      </c>
      <c r="AF32" s="16">
        <v>2671.2</v>
      </c>
      <c r="AG32" s="16">
        <f t="shared" si="3"/>
        <v>133.56</v>
      </c>
      <c r="AH32" s="16">
        <f t="shared" si="4"/>
        <v>2804.7599999999998</v>
      </c>
      <c r="AI32" s="17">
        <f t="shared" si="5"/>
        <v>0</v>
      </c>
    </row>
    <row r="33" spans="1:130" s="16" customFormat="1" ht="45" x14ac:dyDescent="0.25">
      <c r="A33" s="16">
        <v>579</v>
      </c>
      <c r="B33" s="20">
        <v>1422</v>
      </c>
      <c r="C33" s="20" t="s">
        <v>443</v>
      </c>
      <c r="D33" s="20">
        <v>30</v>
      </c>
      <c r="E33" s="20">
        <v>0</v>
      </c>
      <c r="F33" s="26" t="s">
        <v>446</v>
      </c>
      <c r="G33" s="23">
        <v>2921.62</v>
      </c>
      <c r="H33" s="20">
        <v>31.5</v>
      </c>
      <c r="I33" s="23">
        <v>876.49</v>
      </c>
      <c r="J33" s="20">
        <v>21</v>
      </c>
      <c r="K33" s="23">
        <v>584.33000000000004</v>
      </c>
      <c r="L33" s="20">
        <v>0</v>
      </c>
      <c r="M33" s="24">
        <v>0</v>
      </c>
      <c r="N33" s="20">
        <v>0</v>
      </c>
      <c r="O33" s="23">
        <v>0</v>
      </c>
      <c r="P33" s="20">
        <v>0</v>
      </c>
      <c r="Q33" s="23">
        <v>0</v>
      </c>
      <c r="R33" s="22">
        <v>4382.4399999999996</v>
      </c>
      <c r="S33" s="20">
        <v>100</v>
      </c>
      <c r="T33" s="20">
        <v>50</v>
      </c>
      <c r="U33" s="21">
        <v>25</v>
      </c>
      <c r="V33" s="115"/>
      <c r="W33" s="19"/>
      <c r="X33" s="108"/>
      <c r="Y33" s="108" t="s">
        <v>5</v>
      </c>
      <c r="AA33" s="17"/>
      <c r="AD33" s="16" t="s">
        <v>4</v>
      </c>
      <c r="AE33" s="46">
        <v>4173.75</v>
      </c>
      <c r="AF33" s="16">
        <v>4173.75</v>
      </c>
      <c r="AG33" s="16">
        <f t="shared" si="3"/>
        <v>208.6875</v>
      </c>
      <c r="AH33" s="16">
        <f t="shared" si="4"/>
        <v>4382.4375</v>
      </c>
      <c r="AI33" s="17">
        <f t="shared" si="5"/>
        <v>-2.4999999995998223E-3</v>
      </c>
    </row>
    <row r="34" spans="1:130" s="16" customFormat="1" ht="45" x14ac:dyDescent="0.25">
      <c r="A34" s="16">
        <v>580</v>
      </c>
      <c r="B34" s="20">
        <v>1423</v>
      </c>
      <c r="C34" s="20" t="s">
        <v>443</v>
      </c>
      <c r="D34" s="20">
        <v>31</v>
      </c>
      <c r="E34" s="20">
        <v>0</v>
      </c>
      <c r="F34" s="26" t="s">
        <v>445</v>
      </c>
      <c r="G34" s="23">
        <v>3739.68</v>
      </c>
      <c r="H34" s="20">
        <v>31.5</v>
      </c>
      <c r="I34" s="23">
        <v>1121.9000000000001</v>
      </c>
      <c r="J34" s="20">
        <v>21</v>
      </c>
      <c r="K34" s="23">
        <v>747.94</v>
      </c>
      <c r="L34" s="20">
        <v>0</v>
      </c>
      <c r="M34" s="24">
        <v>0</v>
      </c>
      <c r="N34" s="20">
        <v>0</v>
      </c>
      <c r="O34" s="23">
        <v>0</v>
      </c>
      <c r="P34" s="20">
        <v>0</v>
      </c>
      <c r="Q34" s="23">
        <v>0</v>
      </c>
      <c r="R34" s="22">
        <v>5609.52</v>
      </c>
      <c r="S34" s="20">
        <v>100</v>
      </c>
      <c r="T34" s="20">
        <v>50</v>
      </c>
      <c r="U34" s="21">
        <v>25</v>
      </c>
      <c r="V34" s="115"/>
      <c r="W34" s="19"/>
      <c r="X34" s="108"/>
      <c r="Y34" s="108" t="s">
        <v>5</v>
      </c>
      <c r="AA34" s="17"/>
      <c r="AD34" s="16" t="s">
        <v>4</v>
      </c>
      <c r="AE34" s="46">
        <v>5342.4</v>
      </c>
      <c r="AF34" s="16">
        <v>5342.4</v>
      </c>
      <c r="AG34" s="16">
        <f t="shared" si="3"/>
        <v>267.12</v>
      </c>
      <c r="AH34" s="16">
        <f t="shared" si="4"/>
        <v>5609.5199999999995</v>
      </c>
      <c r="AI34" s="17">
        <f t="shared" si="5"/>
        <v>0</v>
      </c>
    </row>
    <row r="35" spans="1:130" s="16" customFormat="1" ht="60" x14ac:dyDescent="0.25">
      <c r="A35" s="16">
        <v>581</v>
      </c>
      <c r="B35" s="20">
        <v>1424</v>
      </c>
      <c r="C35" s="20" t="s">
        <v>443</v>
      </c>
      <c r="D35" s="20">
        <v>32</v>
      </c>
      <c r="E35" s="20">
        <v>0</v>
      </c>
      <c r="F35" s="26" t="s">
        <v>444</v>
      </c>
      <c r="G35" s="23">
        <v>2921.62</v>
      </c>
      <c r="H35" s="20">
        <v>31.5</v>
      </c>
      <c r="I35" s="23">
        <v>876.49</v>
      </c>
      <c r="J35" s="20">
        <v>21</v>
      </c>
      <c r="K35" s="23">
        <v>584.33000000000004</v>
      </c>
      <c r="L35" s="20">
        <v>0</v>
      </c>
      <c r="M35" s="24">
        <v>0</v>
      </c>
      <c r="N35" s="20">
        <v>0</v>
      </c>
      <c r="O35" s="23">
        <v>0</v>
      </c>
      <c r="P35" s="20">
        <v>0</v>
      </c>
      <c r="Q35" s="23">
        <v>0</v>
      </c>
      <c r="R35" s="22">
        <v>4382.4399999999996</v>
      </c>
      <c r="S35" s="20">
        <v>100</v>
      </c>
      <c r="T35" s="20">
        <v>50</v>
      </c>
      <c r="U35" s="21">
        <v>25</v>
      </c>
      <c r="V35" s="115"/>
      <c r="W35" s="19"/>
      <c r="X35" s="108"/>
      <c r="Y35" s="108" t="s">
        <v>5</v>
      </c>
      <c r="AA35" s="17"/>
      <c r="AD35" s="16" t="s">
        <v>4</v>
      </c>
      <c r="AE35" s="46">
        <v>4173.75</v>
      </c>
      <c r="AF35" s="16">
        <v>4173.75</v>
      </c>
      <c r="AG35" s="16">
        <f t="shared" si="3"/>
        <v>208.6875</v>
      </c>
      <c r="AH35" s="16">
        <f t="shared" si="4"/>
        <v>4382.4375</v>
      </c>
      <c r="AI35" s="17">
        <f t="shared" si="5"/>
        <v>-2.4999999995998223E-3</v>
      </c>
    </row>
    <row r="36" spans="1:130" s="16" customFormat="1" ht="45" x14ac:dyDescent="0.25">
      <c r="B36" s="93">
        <v>2522</v>
      </c>
      <c r="C36" s="20" t="s">
        <v>443</v>
      </c>
      <c r="D36" s="20">
        <v>33</v>
      </c>
      <c r="E36" s="20"/>
      <c r="F36" s="26" t="s">
        <v>442</v>
      </c>
      <c r="G36" s="23">
        <v>2467.5</v>
      </c>
      <c r="H36" s="20">
        <v>0</v>
      </c>
      <c r="I36" s="23">
        <v>740.25</v>
      </c>
      <c r="J36" s="20">
        <v>0</v>
      </c>
      <c r="K36" s="23">
        <v>493.5</v>
      </c>
      <c r="L36" s="20">
        <v>0</v>
      </c>
      <c r="M36" s="24">
        <v>0</v>
      </c>
      <c r="N36" s="20">
        <v>0</v>
      </c>
      <c r="O36" s="23">
        <v>0</v>
      </c>
      <c r="P36" s="20">
        <v>0</v>
      </c>
      <c r="Q36" s="23">
        <v>0</v>
      </c>
      <c r="R36" s="22">
        <v>3701.25</v>
      </c>
      <c r="S36" s="70"/>
      <c r="T36" s="70"/>
      <c r="U36" s="70"/>
      <c r="V36" s="114"/>
      <c r="W36" s="113"/>
      <c r="X36" s="108"/>
      <c r="Y36" s="108" t="s">
        <v>5</v>
      </c>
      <c r="AA36" s="17"/>
      <c r="AD36" s="16" t="s">
        <v>123</v>
      </c>
      <c r="AE36" s="46">
        <v>3525</v>
      </c>
      <c r="AF36" s="109">
        <v>3525</v>
      </c>
      <c r="AG36" s="16">
        <f t="shared" si="3"/>
        <v>176.25</v>
      </c>
      <c r="AH36" s="16">
        <f t="shared" si="4"/>
        <v>3701.25</v>
      </c>
      <c r="AI36" s="17">
        <f t="shared" si="5"/>
        <v>0</v>
      </c>
      <c r="AJ36" s="16" t="s">
        <v>441</v>
      </c>
      <c r="DZ36" s="17"/>
    </row>
    <row r="37" spans="1:130" ht="33.75" x14ac:dyDescent="0.25">
      <c r="B37" s="15"/>
      <c r="C37" s="102"/>
      <c r="D37" s="11"/>
      <c r="E37" s="11"/>
      <c r="F37" s="5" t="s">
        <v>3</v>
      </c>
      <c r="G37" s="14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1"/>
      <c r="AF37" s="23">
        <v>2350</v>
      </c>
      <c r="AG37" s="23">
        <f>+AF37*30%</f>
        <v>705</v>
      </c>
      <c r="AH37" s="23">
        <f>+AF37*20%</f>
        <v>470</v>
      </c>
      <c r="AI37" s="23">
        <v>0</v>
      </c>
      <c r="AJ37" s="22">
        <v>3525</v>
      </c>
      <c r="AK37" s="20"/>
      <c r="AM37" s="20"/>
      <c r="AN37" s="23"/>
      <c r="AO37" s="20"/>
      <c r="AP37" s="23"/>
    </row>
    <row r="38" spans="1:130" ht="33.75" x14ac:dyDescent="0.25">
      <c r="B38" s="10"/>
      <c r="C38" s="101"/>
      <c r="D38" s="7"/>
      <c r="E38" s="7"/>
      <c r="F38" s="5" t="s">
        <v>2</v>
      </c>
      <c r="G38" s="9">
        <v>0.3</v>
      </c>
      <c r="H38" s="3">
        <v>0.3</v>
      </c>
      <c r="I38" s="8"/>
      <c r="J38" s="8"/>
      <c r="K38" s="8"/>
      <c r="L38" s="8"/>
      <c r="M38" s="8"/>
      <c r="N38" s="8"/>
      <c r="O38" s="8"/>
      <c r="P38" s="8"/>
      <c r="Q38" s="8"/>
      <c r="R38" s="7"/>
      <c r="AF38" s="108">
        <f>+AF37*5%</f>
        <v>117.5</v>
      </c>
      <c r="AG38" s="108">
        <f>+AG37*5%</f>
        <v>35.25</v>
      </c>
      <c r="AH38" s="108">
        <f>+AH37*5%</f>
        <v>23.5</v>
      </c>
      <c r="AJ38" s="108">
        <f>+AJ37*5%</f>
        <v>176.25</v>
      </c>
    </row>
    <row r="39" spans="1:130" ht="33.75" x14ac:dyDescent="0.25">
      <c r="B39" s="10"/>
      <c r="C39" s="101"/>
      <c r="D39" s="7"/>
      <c r="E39" s="7"/>
      <c r="F39" s="5" t="s">
        <v>1</v>
      </c>
      <c r="G39" s="9">
        <v>0.2</v>
      </c>
      <c r="H39" s="3">
        <v>0.2</v>
      </c>
      <c r="I39" s="8"/>
      <c r="J39" s="8"/>
      <c r="K39" s="8"/>
      <c r="L39" s="8"/>
      <c r="M39" s="8"/>
      <c r="N39" s="8"/>
      <c r="O39" s="8"/>
      <c r="P39" s="8"/>
      <c r="Q39" s="8"/>
      <c r="R39" s="7"/>
      <c r="AF39" s="112">
        <f>+AF38+AF37</f>
        <v>2467.5</v>
      </c>
      <c r="AG39" s="112">
        <f>+AG38+AG37</f>
        <v>740.25</v>
      </c>
      <c r="AH39" s="112">
        <f>+AH38+AH37</f>
        <v>493.5</v>
      </c>
      <c r="AI39" s="112">
        <f>+AI38+AI37</f>
        <v>0</v>
      </c>
      <c r="AJ39" s="112">
        <f>+AJ38+AJ37</f>
        <v>3701.25</v>
      </c>
      <c r="AK39" s="112">
        <f>+G36+I36+K36</f>
        <v>3701.25</v>
      </c>
      <c r="AL39" s="112">
        <f>+AJ39-AK39</f>
        <v>0</v>
      </c>
    </row>
    <row r="40" spans="1:130" ht="45.75" thickBot="1" x14ac:dyDescent="0.3">
      <c r="B40" s="6"/>
      <c r="C40" s="100"/>
      <c r="D40" s="1"/>
      <c r="E40" s="1"/>
      <c r="F40" s="5" t="s">
        <v>0</v>
      </c>
      <c r="G40" s="4">
        <v>0.1</v>
      </c>
      <c r="H40" s="3">
        <v>0.1</v>
      </c>
      <c r="I40" s="2"/>
      <c r="J40" s="2"/>
      <c r="K40" s="2"/>
      <c r="L40" s="2"/>
      <c r="M40" s="2"/>
      <c r="N40" s="2"/>
      <c r="O40" s="2"/>
      <c r="P40" s="2"/>
      <c r="Q40" s="2"/>
      <c r="R40" s="1"/>
    </row>
  </sheetData>
  <mergeCells count="6">
    <mergeCell ref="V4:W4"/>
    <mergeCell ref="H4:I4"/>
    <mergeCell ref="J4:K4"/>
    <mergeCell ref="L4:M4"/>
    <mergeCell ref="N4:O4"/>
    <mergeCell ref="P4:Q4"/>
  </mergeCells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I13"/>
  <sheetViews>
    <sheetView topLeftCell="C1" workbookViewId="0">
      <selection activeCell="AA2" sqref="AA2"/>
    </sheetView>
  </sheetViews>
  <sheetFormatPr baseColWidth="10" defaultRowHeight="15" x14ac:dyDescent="0.25"/>
  <cols>
    <col min="1" max="1" width="0" hidden="1" customWidth="1"/>
    <col min="2" max="2" width="10.42578125" hidden="1" customWidth="1"/>
    <col min="4" max="4" width="5.5703125" customWidth="1"/>
    <col min="5" max="5" width="0" hidden="1" customWidth="1"/>
    <col min="6" max="6" width="26.2851562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3" width="0" hidden="1" customWidth="1"/>
    <col min="25" max="25" width="0" hidden="1" customWidth="1"/>
    <col min="30" max="36" width="0" hidden="1" customWidth="1"/>
  </cols>
  <sheetData>
    <row r="1" spans="1:35" s="16" customFormat="1" ht="125.25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99.7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471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99.75" customHeight="1" x14ac:dyDescent="0.25">
      <c r="A3" s="16">
        <v>655</v>
      </c>
      <c r="B3" s="20">
        <v>649</v>
      </c>
      <c r="C3" s="20" t="s">
        <v>469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279.36</v>
      </c>
      <c r="AF3" s="16">
        <v>279.36</v>
      </c>
      <c r="AG3" s="16">
        <f t="shared" ref="AG3:AG9" si="0">+AF3*5%</f>
        <v>13.968000000000002</v>
      </c>
      <c r="AH3" s="16">
        <f t="shared" ref="AH3:AH9" si="1">+AG3+AF3</f>
        <v>293.32800000000003</v>
      </c>
      <c r="AI3" s="17">
        <f t="shared" ref="AI3:AI9" si="2">+AH3-R3</f>
        <v>-1.9999999999527063E-3</v>
      </c>
    </row>
    <row r="4" spans="1:35" s="16" customFormat="1" ht="30" x14ac:dyDescent="0.25">
      <c r="A4" s="16">
        <v>656</v>
      </c>
      <c r="B4" s="20">
        <v>650</v>
      </c>
      <c r="C4" s="20" t="s">
        <v>469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657</v>
      </c>
      <c r="B5" s="20">
        <v>651</v>
      </c>
      <c r="C5" s="20" t="s">
        <v>469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658</v>
      </c>
      <c r="B6" s="20">
        <v>652</v>
      </c>
      <c r="C6" s="20" t="s">
        <v>469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659</v>
      </c>
      <c r="B7" s="20">
        <v>653</v>
      </c>
      <c r="C7" s="20" t="s">
        <v>469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45" x14ac:dyDescent="0.25">
      <c r="A8" s="16">
        <v>660</v>
      </c>
      <c r="B8" s="20">
        <v>654</v>
      </c>
      <c r="C8" s="20" t="s">
        <v>469</v>
      </c>
      <c r="D8" s="20">
        <v>6</v>
      </c>
      <c r="E8" s="20">
        <v>1</v>
      </c>
      <c r="F8" s="26" t="s">
        <v>470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x14ac:dyDescent="0.25">
      <c r="A9" s="16">
        <v>661</v>
      </c>
      <c r="B9" s="20">
        <v>1666</v>
      </c>
      <c r="C9" s="20" t="s">
        <v>469</v>
      </c>
      <c r="D9" s="20">
        <v>7</v>
      </c>
      <c r="E9" s="20">
        <v>1</v>
      </c>
      <c r="F9" s="26" t="s">
        <v>299</v>
      </c>
      <c r="G9" s="23">
        <v>1333.43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1333.43</v>
      </c>
      <c r="S9" s="20">
        <v>0</v>
      </c>
      <c r="T9" s="20">
        <v>0</v>
      </c>
      <c r="U9" s="21">
        <v>0</v>
      </c>
      <c r="V9" s="20"/>
      <c r="W9" s="19"/>
      <c r="X9"/>
      <c r="Y9" t="s">
        <v>5</v>
      </c>
      <c r="AA9" s="17"/>
      <c r="AD9" s="16" t="s">
        <v>4</v>
      </c>
      <c r="AE9" s="46">
        <v>1269.93</v>
      </c>
      <c r="AF9" s="16">
        <v>1269.93</v>
      </c>
      <c r="AG9" s="16">
        <f t="shared" si="0"/>
        <v>63.496500000000005</v>
      </c>
      <c r="AH9" s="16">
        <f t="shared" si="1"/>
        <v>1333.4265</v>
      </c>
      <c r="AI9" s="17">
        <f t="shared" si="2"/>
        <v>-3.5000000000309228E-3</v>
      </c>
    </row>
    <row r="10" spans="1:35" ht="33.75" x14ac:dyDescent="0.25">
      <c r="B10" s="15"/>
      <c r="C10" s="102"/>
      <c r="D10" s="11"/>
      <c r="E10" s="11"/>
      <c r="F10" s="5" t="s">
        <v>3</v>
      </c>
      <c r="G10" s="14"/>
      <c r="H10" s="13"/>
      <c r="I10" s="12"/>
      <c r="J10" s="12"/>
      <c r="K10" s="12"/>
      <c r="L10" s="12"/>
      <c r="M10" s="12"/>
      <c r="N10" s="12"/>
      <c r="O10" s="12"/>
      <c r="P10" s="12"/>
      <c r="Q10" s="12"/>
      <c r="R10" s="11"/>
    </row>
    <row r="11" spans="1:35" ht="33.75" x14ac:dyDescent="0.25">
      <c r="B11" s="10"/>
      <c r="C11" s="101"/>
      <c r="D11" s="7"/>
      <c r="E11" s="7"/>
      <c r="F11" s="5" t="s">
        <v>2</v>
      </c>
      <c r="G11" s="9">
        <v>0.3</v>
      </c>
      <c r="H11" s="3">
        <v>0.3</v>
      </c>
      <c r="I11" s="8"/>
      <c r="J11" s="8"/>
      <c r="K11" s="8"/>
      <c r="L11" s="8"/>
      <c r="M11" s="8"/>
      <c r="N11" s="8"/>
      <c r="O11" s="8"/>
      <c r="P11" s="8"/>
      <c r="Q11" s="8"/>
      <c r="R11" s="7"/>
    </row>
    <row r="12" spans="1:35" ht="33.75" x14ac:dyDescent="0.25">
      <c r="B12" s="10"/>
      <c r="C12" s="101"/>
      <c r="D12" s="7"/>
      <c r="E12" s="7"/>
      <c r="F12" s="5" t="s">
        <v>1</v>
      </c>
      <c r="G12" s="9">
        <v>0.2</v>
      </c>
      <c r="H12" s="3">
        <v>0.2</v>
      </c>
      <c r="I12" s="8"/>
      <c r="J12" s="8"/>
      <c r="K12" s="8"/>
      <c r="L12" s="8"/>
      <c r="M12" s="8"/>
      <c r="N12" s="8"/>
      <c r="O12" s="8"/>
      <c r="P12" s="8"/>
      <c r="Q12" s="8"/>
      <c r="R12" s="7"/>
    </row>
    <row r="13" spans="1:35" ht="45.75" thickBot="1" x14ac:dyDescent="0.3">
      <c r="B13" s="6"/>
      <c r="C13" s="100"/>
      <c r="D13" s="1"/>
      <c r="E13" s="1"/>
      <c r="F13" s="5" t="s">
        <v>0</v>
      </c>
      <c r="G13" s="4">
        <v>0.1</v>
      </c>
      <c r="H13" s="3">
        <v>0.1</v>
      </c>
      <c r="I13" s="2"/>
      <c r="J13" s="2"/>
      <c r="K13" s="2"/>
      <c r="L13" s="2"/>
      <c r="M13" s="2"/>
      <c r="N13" s="2"/>
      <c r="O13" s="2"/>
      <c r="P13" s="2"/>
      <c r="Q13" s="2"/>
      <c r="R13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I12"/>
  <sheetViews>
    <sheetView topLeftCell="C1" workbookViewId="0">
      <selection activeCell="AL2" sqref="AL2"/>
    </sheetView>
  </sheetViews>
  <sheetFormatPr baseColWidth="10" defaultRowHeight="15" x14ac:dyDescent="0.25"/>
  <cols>
    <col min="1" max="1" width="0" hidden="1" customWidth="1"/>
    <col min="2" max="2" width="9.7109375" hidden="1" customWidth="1"/>
    <col min="5" max="5" width="0" hidden="1" customWidth="1"/>
    <col min="6" max="6" width="30.710937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3" width="0" hidden="1" customWidth="1"/>
    <col min="25" max="25" width="0" hidden="1" customWidth="1"/>
    <col min="30" max="37" width="0" hidden="1" customWidth="1"/>
  </cols>
  <sheetData>
    <row r="1" spans="1:35" s="16" customFormat="1" ht="130.5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87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1" t="s">
        <v>476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87" customHeight="1" x14ac:dyDescent="0.25">
      <c r="A3" s="16">
        <v>664</v>
      </c>
      <c r="B3" s="20">
        <v>655</v>
      </c>
      <c r="C3" s="20" t="s">
        <v>473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Z3" s="17"/>
      <c r="AD3" s="16" t="s">
        <v>4</v>
      </c>
      <c r="AE3" s="46">
        <v>279.36</v>
      </c>
      <c r="AF3" s="22">
        <v>279.36</v>
      </c>
      <c r="AG3" s="16">
        <f t="shared" ref="AG3:AG8" si="0">+AF3*5%</f>
        <v>13.968000000000002</v>
      </c>
      <c r="AH3" s="17">
        <f t="shared" ref="AH3:AH8" si="1">+AG3+AF3</f>
        <v>293.32800000000003</v>
      </c>
      <c r="AI3" s="17">
        <f t="shared" ref="AI3:AI8" si="2">+AH3-R3</f>
        <v>-1.9999999999527063E-3</v>
      </c>
    </row>
    <row r="4" spans="1:35" s="16" customFormat="1" ht="30" x14ac:dyDescent="0.25">
      <c r="A4" s="16">
        <v>665</v>
      </c>
      <c r="B4" s="20">
        <v>656</v>
      </c>
      <c r="C4" s="20" t="s">
        <v>473</v>
      </c>
      <c r="D4" s="20">
        <v>2</v>
      </c>
      <c r="E4" s="20">
        <v>1</v>
      </c>
      <c r="F4" s="26" t="s">
        <v>52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Z4" s="17"/>
      <c r="AD4" s="16" t="s">
        <v>4</v>
      </c>
      <c r="AE4" s="46">
        <v>489.72</v>
      </c>
      <c r="AF4" s="22">
        <v>489.72</v>
      </c>
      <c r="AG4" s="16">
        <f t="shared" si="0"/>
        <v>24.486000000000004</v>
      </c>
      <c r="AH4" s="17">
        <f t="shared" si="1"/>
        <v>514.20600000000002</v>
      </c>
      <c r="AI4" s="17">
        <f t="shared" si="2"/>
        <v>-4.0000000000190994E-3</v>
      </c>
    </row>
    <row r="5" spans="1:35" s="16" customFormat="1" ht="30" x14ac:dyDescent="0.25">
      <c r="A5" s="16">
        <v>666</v>
      </c>
      <c r="B5" s="20">
        <v>657</v>
      </c>
      <c r="C5" s="20" t="s">
        <v>473</v>
      </c>
      <c r="D5" s="20">
        <v>3</v>
      </c>
      <c r="E5" s="20">
        <v>1</v>
      </c>
      <c r="F5" s="26" t="s">
        <v>51</v>
      </c>
      <c r="G5" s="23">
        <v>514.21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Z5" s="17"/>
      <c r="AD5" s="16" t="s">
        <v>4</v>
      </c>
      <c r="AE5" s="46">
        <v>489.72</v>
      </c>
      <c r="AF5" s="22">
        <v>489.72</v>
      </c>
      <c r="AG5" s="16">
        <f t="shared" si="0"/>
        <v>24.486000000000004</v>
      </c>
      <c r="AH5" s="17">
        <f t="shared" si="1"/>
        <v>514.20600000000002</v>
      </c>
      <c r="AI5" s="17">
        <f t="shared" si="2"/>
        <v>-4.0000000000190994E-3</v>
      </c>
    </row>
    <row r="6" spans="1:35" s="16" customFormat="1" ht="30" x14ac:dyDescent="0.25">
      <c r="A6" s="16">
        <v>667</v>
      </c>
      <c r="B6" s="20">
        <v>658</v>
      </c>
      <c r="C6" s="20" t="s">
        <v>473</v>
      </c>
      <c r="D6" s="20">
        <v>4</v>
      </c>
      <c r="E6" s="20">
        <v>1</v>
      </c>
      <c r="F6" s="26" t="s">
        <v>475</v>
      </c>
      <c r="G6" s="23">
        <v>1173.32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1173.32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Z6" s="17"/>
      <c r="AD6" s="16" t="s">
        <v>4</v>
      </c>
      <c r="AE6" s="46">
        <v>1117.45</v>
      </c>
      <c r="AF6" s="22">
        <v>1117.45</v>
      </c>
      <c r="AG6" s="16">
        <f t="shared" si="0"/>
        <v>55.872500000000002</v>
      </c>
      <c r="AH6" s="17">
        <f t="shared" si="1"/>
        <v>1173.3225</v>
      </c>
      <c r="AI6" s="17">
        <f t="shared" si="2"/>
        <v>2.5000000000545697E-3</v>
      </c>
    </row>
    <row r="7" spans="1:35" s="16" customFormat="1" x14ac:dyDescent="0.25">
      <c r="A7" s="16">
        <v>668</v>
      </c>
      <c r="B7" s="20">
        <v>659</v>
      </c>
      <c r="C7" s="20" t="s">
        <v>473</v>
      </c>
      <c r="D7" s="20">
        <v>5</v>
      </c>
      <c r="E7" s="20">
        <v>1</v>
      </c>
      <c r="F7" s="26" t="s">
        <v>474</v>
      </c>
      <c r="G7" s="23">
        <v>800.53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800.53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Z7" s="17"/>
      <c r="AD7" s="16" t="s">
        <v>4</v>
      </c>
      <c r="AE7" s="46">
        <v>762.41</v>
      </c>
      <c r="AF7" s="22">
        <v>762.41</v>
      </c>
      <c r="AG7" s="16">
        <f t="shared" si="0"/>
        <v>38.1205</v>
      </c>
      <c r="AH7" s="17">
        <f t="shared" si="1"/>
        <v>800.53049999999996</v>
      </c>
      <c r="AI7" s="17">
        <f t="shared" si="2"/>
        <v>4.9999999998817657E-4</v>
      </c>
    </row>
    <row r="8" spans="1:35" s="16" customFormat="1" ht="30" x14ac:dyDescent="0.25">
      <c r="A8" s="16">
        <v>669</v>
      </c>
      <c r="B8" s="20">
        <v>660</v>
      </c>
      <c r="C8" s="20" t="s">
        <v>473</v>
      </c>
      <c r="D8" s="20">
        <v>6</v>
      </c>
      <c r="E8" s="20">
        <v>1</v>
      </c>
      <c r="F8" s="26" t="s">
        <v>472</v>
      </c>
      <c r="G8" s="23">
        <v>1065.81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1065.81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Z8" s="17"/>
      <c r="AD8" s="16" t="s">
        <v>4</v>
      </c>
      <c r="AE8" s="46">
        <v>1015.06</v>
      </c>
      <c r="AF8" s="22">
        <v>1015.06</v>
      </c>
      <c r="AG8" s="16">
        <f t="shared" si="0"/>
        <v>50.753</v>
      </c>
      <c r="AH8" s="17">
        <f t="shared" si="1"/>
        <v>1065.8129999999999</v>
      </c>
      <c r="AI8" s="17">
        <f t="shared" si="2"/>
        <v>2.9999999999290594E-3</v>
      </c>
    </row>
    <row r="9" spans="1:35" ht="33.75" x14ac:dyDescent="0.25">
      <c r="B9" s="15"/>
      <c r="C9" s="102"/>
      <c r="D9" s="11"/>
      <c r="E9" s="11"/>
      <c r="F9" s="5" t="s">
        <v>3</v>
      </c>
      <c r="G9" s="14"/>
      <c r="H9" s="13"/>
      <c r="I9" s="12"/>
      <c r="J9" s="12"/>
      <c r="K9" s="12"/>
      <c r="L9" s="12"/>
      <c r="M9" s="12"/>
      <c r="N9" s="12"/>
      <c r="O9" s="12"/>
      <c r="P9" s="12"/>
      <c r="Q9" s="12"/>
      <c r="R9" s="11"/>
      <c r="AF9" s="22"/>
    </row>
    <row r="10" spans="1:35" ht="33.75" x14ac:dyDescent="0.25">
      <c r="B10" s="10"/>
      <c r="C10" s="101"/>
      <c r="D10" s="7"/>
      <c r="E10" s="7"/>
      <c r="F10" s="5" t="s">
        <v>2</v>
      </c>
      <c r="G10" s="9">
        <v>0.3</v>
      </c>
      <c r="H10" s="3">
        <v>0.3</v>
      </c>
      <c r="I10" s="8"/>
      <c r="J10" s="8"/>
      <c r="K10" s="8"/>
      <c r="L10" s="8"/>
      <c r="M10" s="8"/>
      <c r="N10" s="8"/>
      <c r="O10" s="8"/>
      <c r="P10" s="8"/>
      <c r="Q10" s="8"/>
      <c r="R10" s="7"/>
    </row>
    <row r="11" spans="1:35" ht="33.75" x14ac:dyDescent="0.25">
      <c r="B11" s="10"/>
      <c r="C11" s="101"/>
      <c r="D11" s="7"/>
      <c r="E11" s="7"/>
      <c r="F11" s="5" t="s">
        <v>1</v>
      </c>
      <c r="G11" s="9">
        <v>0.2</v>
      </c>
      <c r="H11" s="3">
        <v>0.2</v>
      </c>
      <c r="I11" s="8"/>
      <c r="J11" s="8"/>
      <c r="K11" s="8"/>
      <c r="L11" s="8"/>
      <c r="M11" s="8"/>
      <c r="N11" s="8"/>
      <c r="O11" s="8"/>
      <c r="P11" s="8"/>
      <c r="Q11" s="8"/>
      <c r="R11" s="7"/>
    </row>
    <row r="12" spans="1:35" ht="45.75" thickBot="1" x14ac:dyDescent="0.3">
      <c r="B12" s="6"/>
      <c r="C12" s="100"/>
      <c r="D12" s="1"/>
      <c r="E12" s="1"/>
      <c r="F12" s="5" t="s">
        <v>0</v>
      </c>
      <c r="G12" s="4">
        <v>0.1</v>
      </c>
      <c r="H12" s="3">
        <v>0.1</v>
      </c>
      <c r="I12" s="2"/>
      <c r="J12" s="2"/>
      <c r="K12" s="2"/>
      <c r="L12" s="2"/>
      <c r="M12" s="2"/>
      <c r="N12" s="2"/>
      <c r="O12" s="2"/>
      <c r="P12" s="2"/>
      <c r="Q12" s="2"/>
      <c r="R12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L64"/>
  <sheetViews>
    <sheetView topLeftCell="C1" workbookViewId="0">
      <selection activeCell="AQ2" sqref="AQ2"/>
    </sheetView>
  </sheetViews>
  <sheetFormatPr baseColWidth="10" defaultRowHeight="15" x14ac:dyDescent="0.25"/>
  <cols>
    <col min="1" max="1" width="0" hidden="1" customWidth="1"/>
    <col min="2" max="2" width="10.85546875" hidden="1" customWidth="1"/>
    <col min="5" max="5" width="0" hidden="1" customWidth="1"/>
    <col min="6" max="6" width="24.14062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7" width="0" hidden="1" customWidth="1"/>
    <col min="29" max="38" width="0" hidden="1" customWidth="1"/>
  </cols>
  <sheetData>
    <row r="1" spans="1:38" s="16" customFormat="1" ht="106.5" customHeight="1" thickBot="1" x14ac:dyDescent="0.3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8"/>
      <c r="T1" s="38"/>
      <c r="U1" s="38"/>
    </row>
    <row r="2" spans="1:38" s="16" customFormat="1" ht="96.7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6" t="s">
        <v>531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8" s="16" customFormat="1" ht="96.75" customHeight="1" x14ac:dyDescent="0.25">
      <c r="A3" s="16">
        <v>673</v>
      </c>
      <c r="B3" s="20">
        <v>314</v>
      </c>
      <c r="C3" s="20" t="s">
        <v>479</v>
      </c>
      <c r="D3" s="20">
        <v>1</v>
      </c>
      <c r="E3" s="20">
        <v>1</v>
      </c>
      <c r="F3" s="26" t="s">
        <v>55</v>
      </c>
      <c r="G3" s="23">
        <v>266.45</v>
      </c>
      <c r="H3" s="25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266.45</v>
      </c>
      <c r="S3" s="20">
        <v>0</v>
      </c>
      <c r="T3" s="20">
        <v>0</v>
      </c>
      <c r="U3" s="21">
        <v>0</v>
      </c>
      <c r="V3" s="20"/>
      <c r="W3" s="20"/>
      <c r="Y3" t="s">
        <v>5</v>
      </c>
      <c r="Z3"/>
      <c r="AA3"/>
      <c r="AB3" s="17"/>
      <c r="AC3" s="17">
        <f t="shared" ref="AC3:AC34" si="0">+G3+I3+K3</f>
        <v>266.45</v>
      </c>
      <c r="AD3" s="16" t="s">
        <v>4</v>
      </c>
      <c r="AE3" s="46">
        <v>253.76</v>
      </c>
      <c r="AF3" s="16">
        <v>253.76</v>
      </c>
      <c r="AG3" s="16">
        <f t="shared" ref="AG3:AG34" si="1">+AF3*5%</f>
        <v>12.688000000000001</v>
      </c>
      <c r="AH3" s="16">
        <f t="shared" ref="AH3:AH34" si="2">+AG3+AF3</f>
        <v>266.44799999999998</v>
      </c>
      <c r="AI3" s="17">
        <f t="shared" ref="AI3:AI34" si="3">+AH3-R3</f>
        <v>-2.0000000000095497E-3</v>
      </c>
      <c r="AL3" s="17">
        <f t="shared" ref="AL3:AL34" si="4">+R3-AC3</f>
        <v>0</v>
      </c>
    </row>
    <row r="4" spans="1:38" s="16" customFormat="1" ht="45" x14ac:dyDescent="0.25">
      <c r="A4" s="16">
        <v>674</v>
      </c>
      <c r="B4" s="20">
        <v>315</v>
      </c>
      <c r="C4" s="20" t="s">
        <v>479</v>
      </c>
      <c r="D4" s="20">
        <v>2</v>
      </c>
      <c r="E4" s="20">
        <v>1</v>
      </c>
      <c r="F4" s="26" t="s">
        <v>54</v>
      </c>
      <c r="G4" s="23">
        <v>514.21</v>
      </c>
      <c r="H4" s="25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Y4" t="s">
        <v>5</v>
      </c>
      <c r="Z4"/>
      <c r="AA4"/>
      <c r="AB4" s="17"/>
      <c r="AC4" s="17">
        <f t="shared" si="0"/>
        <v>514.21</v>
      </c>
      <c r="AD4" s="16" t="s">
        <v>4</v>
      </c>
      <c r="AE4" s="46">
        <v>489.72</v>
      </c>
      <c r="AF4" s="16">
        <v>489.72</v>
      </c>
      <c r="AG4" s="16">
        <f t="shared" si="1"/>
        <v>24.486000000000004</v>
      </c>
      <c r="AH4" s="16">
        <f t="shared" si="2"/>
        <v>514.20600000000002</v>
      </c>
      <c r="AI4" s="17">
        <f t="shared" si="3"/>
        <v>-4.0000000000190994E-3</v>
      </c>
      <c r="AL4" s="17">
        <f t="shared" si="4"/>
        <v>0</v>
      </c>
    </row>
    <row r="5" spans="1:38" s="16" customFormat="1" x14ac:dyDescent="0.25">
      <c r="A5" s="16">
        <v>675</v>
      </c>
      <c r="B5" s="20">
        <v>316</v>
      </c>
      <c r="C5" s="20" t="s">
        <v>479</v>
      </c>
      <c r="D5" s="20">
        <v>3</v>
      </c>
      <c r="E5" s="20">
        <v>1</v>
      </c>
      <c r="F5" s="26" t="s">
        <v>53</v>
      </c>
      <c r="G5" s="23">
        <v>586.66999999999996</v>
      </c>
      <c r="H5" s="25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Y5" t="s">
        <v>5</v>
      </c>
      <c r="Z5"/>
      <c r="AA5"/>
      <c r="AB5" s="17"/>
      <c r="AC5" s="17">
        <f t="shared" si="0"/>
        <v>586.66999999999996</v>
      </c>
      <c r="AD5" s="16" t="s">
        <v>4</v>
      </c>
      <c r="AE5" s="46">
        <v>558.73</v>
      </c>
      <c r="AF5" s="16">
        <v>558.73</v>
      </c>
      <c r="AG5" s="16">
        <f t="shared" si="1"/>
        <v>27.936500000000002</v>
      </c>
      <c r="AH5" s="16">
        <f t="shared" si="2"/>
        <v>586.66650000000004</v>
      </c>
      <c r="AI5" s="17">
        <f t="shared" si="3"/>
        <v>-3.499999999917236E-3</v>
      </c>
      <c r="AL5" s="17">
        <f t="shared" si="4"/>
        <v>0</v>
      </c>
    </row>
    <row r="6" spans="1:38" s="16" customFormat="1" ht="30" x14ac:dyDescent="0.25">
      <c r="A6" s="16">
        <v>676</v>
      </c>
      <c r="B6" s="20">
        <v>317</v>
      </c>
      <c r="C6" s="20" t="s">
        <v>479</v>
      </c>
      <c r="D6" s="20">
        <v>4</v>
      </c>
      <c r="E6" s="20">
        <v>1</v>
      </c>
      <c r="F6" s="26" t="s">
        <v>52</v>
      </c>
      <c r="G6" s="23">
        <v>514.21</v>
      </c>
      <c r="H6" s="25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Y6" t="s">
        <v>5</v>
      </c>
      <c r="Z6"/>
      <c r="AA6"/>
      <c r="AB6" s="17"/>
      <c r="AC6" s="17">
        <f t="shared" si="0"/>
        <v>514.21</v>
      </c>
      <c r="AD6" s="16" t="s">
        <v>4</v>
      </c>
      <c r="AE6" s="46">
        <v>489.72</v>
      </c>
      <c r="AF6" s="16">
        <v>489.72</v>
      </c>
      <c r="AG6" s="16">
        <f t="shared" si="1"/>
        <v>24.486000000000004</v>
      </c>
      <c r="AH6" s="16">
        <f t="shared" si="2"/>
        <v>514.20600000000002</v>
      </c>
      <c r="AI6" s="17">
        <f t="shared" si="3"/>
        <v>-4.0000000000190994E-3</v>
      </c>
      <c r="AL6" s="17">
        <f t="shared" si="4"/>
        <v>0</v>
      </c>
    </row>
    <row r="7" spans="1:38" s="16" customFormat="1" ht="30" x14ac:dyDescent="0.25">
      <c r="A7" s="16">
        <v>677</v>
      </c>
      <c r="B7" s="20">
        <v>318</v>
      </c>
      <c r="C7" s="20" t="s">
        <v>479</v>
      </c>
      <c r="D7" s="20">
        <v>5</v>
      </c>
      <c r="E7" s="20">
        <v>1</v>
      </c>
      <c r="F7" s="26" t="s">
        <v>51</v>
      </c>
      <c r="G7" s="23">
        <v>514.21</v>
      </c>
      <c r="H7" s="25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Y7" t="s">
        <v>5</v>
      </c>
      <c r="Z7"/>
      <c r="AA7"/>
      <c r="AB7" s="17"/>
      <c r="AC7" s="17">
        <f t="shared" si="0"/>
        <v>514.21</v>
      </c>
      <c r="AD7" s="16" t="s">
        <v>4</v>
      </c>
      <c r="AE7" s="46">
        <v>489.72</v>
      </c>
      <c r="AF7" s="16">
        <v>489.72</v>
      </c>
      <c r="AG7" s="16">
        <f t="shared" si="1"/>
        <v>24.486000000000004</v>
      </c>
      <c r="AH7" s="16">
        <f t="shared" si="2"/>
        <v>514.20600000000002</v>
      </c>
      <c r="AI7" s="17">
        <f t="shared" si="3"/>
        <v>-4.0000000000190994E-3</v>
      </c>
      <c r="AL7" s="17">
        <f t="shared" si="4"/>
        <v>0</v>
      </c>
    </row>
    <row r="8" spans="1:38" s="16" customFormat="1" ht="45" x14ac:dyDescent="0.25">
      <c r="A8" s="16">
        <v>678</v>
      </c>
      <c r="B8" s="20">
        <v>319</v>
      </c>
      <c r="C8" s="20" t="s">
        <v>479</v>
      </c>
      <c r="D8" s="20">
        <v>6</v>
      </c>
      <c r="E8" s="20">
        <v>1</v>
      </c>
      <c r="F8" s="26" t="s">
        <v>50</v>
      </c>
      <c r="G8" s="23">
        <v>514.21</v>
      </c>
      <c r="H8" s="25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Y8" t="s">
        <v>5</v>
      </c>
      <c r="Z8"/>
      <c r="AA8"/>
      <c r="AB8" s="17"/>
      <c r="AC8" s="17">
        <f t="shared" si="0"/>
        <v>514.21</v>
      </c>
      <c r="AD8" s="16" t="s">
        <v>4</v>
      </c>
      <c r="AE8" s="46">
        <v>489.72</v>
      </c>
      <c r="AF8" s="16">
        <v>489.72</v>
      </c>
      <c r="AG8" s="16">
        <f t="shared" si="1"/>
        <v>24.486000000000004</v>
      </c>
      <c r="AH8" s="16">
        <f t="shared" si="2"/>
        <v>514.20600000000002</v>
      </c>
      <c r="AI8" s="17">
        <f t="shared" si="3"/>
        <v>-4.0000000000190994E-3</v>
      </c>
      <c r="AL8" s="17">
        <f t="shared" si="4"/>
        <v>0</v>
      </c>
    </row>
    <row r="9" spans="1:38" s="16" customFormat="1" ht="45" x14ac:dyDescent="0.25">
      <c r="A9" s="16">
        <v>679</v>
      </c>
      <c r="B9" s="20">
        <v>320</v>
      </c>
      <c r="C9" s="20" t="s">
        <v>479</v>
      </c>
      <c r="D9" s="20">
        <v>7</v>
      </c>
      <c r="E9" s="20">
        <v>1</v>
      </c>
      <c r="F9" s="26" t="s">
        <v>530</v>
      </c>
      <c r="G9" s="23">
        <v>2934.48</v>
      </c>
      <c r="H9" s="25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2934.48</v>
      </c>
      <c r="S9" s="20">
        <v>0</v>
      </c>
      <c r="T9" s="20">
        <v>0</v>
      </c>
      <c r="U9" s="21">
        <v>0</v>
      </c>
      <c r="V9" s="20"/>
      <c r="W9" s="20"/>
      <c r="Y9" t="s">
        <v>5</v>
      </c>
      <c r="Z9"/>
      <c r="AA9"/>
      <c r="AB9" s="17"/>
      <c r="AC9" s="17">
        <f t="shared" si="0"/>
        <v>2934.48</v>
      </c>
      <c r="AD9" s="16" t="s">
        <v>4</v>
      </c>
      <c r="AE9" s="46">
        <v>2794.74</v>
      </c>
      <c r="AF9" s="16">
        <v>2794.74</v>
      </c>
      <c r="AG9" s="16">
        <f t="shared" si="1"/>
        <v>139.73699999999999</v>
      </c>
      <c r="AH9" s="16">
        <f t="shared" si="2"/>
        <v>2934.4769999999999</v>
      </c>
      <c r="AI9" s="17">
        <f t="shared" si="3"/>
        <v>-3.0000000001564331E-3</v>
      </c>
      <c r="AL9" s="17">
        <f t="shared" si="4"/>
        <v>0</v>
      </c>
    </row>
    <row r="10" spans="1:38" s="16" customFormat="1" ht="30" x14ac:dyDescent="0.25">
      <c r="A10" s="16">
        <v>680</v>
      </c>
      <c r="B10" s="20">
        <v>321</v>
      </c>
      <c r="C10" s="20" t="s">
        <v>479</v>
      </c>
      <c r="D10" s="20">
        <v>8</v>
      </c>
      <c r="E10" s="20">
        <v>1</v>
      </c>
      <c r="F10" s="26" t="s">
        <v>529</v>
      </c>
      <c r="G10" s="23">
        <v>933.75</v>
      </c>
      <c r="H10" s="25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933.75</v>
      </c>
      <c r="S10" s="20">
        <v>0</v>
      </c>
      <c r="T10" s="20">
        <v>0</v>
      </c>
      <c r="U10" s="21">
        <v>0</v>
      </c>
      <c r="V10" s="20"/>
      <c r="W10" s="20"/>
      <c r="Y10" t="s">
        <v>5</v>
      </c>
      <c r="Z10"/>
      <c r="AA10"/>
      <c r="AB10" s="17"/>
      <c r="AC10" s="17">
        <f t="shared" si="0"/>
        <v>933.75</v>
      </c>
      <c r="AD10" s="16" t="s">
        <v>4</v>
      </c>
      <c r="AE10" s="46">
        <v>889.29</v>
      </c>
      <c r="AF10" s="16">
        <v>889.29</v>
      </c>
      <c r="AG10" s="16">
        <f t="shared" si="1"/>
        <v>44.464500000000001</v>
      </c>
      <c r="AH10" s="16">
        <f t="shared" si="2"/>
        <v>933.75450000000001</v>
      </c>
      <c r="AI10" s="17">
        <f t="shared" si="3"/>
        <v>4.500000000007276E-3</v>
      </c>
      <c r="AL10" s="17">
        <f t="shared" si="4"/>
        <v>0</v>
      </c>
    </row>
    <row r="11" spans="1:38" s="16" customFormat="1" ht="45" x14ac:dyDescent="0.25">
      <c r="A11" s="16">
        <v>681</v>
      </c>
      <c r="B11" s="20">
        <v>322</v>
      </c>
      <c r="C11" s="20" t="s">
        <v>479</v>
      </c>
      <c r="D11" s="20">
        <v>9</v>
      </c>
      <c r="E11" s="20">
        <v>1</v>
      </c>
      <c r="F11" s="26" t="s">
        <v>528</v>
      </c>
      <c r="G11" s="23">
        <v>933.75</v>
      </c>
      <c r="H11" s="25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933.75</v>
      </c>
      <c r="S11" s="20">
        <v>0</v>
      </c>
      <c r="T11" s="20">
        <v>0</v>
      </c>
      <c r="U11" s="21">
        <v>0</v>
      </c>
      <c r="V11" s="20"/>
      <c r="W11" s="20"/>
      <c r="Y11" t="s">
        <v>5</v>
      </c>
      <c r="Z11"/>
      <c r="AA11"/>
      <c r="AB11" s="17"/>
      <c r="AC11" s="17">
        <f t="shared" si="0"/>
        <v>933.75</v>
      </c>
      <c r="AD11" s="16" t="s">
        <v>4</v>
      </c>
      <c r="AE11" s="46">
        <v>889.29</v>
      </c>
      <c r="AF11" s="16">
        <v>889.29</v>
      </c>
      <c r="AG11" s="16">
        <f t="shared" si="1"/>
        <v>44.464500000000001</v>
      </c>
      <c r="AH11" s="16">
        <f t="shared" si="2"/>
        <v>933.75450000000001</v>
      </c>
      <c r="AI11" s="17">
        <f t="shared" si="3"/>
        <v>4.500000000007276E-3</v>
      </c>
      <c r="AL11" s="17">
        <f t="shared" si="4"/>
        <v>0</v>
      </c>
    </row>
    <row r="12" spans="1:38" s="16" customFormat="1" ht="45" x14ac:dyDescent="0.25">
      <c r="A12" s="16">
        <v>682</v>
      </c>
      <c r="B12" s="20">
        <v>323</v>
      </c>
      <c r="C12" s="20" t="s">
        <v>479</v>
      </c>
      <c r="D12" s="20">
        <v>10</v>
      </c>
      <c r="E12" s="20">
        <v>1</v>
      </c>
      <c r="F12" s="26" t="s">
        <v>527</v>
      </c>
      <c r="G12" s="23">
        <v>933.75</v>
      </c>
      <c r="H12" s="25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933.75</v>
      </c>
      <c r="S12" s="20">
        <v>0</v>
      </c>
      <c r="T12" s="20">
        <v>0</v>
      </c>
      <c r="U12" s="21">
        <v>0</v>
      </c>
      <c r="V12" s="20"/>
      <c r="W12" s="20"/>
      <c r="Y12" t="s">
        <v>5</v>
      </c>
      <c r="Z12"/>
      <c r="AA12"/>
      <c r="AB12" s="17"/>
      <c r="AC12" s="17">
        <f t="shared" si="0"/>
        <v>933.75</v>
      </c>
      <c r="AD12" s="16" t="s">
        <v>4</v>
      </c>
      <c r="AE12" s="46">
        <v>889.29</v>
      </c>
      <c r="AF12" s="16">
        <v>889.29</v>
      </c>
      <c r="AG12" s="16">
        <f t="shared" si="1"/>
        <v>44.464500000000001</v>
      </c>
      <c r="AH12" s="16">
        <f t="shared" si="2"/>
        <v>933.75450000000001</v>
      </c>
      <c r="AI12" s="17">
        <f t="shared" si="3"/>
        <v>4.500000000007276E-3</v>
      </c>
      <c r="AL12" s="17">
        <f t="shared" si="4"/>
        <v>0</v>
      </c>
    </row>
    <row r="13" spans="1:38" s="16" customFormat="1" ht="45" x14ac:dyDescent="0.25">
      <c r="A13" s="16">
        <v>683</v>
      </c>
      <c r="B13" s="20">
        <v>324</v>
      </c>
      <c r="C13" s="20" t="s">
        <v>479</v>
      </c>
      <c r="D13" s="20">
        <v>11</v>
      </c>
      <c r="E13" s="20">
        <v>1</v>
      </c>
      <c r="F13" s="26" t="s">
        <v>526</v>
      </c>
      <c r="G13" s="23">
        <v>933.75</v>
      </c>
      <c r="H13" s="25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933.75</v>
      </c>
      <c r="S13" s="20">
        <v>0</v>
      </c>
      <c r="T13" s="20">
        <v>0</v>
      </c>
      <c r="U13" s="21">
        <v>0</v>
      </c>
      <c r="V13" s="20"/>
      <c r="W13" s="20"/>
      <c r="Y13" t="s">
        <v>5</v>
      </c>
      <c r="Z13"/>
      <c r="AA13"/>
      <c r="AB13" s="17"/>
      <c r="AC13" s="17">
        <f t="shared" si="0"/>
        <v>933.75</v>
      </c>
      <c r="AD13" s="16" t="s">
        <v>4</v>
      </c>
      <c r="AE13" s="46">
        <v>889.29</v>
      </c>
      <c r="AF13" s="16">
        <v>889.29</v>
      </c>
      <c r="AG13" s="16">
        <f t="shared" si="1"/>
        <v>44.464500000000001</v>
      </c>
      <c r="AH13" s="16">
        <f t="shared" si="2"/>
        <v>933.75450000000001</v>
      </c>
      <c r="AI13" s="17">
        <f t="shared" si="3"/>
        <v>4.500000000007276E-3</v>
      </c>
      <c r="AL13" s="17">
        <f t="shared" si="4"/>
        <v>0</v>
      </c>
    </row>
    <row r="14" spans="1:38" s="16" customFormat="1" ht="30" x14ac:dyDescent="0.25">
      <c r="A14" s="16">
        <v>684</v>
      </c>
      <c r="B14" s="20">
        <v>325</v>
      </c>
      <c r="C14" s="20" t="s">
        <v>479</v>
      </c>
      <c r="D14" s="20">
        <v>12</v>
      </c>
      <c r="E14" s="20">
        <v>1</v>
      </c>
      <c r="F14" s="26" t="s">
        <v>525</v>
      </c>
      <c r="G14" s="23">
        <v>1065.81</v>
      </c>
      <c r="H14" s="25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1065.81</v>
      </c>
      <c r="S14" s="20">
        <v>0</v>
      </c>
      <c r="T14" s="20">
        <v>0</v>
      </c>
      <c r="U14" s="21">
        <v>0</v>
      </c>
      <c r="V14" s="20"/>
      <c r="W14" s="20"/>
      <c r="Y14" t="s">
        <v>5</v>
      </c>
      <c r="Z14"/>
      <c r="AA14"/>
      <c r="AB14" s="17"/>
      <c r="AC14" s="17">
        <f t="shared" si="0"/>
        <v>1065.81</v>
      </c>
      <c r="AD14" s="16" t="s">
        <v>4</v>
      </c>
      <c r="AE14" s="46">
        <v>1015.06</v>
      </c>
      <c r="AF14" s="16">
        <v>1015.06</v>
      </c>
      <c r="AG14" s="16">
        <f t="shared" si="1"/>
        <v>50.753</v>
      </c>
      <c r="AH14" s="16">
        <f t="shared" si="2"/>
        <v>1065.8129999999999</v>
      </c>
      <c r="AI14" s="17">
        <f t="shared" si="3"/>
        <v>2.9999999999290594E-3</v>
      </c>
      <c r="AL14" s="17">
        <f t="shared" si="4"/>
        <v>0</v>
      </c>
    </row>
    <row r="15" spans="1:38" s="16" customFormat="1" ht="45" x14ac:dyDescent="0.25">
      <c r="A15" s="16">
        <v>685</v>
      </c>
      <c r="B15" s="20">
        <v>326</v>
      </c>
      <c r="C15" s="20" t="s">
        <v>479</v>
      </c>
      <c r="D15" s="20">
        <v>13</v>
      </c>
      <c r="E15" s="20">
        <v>1</v>
      </c>
      <c r="F15" s="26" t="s">
        <v>524</v>
      </c>
      <c r="G15" s="23">
        <v>1065.81</v>
      </c>
      <c r="H15" s="25">
        <v>0</v>
      </c>
      <c r="I15" s="24">
        <v>0</v>
      </c>
      <c r="J15" s="25">
        <v>0</v>
      </c>
      <c r="K15" s="24">
        <v>0</v>
      </c>
      <c r="L15" s="25">
        <v>0</v>
      </c>
      <c r="M15" s="24">
        <v>0</v>
      </c>
      <c r="N15" s="20">
        <v>0</v>
      </c>
      <c r="O15" s="23">
        <v>0</v>
      </c>
      <c r="P15" s="20">
        <v>0</v>
      </c>
      <c r="Q15" s="23">
        <v>0</v>
      </c>
      <c r="R15" s="22">
        <v>1065.81</v>
      </c>
      <c r="S15" s="20">
        <v>0</v>
      </c>
      <c r="T15" s="20">
        <v>0</v>
      </c>
      <c r="U15" s="21">
        <v>0</v>
      </c>
      <c r="V15" s="20"/>
      <c r="W15" s="20"/>
      <c r="Y15" t="s">
        <v>5</v>
      </c>
      <c r="Z15"/>
      <c r="AA15"/>
      <c r="AB15" s="17"/>
      <c r="AC15" s="17">
        <f t="shared" si="0"/>
        <v>1065.81</v>
      </c>
      <c r="AD15" s="16" t="s">
        <v>4</v>
      </c>
      <c r="AE15" s="46">
        <v>1015.06</v>
      </c>
      <c r="AF15" s="16">
        <v>1015.06</v>
      </c>
      <c r="AG15" s="16">
        <f t="shared" si="1"/>
        <v>50.753</v>
      </c>
      <c r="AH15" s="16">
        <f t="shared" si="2"/>
        <v>1065.8129999999999</v>
      </c>
      <c r="AI15" s="17">
        <f t="shared" si="3"/>
        <v>2.9999999999290594E-3</v>
      </c>
      <c r="AL15" s="17">
        <f t="shared" si="4"/>
        <v>0</v>
      </c>
    </row>
    <row r="16" spans="1:38" s="16" customFormat="1" ht="45" x14ac:dyDescent="0.25">
      <c r="A16" s="16">
        <v>686</v>
      </c>
      <c r="B16" s="20">
        <v>327</v>
      </c>
      <c r="C16" s="20" t="s">
        <v>479</v>
      </c>
      <c r="D16" s="20">
        <v>14</v>
      </c>
      <c r="E16" s="20">
        <v>1</v>
      </c>
      <c r="F16" s="26" t="s">
        <v>523</v>
      </c>
      <c r="G16" s="23">
        <v>1065.81</v>
      </c>
      <c r="H16" s="25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0">
        <v>0</v>
      </c>
      <c r="O16" s="23">
        <v>0</v>
      </c>
      <c r="P16" s="20">
        <v>0</v>
      </c>
      <c r="Q16" s="23">
        <v>0</v>
      </c>
      <c r="R16" s="22">
        <v>1065.81</v>
      </c>
      <c r="S16" s="20">
        <v>0</v>
      </c>
      <c r="T16" s="20">
        <v>0</v>
      </c>
      <c r="U16" s="21">
        <v>0</v>
      </c>
      <c r="V16" s="20"/>
      <c r="W16" s="20"/>
      <c r="Y16" t="s">
        <v>5</v>
      </c>
      <c r="Z16"/>
      <c r="AA16"/>
      <c r="AB16" s="17"/>
      <c r="AC16" s="17">
        <f t="shared" si="0"/>
        <v>1065.81</v>
      </c>
      <c r="AD16" s="16" t="s">
        <v>4</v>
      </c>
      <c r="AE16" s="46">
        <v>1015.06</v>
      </c>
      <c r="AF16" s="16">
        <v>1015.06</v>
      </c>
      <c r="AG16" s="16">
        <f t="shared" si="1"/>
        <v>50.753</v>
      </c>
      <c r="AH16" s="16">
        <f t="shared" si="2"/>
        <v>1065.8129999999999</v>
      </c>
      <c r="AI16" s="17">
        <f t="shared" si="3"/>
        <v>2.9999999999290594E-3</v>
      </c>
      <c r="AL16" s="17">
        <f t="shared" si="4"/>
        <v>0</v>
      </c>
    </row>
    <row r="17" spans="1:38" s="16" customFormat="1" x14ac:dyDescent="0.25">
      <c r="A17" s="16">
        <v>687</v>
      </c>
      <c r="B17" s="20">
        <v>328</v>
      </c>
      <c r="C17" s="20" t="s">
        <v>479</v>
      </c>
      <c r="D17" s="20">
        <v>15</v>
      </c>
      <c r="E17" s="20">
        <v>1</v>
      </c>
      <c r="F17" s="26" t="s">
        <v>522</v>
      </c>
      <c r="G17" s="23">
        <v>1599.88</v>
      </c>
      <c r="H17" s="25">
        <v>0</v>
      </c>
      <c r="I17" s="24">
        <v>0</v>
      </c>
      <c r="J17" s="25">
        <v>0</v>
      </c>
      <c r="K17" s="24">
        <v>0</v>
      </c>
      <c r="L17" s="25">
        <v>0</v>
      </c>
      <c r="M17" s="24">
        <v>0</v>
      </c>
      <c r="N17" s="20">
        <v>0</v>
      </c>
      <c r="O17" s="23">
        <v>0</v>
      </c>
      <c r="P17" s="20">
        <v>0</v>
      </c>
      <c r="Q17" s="23">
        <v>0</v>
      </c>
      <c r="R17" s="22">
        <v>1599.88</v>
      </c>
      <c r="S17" s="20">
        <v>0</v>
      </c>
      <c r="T17" s="20">
        <v>0</v>
      </c>
      <c r="U17" s="21">
        <v>0</v>
      </c>
      <c r="V17" s="20"/>
      <c r="W17" s="20"/>
      <c r="Y17" t="s">
        <v>5</v>
      </c>
      <c r="Z17"/>
      <c r="AA17"/>
      <c r="AB17" s="17"/>
      <c r="AC17" s="17">
        <f t="shared" si="0"/>
        <v>1599.88</v>
      </c>
      <c r="AD17" s="16" t="s">
        <v>4</v>
      </c>
      <c r="AE17" s="46">
        <v>1523.7</v>
      </c>
      <c r="AF17" s="16">
        <v>1523.7</v>
      </c>
      <c r="AG17" s="16">
        <f t="shared" si="1"/>
        <v>76.185000000000002</v>
      </c>
      <c r="AH17" s="16">
        <f t="shared" si="2"/>
        <v>1599.885</v>
      </c>
      <c r="AI17" s="17">
        <f t="shared" si="3"/>
        <v>4.9999999998817657E-3</v>
      </c>
      <c r="AL17" s="17">
        <f t="shared" si="4"/>
        <v>0</v>
      </c>
    </row>
    <row r="18" spans="1:38" s="16" customFormat="1" ht="45" x14ac:dyDescent="0.25">
      <c r="A18" s="16">
        <v>688</v>
      </c>
      <c r="B18" s="20">
        <v>329</v>
      </c>
      <c r="C18" s="20" t="s">
        <v>479</v>
      </c>
      <c r="D18" s="20">
        <v>16</v>
      </c>
      <c r="E18" s="20">
        <v>1</v>
      </c>
      <c r="F18" s="26" t="s">
        <v>521</v>
      </c>
      <c r="G18" s="23">
        <v>1599.88</v>
      </c>
      <c r="H18" s="25">
        <v>0</v>
      </c>
      <c r="I18" s="24">
        <v>0</v>
      </c>
      <c r="J18" s="25">
        <v>0</v>
      </c>
      <c r="K18" s="24">
        <v>0</v>
      </c>
      <c r="L18" s="25">
        <v>0</v>
      </c>
      <c r="M18" s="24">
        <v>0</v>
      </c>
      <c r="N18" s="20">
        <v>0</v>
      </c>
      <c r="O18" s="23">
        <v>0</v>
      </c>
      <c r="P18" s="20">
        <v>0</v>
      </c>
      <c r="Q18" s="23">
        <v>0</v>
      </c>
      <c r="R18" s="22">
        <v>1599.88</v>
      </c>
      <c r="S18" s="20">
        <v>0</v>
      </c>
      <c r="T18" s="20">
        <v>0</v>
      </c>
      <c r="U18" s="21">
        <v>0</v>
      </c>
      <c r="V18" s="20"/>
      <c r="W18" s="20"/>
      <c r="Y18" t="s">
        <v>5</v>
      </c>
      <c r="Z18"/>
      <c r="AA18"/>
      <c r="AB18" s="17"/>
      <c r="AC18" s="17">
        <f t="shared" si="0"/>
        <v>1599.88</v>
      </c>
      <c r="AD18" s="16" t="s">
        <v>4</v>
      </c>
      <c r="AE18" s="46">
        <v>1523.7</v>
      </c>
      <c r="AF18" s="16">
        <v>1523.7</v>
      </c>
      <c r="AG18" s="16">
        <f t="shared" si="1"/>
        <v>76.185000000000002</v>
      </c>
      <c r="AH18" s="16">
        <f t="shared" si="2"/>
        <v>1599.885</v>
      </c>
      <c r="AI18" s="17">
        <f t="shared" si="3"/>
        <v>4.9999999998817657E-3</v>
      </c>
      <c r="AL18" s="17">
        <f t="shared" si="4"/>
        <v>0</v>
      </c>
    </row>
    <row r="19" spans="1:38" s="16" customFormat="1" ht="45" x14ac:dyDescent="0.25">
      <c r="A19" s="16">
        <v>689</v>
      </c>
      <c r="B19" s="20">
        <v>330</v>
      </c>
      <c r="C19" s="20" t="s">
        <v>479</v>
      </c>
      <c r="D19" s="20">
        <v>17</v>
      </c>
      <c r="E19" s="20">
        <v>1</v>
      </c>
      <c r="F19" s="26" t="s">
        <v>520</v>
      </c>
      <c r="G19" s="23">
        <v>3334.16</v>
      </c>
      <c r="H19" s="25">
        <v>0</v>
      </c>
      <c r="I19" s="24">
        <v>0</v>
      </c>
      <c r="J19" s="25">
        <v>0</v>
      </c>
      <c r="K19" s="24">
        <v>0</v>
      </c>
      <c r="L19" s="25">
        <v>0</v>
      </c>
      <c r="M19" s="24">
        <v>0</v>
      </c>
      <c r="N19" s="20">
        <v>0</v>
      </c>
      <c r="O19" s="23">
        <v>0</v>
      </c>
      <c r="P19" s="20">
        <v>0</v>
      </c>
      <c r="Q19" s="23">
        <v>0</v>
      </c>
      <c r="R19" s="22">
        <v>3334.16</v>
      </c>
      <c r="S19" s="20">
        <v>0</v>
      </c>
      <c r="T19" s="20">
        <v>0</v>
      </c>
      <c r="U19" s="21">
        <v>0</v>
      </c>
      <c r="V19" s="20"/>
      <c r="W19" s="20"/>
      <c r="Y19" t="s">
        <v>5</v>
      </c>
      <c r="Z19"/>
      <c r="AA19"/>
      <c r="AB19" s="17"/>
      <c r="AC19" s="17">
        <f t="shared" si="0"/>
        <v>3334.16</v>
      </c>
      <c r="AD19" s="16" t="s">
        <v>4</v>
      </c>
      <c r="AE19" s="46">
        <v>3175.39</v>
      </c>
      <c r="AF19" s="16">
        <v>3175.39</v>
      </c>
      <c r="AG19" s="16">
        <f t="shared" si="1"/>
        <v>158.76949999999999</v>
      </c>
      <c r="AH19" s="16">
        <f t="shared" si="2"/>
        <v>3334.1594999999998</v>
      </c>
      <c r="AI19" s="17">
        <f t="shared" si="3"/>
        <v>-5.0000000010186341E-4</v>
      </c>
      <c r="AL19" s="17">
        <f t="shared" si="4"/>
        <v>0</v>
      </c>
    </row>
    <row r="20" spans="1:38" s="16" customFormat="1" ht="45" x14ac:dyDescent="0.25">
      <c r="A20" s="16">
        <v>690</v>
      </c>
      <c r="B20" s="20">
        <v>331</v>
      </c>
      <c r="C20" s="20" t="s">
        <v>479</v>
      </c>
      <c r="D20" s="20">
        <v>18</v>
      </c>
      <c r="E20" s="20">
        <v>1</v>
      </c>
      <c r="F20" s="26" t="s">
        <v>519</v>
      </c>
      <c r="G20" s="23">
        <v>5333.72</v>
      </c>
      <c r="H20" s="25">
        <v>0</v>
      </c>
      <c r="I20" s="24">
        <v>0</v>
      </c>
      <c r="J20" s="25">
        <v>0</v>
      </c>
      <c r="K20" s="24">
        <v>0</v>
      </c>
      <c r="L20" s="25">
        <v>0</v>
      </c>
      <c r="M20" s="24">
        <v>0</v>
      </c>
      <c r="N20" s="20">
        <v>0</v>
      </c>
      <c r="O20" s="23">
        <v>0</v>
      </c>
      <c r="P20" s="20">
        <v>0</v>
      </c>
      <c r="Q20" s="23">
        <v>0</v>
      </c>
      <c r="R20" s="22">
        <v>5333.72</v>
      </c>
      <c r="S20" s="20">
        <v>0</v>
      </c>
      <c r="T20" s="20">
        <v>0</v>
      </c>
      <c r="U20" s="21">
        <v>0</v>
      </c>
      <c r="V20" s="20"/>
      <c r="W20" s="20"/>
      <c r="Y20" t="s">
        <v>5</v>
      </c>
      <c r="Z20"/>
      <c r="AA20"/>
      <c r="AB20" s="17"/>
      <c r="AC20" s="17">
        <f t="shared" si="0"/>
        <v>5333.72</v>
      </c>
      <c r="AD20" s="16" t="s">
        <v>4</v>
      </c>
      <c r="AE20" s="46">
        <v>5079.7299999999996</v>
      </c>
      <c r="AF20" s="16">
        <v>5079.7299999999996</v>
      </c>
      <c r="AG20" s="16">
        <f t="shared" si="1"/>
        <v>253.98649999999998</v>
      </c>
      <c r="AH20" s="16">
        <f t="shared" si="2"/>
        <v>5333.7164999999995</v>
      </c>
      <c r="AI20" s="17">
        <f t="shared" si="3"/>
        <v>-3.5000000007130438E-3</v>
      </c>
      <c r="AL20" s="17">
        <f t="shared" si="4"/>
        <v>0</v>
      </c>
    </row>
    <row r="21" spans="1:38" s="16" customFormat="1" ht="30" x14ac:dyDescent="0.25">
      <c r="A21" s="16">
        <v>691</v>
      </c>
      <c r="B21" s="20">
        <v>332</v>
      </c>
      <c r="C21" s="20" t="s">
        <v>479</v>
      </c>
      <c r="D21" s="20">
        <v>20</v>
      </c>
      <c r="E21" s="20">
        <v>1</v>
      </c>
      <c r="F21" s="26" t="s">
        <v>518</v>
      </c>
      <c r="G21" s="23">
        <v>3334.16</v>
      </c>
      <c r="H21" s="25">
        <v>31.5</v>
      </c>
      <c r="I21" s="24">
        <v>1000.25</v>
      </c>
      <c r="J21" s="25">
        <v>21</v>
      </c>
      <c r="K21" s="24">
        <v>666.83</v>
      </c>
      <c r="L21" s="25">
        <v>0</v>
      </c>
      <c r="M21" s="24">
        <v>0</v>
      </c>
      <c r="N21" s="20">
        <v>0</v>
      </c>
      <c r="O21" s="23">
        <v>0</v>
      </c>
      <c r="P21" s="20">
        <v>0</v>
      </c>
      <c r="Q21" s="23">
        <v>0</v>
      </c>
      <c r="R21" s="22">
        <v>5001.24</v>
      </c>
      <c r="S21" s="20">
        <v>100</v>
      </c>
      <c r="T21" s="20">
        <v>50</v>
      </c>
      <c r="U21" s="21">
        <v>25</v>
      </c>
      <c r="V21" s="20"/>
      <c r="W21" s="20"/>
      <c r="Y21" t="s">
        <v>5</v>
      </c>
      <c r="Z21"/>
      <c r="AA21"/>
      <c r="AB21" s="17"/>
      <c r="AC21" s="17">
        <f t="shared" si="0"/>
        <v>5001.24</v>
      </c>
      <c r="AD21" s="16" t="s">
        <v>4</v>
      </c>
      <c r="AE21" s="46">
        <v>4763.09</v>
      </c>
      <c r="AF21" s="16">
        <v>4763.09</v>
      </c>
      <c r="AG21" s="16">
        <f t="shared" si="1"/>
        <v>238.15450000000001</v>
      </c>
      <c r="AH21" s="16">
        <f t="shared" si="2"/>
        <v>5001.2444999999998</v>
      </c>
      <c r="AI21" s="17">
        <f t="shared" si="3"/>
        <v>4.500000000007276E-3</v>
      </c>
      <c r="AL21" s="17">
        <f t="shared" si="4"/>
        <v>0</v>
      </c>
    </row>
    <row r="22" spans="1:38" s="16" customFormat="1" ht="45" x14ac:dyDescent="0.25">
      <c r="A22" s="16">
        <v>692</v>
      </c>
      <c r="B22" s="20">
        <v>333</v>
      </c>
      <c r="C22" s="20" t="s">
        <v>479</v>
      </c>
      <c r="D22" s="20">
        <v>21</v>
      </c>
      <c r="E22" s="20">
        <v>1</v>
      </c>
      <c r="F22" s="26" t="s">
        <v>517</v>
      </c>
      <c r="G22" s="23">
        <v>6001.02</v>
      </c>
      <c r="H22" s="20">
        <v>31.5</v>
      </c>
      <c r="I22" s="23">
        <v>1800.31</v>
      </c>
      <c r="J22" s="20">
        <v>21</v>
      </c>
      <c r="K22" s="23">
        <v>1200.2</v>
      </c>
      <c r="L22" s="20">
        <v>0</v>
      </c>
      <c r="M22" s="24">
        <v>0</v>
      </c>
      <c r="N22" s="20">
        <v>0</v>
      </c>
      <c r="O22" s="23">
        <v>0</v>
      </c>
      <c r="P22" s="20">
        <v>0</v>
      </c>
      <c r="Q22" s="23">
        <v>0</v>
      </c>
      <c r="R22" s="22">
        <v>9001.5300000000007</v>
      </c>
      <c r="S22" s="20">
        <v>100</v>
      </c>
      <c r="T22" s="20">
        <v>50</v>
      </c>
      <c r="U22" s="21">
        <v>25</v>
      </c>
      <c r="V22" s="20"/>
      <c r="W22" s="20"/>
      <c r="Y22" t="s">
        <v>5</v>
      </c>
      <c r="Z22"/>
      <c r="AA22"/>
      <c r="AB22" s="17"/>
      <c r="AC22" s="17">
        <f t="shared" si="0"/>
        <v>9001.5300000000007</v>
      </c>
      <c r="AD22" s="16" t="s">
        <v>4</v>
      </c>
      <c r="AE22" s="46">
        <v>8572.89</v>
      </c>
      <c r="AF22" s="16">
        <v>8572.89</v>
      </c>
      <c r="AG22" s="16">
        <f t="shared" si="1"/>
        <v>428.64449999999999</v>
      </c>
      <c r="AH22" s="16">
        <f t="shared" si="2"/>
        <v>9001.5344999999998</v>
      </c>
      <c r="AI22" s="17">
        <f t="shared" si="3"/>
        <v>4.4999999990977813E-3</v>
      </c>
      <c r="AL22" s="17">
        <f t="shared" si="4"/>
        <v>0</v>
      </c>
    </row>
    <row r="23" spans="1:38" s="16" customFormat="1" ht="45" x14ac:dyDescent="0.25">
      <c r="A23" s="16">
        <v>693</v>
      </c>
      <c r="B23" s="20">
        <v>334</v>
      </c>
      <c r="C23" s="20" t="s">
        <v>479</v>
      </c>
      <c r="D23" s="20">
        <v>22</v>
      </c>
      <c r="E23" s="20">
        <v>1</v>
      </c>
      <c r="F23" s="26" t="s">
        <v>516</v>
      </c>
      <c r="G23" s="23">
        <v>2133.96</v>
      </c>
      <c r="H23" s="20">
        <v>31.5</v>
      </c>
      <c r="I23" s="23">
        <v>640.19000000000005</v>
      </c>
      <c r="J23" s="20">
        <v>21</v>
      </c>
      <c r="K23" s="23">
        <v>426.79</v>
      </c>
      <c r="L23" s="20">
        <v>0</v>
      </c>
      <c r="M23" s="24">
        <v>0</v>
      </c>
      <c r="N23" s="20">
        <v>0</v>
      </c>
      <c r="O23" s="23">
        <v>0</v>
      </c>
      <c r="P23" s="20">
        <v>0</v>
      </c>
      <c r="Q23" s="23">
        <v>0</v>
      </c>
      <c r="R23" s="22">
        <v>3200.94</v>
      </c>
      <c r="S23" s="20">
        <v>100</v>
      </c>
      <c r="T23" s="20">
        <v>50</v>
      </c>
      <c r="U23" s="21">
        <v>25</v>
      </c>
      <c r="V23" s="20"/>
      <c r="W23" s="20"/>
      <c r="Y23" t="s">
        <v>5</v>
      </c>
      <c r="Z23"/>
      <c r="AA23"/>
      <c r="AB23" s="17"/>
      <c r="AC23" s="17">
        <f t="shared" si="0"/>
        <v>3200.94</v>
      </c>
      <c r="AD23" s="16" t="s">
        <v>4</v>
      </c>
      <c r="AE23" s="46">
        <v>3048.51</v>
      </c>
      <c r="AF23" s="16">
        <v>3048.51</v>
      </c>
      <c r="AG23" s="16">
        <f t="shared" si="1"/>
        <v>152.42550000000003</v>
      </c>
      <c r="AH23" s="16">
        <f t="shared" si="2"/>
        <v>3200.9355</v>
      </c>
      <c r="AI23" s="17">
        <f t="shared" si="3"/>
        <v>-4.500000000007276E-3</v>
      </c>
      <c r="AL23" s="17">
        <f t="shared" si="4"/>
        <v>0</v>
      </c>
    </row>
    <row r="24" spans="1:38" s="16" customFormat="1" ht="45" x14ac:dyDescent="0.25">
      <c r="A24" s="16">
        <v>694</v>
      </c>
      <c r="B24" s="20">
        <v>335</v>
      </c>
      <c r="C24" s="20" t="s">
        <v>479</v>
      </c>
      <c r="D24" s="20">
        <v>23</v>
      </c>
      <c r="E24" s="20">
        <v>1</v>
      </c>
      <c r="F24" s="26" t="s">
        <v>515</v>
      </c>
      <c r="G24" s="23">
        <v>3334.16</v>
      </c>
      <c r="H24" s="20">
        <v>31.5</v>
      </c>
      <c r="I24" s="23">
        <v>1000.25</v>
      </c>
      <c r="J24" s="20">
        <v>21</v>
      </c>
      <c r="K24" s="23">
        <v>666.83</v>
      </c>
      <c r="L24" s="20">
        <v>0</v>
      </c>
      <c r="M24" s="24">
        <v>0</v>
      </c>
      <c r="N24" s="20">
        <v>0</v>
      </c>
      <c r="O24" s="23">
        <v>0</v>
      </c>
      <c r="P24" s="20">
        <v>0</v>
      </c>
      <c r="Q24" s="23">
        <v>0</v>
      </c>
      <c r="R24" s="22">
        <v>5001.24</v>
      </c>
      <c r="S24" s="20">
        <v>100</v>
      </c>
      <c r="T24" s="20">
        <v>50</v>
      </c>
      <c r="U24" s="21">
        <v>25</v>
      </c>
      <c r="V24" s="20"/>
      <c r="W24" s="20"/>
      <c r="Y24" t="s">
        <v>5</v>
      </c>
      <c r="Z24"/>
      <c r="AA24"/>
      <c r="AB24" s="17"/>
      <c r="AC24" s="17">
        <f t="shared" si="0"/>
        <v>5001.24</v>
      </c>
      <c r="AD24" s="16" t="s">
        <v>4</v>
      </c>
      <c r="AE24" s="46">
        <v>4763.09</v>
      </c>
      <c r="AF24" s="16">
        <v>4763.09</v>
      </c>
      <c r="AG24" s="16">
        <f t="shared" si="1"/>
        <v>238.15450000000001</v>
      </c>
      <c r="AH24" s="16">
        <f t="shared" si="2"/>
        <v>5001.2444999999998</v>
      </c>
      <c r="AI24" s="17">
        <f t="shared" si="3"/>
        <v>4.500000000007276E-3</v>
      </c>
      <c r="AL24" s="17">
        <f t="shared" si="4"/>
        <v>0</v>
      </c>
    </row>
    <row r="25" spans="1:38" s="16" customFormat="1" ht="45" x14ac:dyDescent="0.25">
      <c r="A25" s="16">
        <v>695</v>
      </c>
      <c r="B25" s="20">
        <v>336</v>
      </c>
      <c r="C25" s="20" t="s">
        <v>479</v>
      </c>
      <c r="D25" s="20">
        <v>24</v>
      </c>
      <c r="E25" s="20">
        <v>1</v>
      </c>
      <c r="F25" s="26" t="s">
        <v>514</v>
      </c>
      <c r="G25" s="23">
        <v>2668.03</v>
      </c>
      <c r="H25" s="20">
        <v>31.5</v>
      </c>
      <c r="I25" s="23">
        <v>800.4</v>
      </c>
      <c r="J25" s="20">
        <v>0</v>
      </c>
      <c r="K25" s="24">
        <v>0</v>
      </c>
      <c r="L25" s="20">
        <v>0</v>
      </c>
      <c r="M25" s="24">
        <v>0</v>
      </c>
      <c r="N25" s="20">
        <v>0</v>
      </c>
      <c r="O25" s="23">
        <v>0</v>
      </c>
      <c r="P25" s="20">
        <v>0</v>
      </c>
      <c r="Q25" s="23">
        <v>0</v>
      </c>
      <c r="R25" s="22">
        <v>3468.43</v>
      </c>
      <c r="S25" s="20">
        <v>100</v>
      </c>
      <c r="T25" s="20">
        <v>50</v>
      </c>
      <c r="U25" s="21">
        <v>25</v>
      </c>
      <c r="V25" s="20"/>
      <c r="W25" s="20"/>
      <c r="Y25" t="s">
        <v>5</v>
      </c>
      <c r="Z25"/>
      <c r="AA25"/>
      <c r="AB25" s="17"/>
      <c r="AC25" s="17">
        <f t="shared" si="0"/>
        <v>3468.4300000000003</v>
      </c>
      <c r="AD25" s="16" t="s">
        <v>4</v>
      </c>
      <c r="AE25" s="46">
        <v>3303.27</v>
      </c>
      <c r="AF25" s="16">
        <v>3303.27</v>
      </c>
      <c r="AG25" s="16">
        <f t="shared" si="1"/>
        <v>165.1635</v>
      </c>
      <c r="AH25" s="16">
        <f t="shared" si="2"/>
        <v>3468.4335000000001</v>
      </c>
      <c r="AI25" s="17">
        <f t="shared" si="3"/>
        <v>3.5000000002582965E-3</v>
      </c>
      <c r="AL25" s="17">
        <f t="shared" si="4"/>
        <v>0</v>
      </c>
    </row>
    <row r="26" spans="1:38" s="16" customFormat="1" ht="30" x14ac:dyDescent="0.25">
      <c r="A26" s="16">
        <v>696</v>
      </c>
      <c r="B26" s="20">
        <v>337</v>
      </c>
      <c r="C26" s="20" t="s">
        <v>479</v>
      </c>
      <c r="D26" s="20">
        <v>25</v>
      </c>
      <c r="E26" s="20">
        <v>1</v>
      </c>
      <c r="F26" s="26" t="s">
        <v>513</v>
      </c>
      <c r="G26" s="23">
        <v>1466.66</v>
      </c>
      <c r="H26" s="20">
        <v>31.5</v>
      </c>
      <c r="I26" s="23">
        <v>440</v>
      </c>
      <c r="J26" s="20">
        <v>0</v>
      </c>
      <c r="K26" s="24">
        <v>0</v>
      </c>
      <c r="L26" s="20">
        <v>0</v>
      </c>
      <c r="M26" s="24">
        <v>0</v>
      </c>
      <c r="N26" s="20">
        <v>0</v>
      </c>
      <c r="O26" s="23">
        <v>0</v>
      </c>
      <c r="P26" s="20">
        <v>0</v>
      </c>
      <c r="Q26" s="23">
        <v>0</v>
      </c>
      <c r="R26" s="22">
        <v>1906.66</v>
      </c>
      <c r="S26" s="20">
        <v>100</v>
      </c>
      <c r="T26" s="20">
        <v>50</v>
      </c>
      <c r="U26" s="21">
        <v>25</v>
      </c>
      <c r="V26" s="20"/>
      <c r="W26" s="20"/>
      <c r="Y26" t="s">
        <v>5</v>
      </c>
      <c r="Z26"/>
      <c r="AA26"/>
      <c r="AB26" s="17"/>
      <c r="AC26" s="17">
        <f t="shared" si="0"/>
        <v>1906.66</v>
      </c>
      <c r="AD26" s="16" t="s">
        <v>4</v>
      </c>
      <c r="AE26" s="46">
        <v>1815.87</v>
      </c>
      <c r="AF26" s="16">
        <v>1815.87</v>
      </c>
      <c r="AG26" s="16">
        <f t="shared" si="1"/>
        <v>90.793499999999995</v>
      </c>
      <c r="AH26" s="16">
        <f t="shared" si="2"/>
        <v>1906.6634999999999</v>
      </c>
      <c r="AI26" s="17">
        <f t="shared" si="3"/>
        <v>3.4999999998035491E-3</v>
      </c>
      <c r="AL26" s="17">
        <f t="shared" si="4"/>
        <v>0</v>
      </c>
    </row>
    <row r="27" spans="1:38" s="16" customFormat="1" ht="45" x14ac:dyDescent="0.25">
      <c r="A27" s="16">
        <v>697</v>
      </c>
      <c r="B27" s="20">
        <v>338</v>
      </c>
      <c r="C27" s="20" t="s">
        <v>479</v>
      </c>
      <c r="D27" s="20">
        <v>26</v>
      </c>
      <c r="E27" s="20">
        <v>1</v>
      </c>
      <c r="F27" s="26" t="s">
        <v>512</v>
      </c>
      <c r="G27" s="23">
        <v>2133.96</v>
      </c>
      <c r="H27" s="20">
        <v>0</v>
      </c>
      <c r="I27" s="24">
        <v>0</v>
      </c>
      <c r="J27" s="20">
        <v>0</v>
      </c>
      <c r="K27" s="24">
        <v>0</v>
      </c>
      <c r="L27" s="20">
        <v>0</v>
      </c>
      <c r="M27" s="24">
        <v>0</v>
      </c>
      <c r="N27" s="20">
        <v>0</v>
      </c>
      <c r="O27" s="23">
        <v>0</v>
      </c>
      <c r="P27" s="20">
        <v>0</v>
      </c>
      <c r="Q27" s="23">
        <v>0</v>
      </c>
      <c r="R27" s="22">
        <v>2133.96</v>
      </c>
      <c r="S27" s="20">
        <v>0</v>
      </c>
      <c r="T27" s="20">
        <v>0</v>
      </c>
      <c r="U27" s="21">
        <v>0</v>
      </c>
      <c r="V27" s="20"/>
      <c r="W27" s="20"/>
      <c r="Y27" t="s">
        <v>5</v>
      </c>
      <c r="Z27"/>
      <c r="AA27"/>
      <c r="AB27" s="17"/>
      <c r="AC27" s="17">
        <f t="shared" si="0"/>
        <v>2133.96</v>
      </c>
      <c r="AD27" s="16" t="s">
        <v>4</v>
      </c>
      <c r="AE27" s="46">
        <v>2032.34</v>
      </c>
      <c r="AF27" s="16">
        <v>2032.34</v>
      </c>
      <c r="AG27" s="16">
        <f t="shared" si="1"/>
        <v>101.617</v>
      </c>
      <c r="AH27" s="16">
        <f t="shared" si="2"/>
        <v>2133.9569999999999</v>
      </c>
      <c r="AI27" s="17">
        <f t="shared" si="3"/>
        <v>-3.0000000001564331E-3</v>
      </c>
      <c r="AL27" s="17">
        <f t="shared" si="4"/>
        <v>0</v>
      </c>
    </row>
    <row r="28" spans="1:38" s="16" customFormat="1" ht="60" x14ac:dyDescent="0.25">
      <c r="A28" s="16">
        <v>698</v>
      </c>
      <c r="B28" s="20">
        <v>339</v>
      </c>
      <c r="C28" s="20" t="s">
        <v>479</v>
      </c>
      <c r="D28" s="20">
        <v>27</v>
      </c>
      <c r="E28" s="20">
        <v>1</v>
      </c>
      <c r="F28" s="26" t="s">
        <v>511</v>
      </c>
      <c r="G28" s="23">
        <v>2666.86</v>
      </c>
      <c r="H28" s="20">
        <v>31.5</v>
      </c>
      <c r="I28" s="23">
        <v>800.06</v>
      </c>
      <c r="J28" s="20">
        <v>21</v>
      </c>
      <c r="K28" s="23">
        <v>533.37</v>
      </c>
      <c r="L28" s="20">
        <v>0</v>
      </c>
      <c r="M28" s="24">
        <v>0</v>
      </c>
      <c r="N28" s="20">
        <v>0</v>
      </c>
      <c r="O28" s="23">
        <v>0</v>
      </c>
      <c r="P28" s="20">
        <v>0</v>
      </c>
      <c r="Q28" s="23">
        <v>0</v>
      </c>
      <c r="R28" s="22">
        <v>4000.29</v>
      </c>
      <c r="S28" s="20">
        <v>100</v>
      </c>
      <c r="T28" s="20">
        <v>50</v>
      </c>
      <c r="U28" s="21">
        <v>25</v>
      </c>
      <c r="V28" s="20"/>
      <c r="W28" s="20"/>
      <c r="Y28" t="s">
        <v>5</v>
      </c>
      <c r="Z28"/>
      <c r="AA28"/>
      <c r="AB28" s="17"/>
      <c r="AC28" s="17">
        <f t="shared" si="0"/>
        <v>4000.29</v>
      </c>
      <c r="AD28" s="16" t="s">
        <v>4</v>
      </c>
      <c r="AE28" s="46">
        <v>3809.8</v>
      </c>
      <c r="AF28" s="16">
        <v>3809.8</v>
      </c>
      <c r="AG28" s="16">
        <f t="shared" si="1"/>
        <v>190.49</v>
      </c>
      <c r="AH28" s="16">
        <f t="shared" si="2"/>
        <v>4000.29</v>
      </c>
      <c r="AI28" s="17">
        <f t="shared" si="3"/>
        <v>0</v>
      </c>
      <c r="AL28" s="17">
        <f t="shared" si="4"/>
        <v>0</v>
      </c>
    </row>
    <row r="29" spans="1:38" s="16" customFormat="1" ht="45" x14ac:dyDescent="0.25">
      <c r="A29" s="16">
        <v>699</v>
      </c>
      <c r="B29" s="20">
        <v>340</v>
      </c>
      <c r="C29" s="20" t="s">
        <v>479</v>
      </c>
      <c r="D29" s="20">
        <v>28</v>
      </c>
      <c r="E29" s="20">
        <v>1</v>
      </c>
      <c r="F29" s="26" t="s">
        <v>510</v>
      </c>
      <c r="G29" s="23">
        <v>3733.84</v>
      </c>
      <c r="H29" s="20">
        <v>31.5</v>
      </c>
      <c r="I29" s="23">
        <v>1120.1500000000001</v>
      </c>
      <c r="J29" s="20">
        <v>21</v>
      </c>
      <c r="K29" s="23">
        <v>746.77</v>
      </c>
      <c r="L29" s="20">
        <v>0</v>
      </c>
      <c r="M29" s="24">
        <v>0</v>
      </c>
      <c r="N29" s="20">
        <v>0</v>
      </c>
      <c r="O29" s="23">
        <v>0</v>
      </c>
      <c r="P29" s="20">
        <v>0</v>
      </c>
      <c r="Q29" s="23">
        <v>0</v>
      </c>
      <c r="R29" s="22">
        <v>5600.76</v>
      </c>
      <c r="S29" s="20">
        <v>100</v>
      </c>
      <c r="T29" s="20">
        <v>50</v>
      </c>
      <c r="U29" s="21">
        <v>25</v>
      </c>
      <c r="V29" s="20"/>
      <c r="W29" s="20"/>
      <c r="Y29" t="s">
        <v>5</v>
      </c>
      <c r="Z29"/>
      <c r="AA29"/>
      <c r="AB29" s="17"/>
      <c r="AC29" s="17">
        <f t="shared" si="0"/>
        <v>5600.76</v>
      </c>
      <c r="AD29" s="16" t="s">
        <v>4</v>
      </c>
      <c r="AE29" s="46">
        <v>5334.06</v>
      </c>
      <c r="AF29" s="16">
        <v>5334.06</v>
      </c>
      <c r="AG29" s="16">
        <f t="shared" si="1"/>
        <v>266.70300000000003</v>
      </c>
      <c r="AH29" s="16">
        <f t="shared" si="2"/>
        <v>5600.7630000000008</v>
      </c>
      <c r="AI29" s="17">
        <f t="shared" si="3"/>
        <v>3.0000000006111804E-3</v>
      </c>
      <c r="AL29" s="17">
        <f t="shared" si="4"/>
        <v>0</v>
      </c>
    </row>
    <row r="30" spans="1:38" s="16" customFormat="1" ht="30" x14ac:dyDescent="0.25">
      <c r="A30" s="16">
        <v>700</v>
      </c>
      <c r="B30" s="20">
        <v>341</v>
      </c>
      <c r="C30" s="20" t="s">
        <v>479</v>
      </c>
      <c r="D30" s="20">
        <v>29</v>
      </c>
      <c r="E30" s="20">
        <v>1</v>
      </c>
      <c r="F30" s="26" t="s">
        <v>509</v>
      </c>
      <c r="G30" s="23">
        <v>5066.1000000000004</v>
      </c>
      <c r="H30" s="20">
        <v>31.5</v>
      </c>
      <c r="I30" s="23">
        <v>1519.83</v>
      </c>
      <c r="J30" s="20">
        <v>21</v>
      </c>
      <c r="K30" s="23">
        <v>1013.22</v>
      </c>
      <c r="L30" s="20">
        <v>0</v>
      </c>
      <c r="M30" s="24">
        <v>0</v>
      </c>
      <c r="N30" s="20">
        <v>0</v>
      </c>
      <c r="O30" s="23">
        <v>0</v>
      </c>
      <c r="P30" s="20">
        <v>0</v>
      </c>
      <c r="Q30" s="23">
        <v>0</v>
      </c>
      <c r="R30" s="22">
        <v>7599.15</v>
      </c>
      <c r="S30" s="20">
        <v>100</v>
      </c>
      <c r="T30" s="20">
        <v>50</v>
      </c>
      <c r="U30" s="21">
        <v>25</v>
      </c>
      <c r="V30" s="20"/>
      <c r="W30" s="20"/>
      <c r="Y30" t="s">
        <v>5</v>
      </c>
      <c r="Z30"/>
      <c r="AA30"/>
      <c r="AB30" s="17"/>
      <c r="AC30" s="17">
        <f t="shared" si="0"/>
        <v>7599.1500000000005</v>
      </c>
      <c r="AD30" s="16" t="s">
        <v>4</v>
      </c>
      <c r="AE30" s="46">
        <v>7237.29</v>
      </c>
      <c r="AF30" s="16">
        <v>7237.29</v>
      </c>
      <c r="AG30" s="16">
        <f t="shared" si="1"/>
        <v>361.86450000000002</v>
      </c>
      <c r="AH30" s="16">
        <f t="shared" si="2"/>
        <v>7599.1544999999996</v>
      </c>
      <c r="AI30" s="17">
        <f t="shared" si="3"/>
        <v>4.500000000007276E-3</v>
      </c>
      <c r="AL30" s="17">
        <f t="shared" si="4"/>
        <v>0</v>
      </c>
    </row>
    <row r="31" spans="1:38" s="16" customFormat="1" x14ac:dyDescent="0.25">
      <c r="A31" s="16">
        <v>701</v>
      </c>
      <c r="B31" s="20">
        <v>342</v>
      </c>
      <c r="C31" s="20" t="s">
        <v>479</v>
      </c>
      <c r="D31" s="20">
        <v>30</v>
      </c>
      <c r="E31" s="20">
        <v>1</v>
      </c>
      <c r="F31" s="26" t="s">
        <v>508</v>
      </c>
      <c r="G31" s="23">
        <v>3600.61</v>
      </c>
      <c r="H31" s="20">
        <v>31.5</v>
      </c>
      <c r="I31" s="23">
        <v>1080.19</v>
      </c>
      <c r="J31" s="20">
        <v>21</v>
      </c>
      <c r="K31" s="23">
        <v>720.12</v>
      </c>
      <c r="L31" s="20">
        <v>0</v>
      </c>
      <c r="M31" s="24">
        <v>0</v>
      </c>
      <c r="N31" s="20">
        <v>0</v>
      </c>
      <c r="O31" s="23">
        <v>0</v>
      </c>
      <c r="P31" s="20">
        <v>0</v>
      </c>
      <c r="Q31" s="23">
        <v>0</v>
      </c>
      <c r="R31" s="22">
        <v>5400.92</v>
      </c>
      <c r="S31" s="20">
        <v>100</v>
      </c>
      <c r="T31" s="20">
        <v>50</v>
      </c>
      <c r="U31" s="21">
        <v>25</v>
      </c>
      <c r="V31" s="20"/>
      <c r="W31" s="20"/>
      <c r="Y31" t="s">
        <v>5</v>
      </c>
      <c r="Z31"/>
      <c r="AA31"/>
      <c r="AB31" s="17"/>
      <c r="AC31" s="17">
        <f t="shared" si="0"/>
        <v>5400.92</v>
      </c>
      <c r="AD31" s="16" t="s">
        <v>4</v>
      </c>
      <c r="AE31" s="46">
        <v>5143.7299999999996</v>
      </c>
      <c r="AF31" s="16">
        <v>5143.7299999999996</v>
      </c>
      <c r="AG31" s="16">
        <f t="shared" si="1"/>
        <v>257.18649999999997</v>
      </c>
      <c r="AH31" s="16">
        <f t="shared" si="2"/>
        <v>5400.9164999999994</v>
      </c>
      <c r="AI31" s="17">
        <f t="shared" si="3"/>
        <v>-3.5000000007130438E-3</v>
      </c>
      <c r="AL31" s="17">
        <f t="shared" si="4"/>
        <v>0</v>
      </c>
    </row>
    <row r="32" spans="1:38" s="16" customFormat="1" ht="45" x14ac:dyDescent="0.25">
      <c r="A32" s="16">
        <v>702</v>
      </c>
      <c r="B32" s="20">
        <v>343</v>
      </c>
      <c r="C32" s="20" t="s">
        <v>479</v>
      </c>
      <c r="D32" s="20">
        <v>31</v>
      </c>
      <c r="E32" s="20">
        <v>1</v>
      </c>
      <c r="F32" s="26" t="s">
        <v>507</v>
      </c>
      <c r="G32" s="23">
        <v>2000.73</v>
      </c>
      <c r="H32" s="20">
        <v>31.5</v>
      </c>
      <c r="I32" s="23">
        <v>600.22</v>
      </c>
      <c r="J32" s="20">
        <v>21</v>
      </c>
      <c r="K32" s="23">
        <v>400.14</v>
      </c>
      <c r="L32" s="20">
        <v>0</v>
      </c>
      <c r="M32" s="24">
        <v>0</v>
      </c>
      <c r="N32" s="20">
        <v>0</v>
      </c>
      <c r="O32" s="23">
        <v>0</v>
      </c>
      <c r="P32" s="20">
        <v>0</v>
      </c>
      <c r="Q32" s="23">
        <v>0</v>
      </c>
      <c r="R32" s="22">
        <v>3001.09</v>
      </c>
      <c r="S32" s="20">
        <v>100</v>
      </c>
      <c r="T32" s="20">
        <v>50</v>
      </c>
      <c r="U32" s="21">
        <v>25</v>
      </c>
      <c r="V32" s="20"/>
      <c r="W32" s="20"/>
      <c r="Y32" t="s">
        <v>5</v>
      </c>
      <c r="Z32"/>
      <c r="AA32"/>
      <c r="AB32" s="17"/>
      <c r="AC32" s="17">
        <f t="shared" si="0"/>
        <v>3001.0899999999997</v>
      </c>
      <c r="AD32" s="16" t="s">
        <v>4</v>
      </c>
      <c r="AE32" s="46">
        <v>2858.19</v>
      </c>
      <c r="AF32" s="16">
        <v>2858.19</v>
      </c>
      <c r="AG32" s="16">
        <f t="shared" si="1"/>
        <v>142.90950000000001</v>
      </c>
      <c r="AH32" s="16">
        <f t="shared" si="2"/>
        <v>3001.0995000000003</v>
      </c>
      <c r="AI32" s="17">
        <f t="shared" si="3"/>
        <v>9.5000000001164153E-3</v>
      </c>
      <c r="AL32" s="17">
        <f t="shared" si="4"/>
        <v>0</v>
      </c>
    </row>
    <row r="33" spans="1:38" s="16" customFormat="1" ht="30" x14ac:dyDescent="0.25">
      <c r="A33" s="16">
        <v>703</v>
      </c>
      <c r="B33" s="20">
        <v>344</v>
      </c>
      <c r="C33" s="20" t="s">
        <v>479</v>
      </c>
      <c r="D33" s="20">
        <v>32</v>
      </c>
      <c r="E33" s="20">
        <v>1</v>
      </c>
      <c r="F33" s="26" t="s">
        <v>506</v>
      </c>
      <c r="G33" s="23">
        <v>3334.16</v>
      </c>
      <c r="H33" s="20">
        <v>31.5</v>
      </c>
      <c r="I33" s="23">
        <v>1000.25</v>
      </c>
      <c r="J33" s="20">
        <v>21</v>
      </c>
      <c r="K33" s="23">
        <v>666.83</v>
      </c>
      <c r="L33" s="20">
        <v>0</v>
      </c>
      <c r="M33" s="24">
        <v>0</v>
      </c>
      <c r="N33" s="20">
        <v>0</v>
      </c>
      <c r="O33" s="23">
        <v>0</v>
      </c>
      <c r="P33" s="20">
        <v>0</v>
      </c>
      <c r="Q33" s="23">
        <v>0</v>
      </c>
      <c r="R33" s="22">
        <v>5001.24</v>
      </c>
      <c r="S33" s="20">
        <v>100</v>
      </c>
      <c r="T33" s="20">
        <v>50</v>
      </c>
      <c r="U33" s="21">
        <v>25</v>
      </c>
      <c r="V33" s="20"/>
      <c r="W33" s="20"/>
      <c r="Y33" t="s">
        <v>5</v>
      </c>
      <c r="Z33"/>
      <c r="AA33"/>
      <c r="AB33" s="17"/>
      <c r="AC33" s="17">
        <f t="shared" si="0"/>
        <v>5001.24</v>
      </c>
      <c r="AD33" s="16" t="s">
        <v>4</v>
      </c>
      <c r="AE33" s="46">
        <v>4763.09</v>
      </c>
      <c r="AF33" s="16">
        <v>4763.09</v>
      </c>
      <c r="AG33" s="16">
        <f t="shared" si="1"/>
        <v>238.15450000000001</v>
      </c>
      <c r="AH33" s="16">
        <f t="shared" si="2"/>
        <v>5001.2444999999998</v>
      </c>
      <c r="AI33" s="17">
        <f t="shared" si="3"/>
        <v>4.500000000007276E-3</v>
      </c>
      <c r="AL33" s="17">
        <f t="shared" si="4"/>
        <v>0</v>
      </c>
    </row>
    <row r="34" spans="1:38" s="16" customFormat="1" ht="30" x14ac:dyDescent="0.25">
      <c r="A34" s="16">
        <v>704</v>
      </c>
      <c r="B34" s="20">
        <v>345</v>
      </c>
      <c r="C34" s="20" t="s">
        <v>479</v>
      </c>
      <c r="D34" s="20">
        <v>33</v>
      </c>
      <c r="E34" s="20">
        <v>1</v>
      </c>
      <c r="F34" s="26" t="s">
        <v>505</v>
      </c>
      <c r="G34" s="23">
        <v>4000.29</v>
      </c>
      <c r="H34" s="20">
        <v>31.5</v>
      </c>
      <c r="I34" s="23">
        <v>1200.0899999999999</v>
      </c>
      <c r="J34" s="20">
        <v>21</v>
      </c>
      <c r="K34" s="23">
        <v>800.06</v>
      </c>
      <c r="L34" s="20">
        <v>0</v>
      </c>
      <c r="M34" s="24">
        <v>0</v>
      </c>
      <c r="N34" s="20">
        <v>0</v>
      </c>
      <c r="O34" s="23">
        <v>0</v>
      </c>
      <c r="P34" s="20">
        <v>0</v>
      </c>
      <c r="Q34" s="23">
        <v>0</v>
      </c>
      <c r="R34" s="22">
        <v>6000.44</v>
      </c>
      <c r="S34" s="20">
        <v>100</v>
      </c>
      <c r="T34" s="20">
        <v>50</v>
      </c>
      <c r="U34" s="21">
        <v>25</v>
      </c>
      <c r="V34" s="20"/>
      <c r="W34" s="20"/>
      <c r="Y34" t="s">
        <v>5</v>
      </c>
      <c r="Z34"/>
      <c r="AA34"/>
      <c r="AB34" s="17"/>
      <c r="AC34" s="17">
        <f t="shared" si="0"/>
        <v>6000.4400000000005</v>
      </c>
      <c r="AD34" s="16" t="s">
        <v>4</v>
      </c>
      <c r="AE34" s="46">
        <v>5714.7</v>
      </c>
      <c r="AF34" s="16">
        <v>5714.7</v>
      </c>
      <c r="AG34" s="16">
        <f t="shared" si="1"/>
        <v>285.73500000000001</v>
      </c>
      <c r="AH34" s="16">
        <f t="shared" si="2"/>
        <v>6000.4349999999995</v>
      </c>
      <c r="AI34" s="17">
        <f t="shared" si="3"/>
        <v>-5.0000000001091394E-3</v>
      </c>
      <c r="AL34" s="17">
        <f t="shared" si="4"/>
        <v>0</v>
      </c>
    </row>
    <row r="35" spans="1:38" s="16" customFormat="1" ht="30" x14ac:dyDescent="0.25">
      <c r="A35" s="16">
        <v>705</v>
      </c>
      <c r="B35" s="20">
        <v>346</v>
      </c>
      <c r="C35" s="20" t="s">
        <v>479</v>
      </c>
      <c r="D35" s="20">
        <v>34</v>
      </c>
      <c r="E35" s="20">
        <v>1</v>
      </c>
      <c r="F35" s="26" t="s">
        <v>504</v>
      </c>
      <c r="G35" s="23">
        <v>5333.72</v>
      </c>
      <c r="H35" s="20">
        <v>31.5</v>
      </c>
      <c r="I35" s="23">
        <v>1600.12</v>
      </c>
      <c r="J35" s="20">
        <v>21</v>
      </c>
      <c r="K35" s="23">
        <v>1066.75</v>
      </c>
      <c r="L35" s="20">
        <v>0</v>
      </c>
      <c r="M35" s="24">
        <v>0</v>
      </c>
      <c r="N35" s="20">
        <v>0</v>
      </c>
      <c r="O35" s="23">
        <v>0</v>
      </c>
      <c r="P35" s="20">
        <v>0</v>
      </c>
      <c r="Q35" s="23">
        <v>0</v>
      </c>
      <c r="R35" s="22">
        <v>8000.59</v>
      </c>
      <c r="S35" s="20">
        <v>100</v>
      </c>
      <c r="T35" s="20">
        <v>50</v>
      </c>
      <c r="U35" s="21">
        <v>25</v>
      </c>
      <c r="V35" s="20"/>
      <c r="W35" s="20"/>
      <c r="Y35" t="s">
        <v>5</v>
      </c>
      <c r="Z35"/>
      <c r="AA35"/>
      <c r="AB35" s="17"/>
      <c r="AC35" s="17">
        <f t="shared" ref="AC35:AC60" si="5">+G35+I35+K35</f>
        <v>8000.59</v>
      </c>
      <c r="AD35" s="16" t="s">
        <v>4</v>
      </c>
      <c r="AE35" s="46">
        <v>7619.6</v>
      </c>
      <c r="AF35" s="16">
        <v>7619.6</v>
      </c>
      <c r="AG35" s="16">
        <f t="shared" ref="AG35:AG66" si="6">+AF35*5%</f>
        <v>380.98</v>
      </c>
      <c r="AH35" s="16">
        <f t="shared" ref="AH35:AH66" si="7">+AG35+AF35</f>
        <v>8000.58</v>
      </c>
      <c r="AI35" s="17">
        <f t="shared" ref="AI35:AI66" si="8">+AH35-R35</f>
        <v>-1.0000000000218279E-2</v>
      </c>
      <c r="AL35" s="17">
        <f t="shared" ref="AL35:AL60" si="9">+R35-AC35</f>
        <v>0</v>
      </c>
    </row>
    <row r="36" spans="1:38" s="16" customFormat="1" ht="45" x14ac:dyDescent="0.25">
      <c r="A36" s="16">
        <v>706</v>
      </c>
      <c r="B36" s="20">
        <v>347</v>
      </c>
      <c r="C36" s="20" t="s">
        <v>479</v>
      </c>
      <c r="D36" s="20">
        <v>35</v>
      </c>
      <c r="E36" s="20">
        <v>1</v>
      </c>
      <c r="F36" s="26" t="s">
        <v>503</v>
      </c>
      <c r="G36" s="23">
        <v>6001.02</v>
      </c>
      <c r="H36" s="20">
        <v>31.5</v>
      </c>
      <c r="I36" s="23">
        <v>1800.31</v>
      </c>
      <c r="J36" s="20">
        <v>21</v>
      </c>
      <c r="K36" s="23">
        <v>1200.2</v>
      </c>
      <c r="L36" s="20">
        <v>0</v>
      </c>
      <c r="M36" s="24">
        <v>0</v>
      </c>
      <c r="N36" s="20">
        <v>0</v>
      </c>
      <c r="O36" s="23">
        <v>0</v>
      </c>
      <c r="P36" s="20">
        <v>0</v>
      </c>
      <c r="Q36" s="23">
        <v>0</v>
      </c>
      <c r="R36" s="22">
        <v>9001.5300000000007</v>
      </c>
      <c r="S36" s="20">
        <v>100</v>
      </c>
      <c r="T36" s="20">
        <v>50</v>
      </c>
      <c r="U36" s="21">
        <v>25</v>
      </c>
      <c r="V36" s="20"/>
      <c r="W36" s="20"/>
      <c r="Y36" t="s">
        <v>5</v>
      </c>
      <c r="Z36"/>
      <c r="AA36"/>
      <c r="AB36" s="17"/>
      <c r="AC36" s="17">
        <f t="shared" si="5"/>
        <v>9001.5300000000007</v>
      </c>
      <c r="AD36" s="16" t="s">
        <v>4</v>
      </c>
      <c r="AE36" s="46">
        <v>8572.89</v>
      </c>
      <c r="AF36" s="16">
        <v>8572.89</v>
      </c>
      <c r="AG36" s="16">
        <f t="shared" si="6"/>
        <v>428.64449999999999</v>
      </c>
      <c r="AH36" s="16">
        <f t="shared" si="7"/>
        <v>9001.5344999999998</v>
      </c>
      <c r="AI36" s="17">
        <f t="shared" si="8"/>
        <v>4.4999999990977813E-3</v>
      </c>
      <c r="AL36" s="17">
        <f t="shared" si="9"/>
        <v>0</v>
      </c>
    </row>
    <row r="37" spans="1:38" s="16" customFormat="1" ht="30" x14ac:dyDescent="0.25">
      <c r="A37" s="16">
        <v>707</v>
      </c>
      <c r="B37" s="20">
        <v>1667</v>
      </c>
      <c r="C37" s="20" t="s">
        <v>479</v>
      </c>
      <c r="D37" s="20">
        <v>36</v>
      </c>
      <c r="E37" s="20">
        <v>1</v>
      </c>
      <c r="F37" s="26" t="s">
        <v>502</v>
      </c>
      <c r="G37" s="23">
        <v>584.33000000000004</v>
      </c>
      <c r="H37" s="20">
        <v>0</v>
      </c>
      <c r="I37" s="24">
        <v>0</v>
      </c>
      <c r="J37" s="25">
        <v>0</v>
      </c>
      <c r="K37" s="24">
        <v>0</v>
      </c>
      <c r="L37" s="20">
        <v>0</v>
      </c>
      <c r="M37" s="24">
        <v>0</v>
      </c>
      <c r="N37" s="20">
        <v>0</v>
      </c>
      <c r="O37" s="23">
        <v>0</v>
      </c>
      <c r="P37" s="20">
        <v>0</v>
      </c>
      <c r="Q37" s="23">
        <v>0</v>
      </c>
      <c r="R37" s="22">
        <v>584.33000000000004</v>
      </c>
      <c r="S37" s="20">
        <v>0</v>
      </c>
      <c r="T37" s="20">
        <v>0</v>
      </c>
      <c r="U37" s="21">
        <v>0</v>
      </c>
      <c r="V37" s="20"/>
      <c r="W37" s="19"/>
      <c r="Y37" t="s">
        <v>5</v>
      </c>
      <c r="Z37"/>
      <c r="AA37"/>
      <c r="AB37" s="17"/>
      <c r="AC37" s="17">
        <f t="shared" si="5"/>
        <v>584.33000000000004</v>
      </c>
      <c r="AD37" s="16" t="s">
        <v>4</v>
      </c>
      <c r="AE37" s="46">
        <v>556.5</v>
      </c>
      <c r="AF37" s="16">
        <v>556.5</v>
      </c>
      <c r="AG37" s="16">
        <f t="shared" si="6"/>
        <v>27.825000000000003</v>
      </c>
      <c r="AH37" s="16">
        <f t="shared" si="7"/>
        <v>584.32500000000005</v>
      </c>
      <c r="AI37" s="17">
        <f t="shared" si="8"/>
        <v>-4.9999999999954525E-3</v>
      </c>
      <c r="AL37" s="17">
        <f t="shared" si="9"/>
        <v>0</v>
      </c>
    </row>
    <row r="38" spans="1:38" s="16" customFormat="1" ht="30" x14ac:dyDescent="0.25">
      <c r="A38" s="16">
        <v>708</v>
      </c>
      <c r="B38" s="20">
        <v>1668</v>
      </c>
      <c r="C38" s="20" t="s">
        <v>479</v>
      </c>
      <c r="D38" s="20">
        <v>37</v>
      </c>
      <c r="E38" s="20">
        <v>1</v>
      </c>
      <c r="F38" s="26" t="s">
        <v>501</v>
      </c>
      <c r="G38" s="23">
        <v>584.33000000000004</v>
      </c>
      <c r="H38" s="20">
        <v>31.5</v>
      </c>
      <c r="I38" s="23">
        <v>175.3</v>
      </c>
      <c r="J38" s="20">
        <v>0</v>
      </c>
      <c r="K38" s="24">
        <v>0</v>
      </c>
      <c r="L38" s="20">
        <v>0</v>
      </c>
      <c r="M38" s="24">
        <v>0</v>
      </c>
      <c r="N38" s="20">
        <v>0</v>
      </c>
      <c r="O38" s="23">
        <v>0</v>
      </c>
      <c r="P38" s="20">
        <v>0</v>
      </c>
      <c r="Q38" s="23">
        <v>0</v>
      </c>
      <c r="R38" s="22">
        <v>759.63</v>
      </c>
      <c r="S38" s="20">
        <v>0</v>
      </c>
      <c r="T38" s="20">
        <v>0</v>
      </c>
      <c r="U38" s="21">
        <v>0</v>
      </c>
      <c r="V38" s="20"/>
      <c r="W38" s="19"/>
      <c r="Y38" t="s">
        <v>5</v>
      </c>
      <c r="Z38"/>
      <c r="AA38"/>
      <c r="AB38" s="17"/>
      <c r="AC38" s="17">
        <f t="shared" si="5"/>
        <v>759.63000000000011</v>
      </c>
      <c r="AD38" s="16" t="s">
        <v>4</v>
      </c>
      <c r="AE38" s="46">
        <v>723.45</v>
      </c>
      <c r="AF38" s="16">
        <v>723.45</v>
      </c>
      <c r="AG38" s="16">
        <f t="shared" si="6"/>
        <v>36.172500000000007</v>
      </c>
      <c r="AH38" s="16">
        <f t="shared" si="7"/>
        <v>759.62250000000006</v>
      </c>
      <c r="AI38" s="17">
        <f t="shared" si="8"/>
        <v>-7.4999999999363354E-3</v>
      </c>
      <c r="AL38" s="17">
        <f t="shared" si="9"/>
        <v>0</v>
      </c>
    </row>
    <row r="39" spans="1:38" s="16" customFormat="1" ht="30" x14ac:dyDescent="0.25">
      <c r="A39" s="16">
        <v>709</v>
      </c>
      <c r="B39" s="20">
        <v>1669</v>
      </c>
      <c r="C39" s="20" t="s">
        <v>479</v>
      </c>
      <c r="D39" s="20">
        <v>38</v>
      </c>
      <c r="E39" s="20">
        <v>1</v>
      </c>
      <c r="F39" s="26" t="s">
        <v>500</v>
      </c>
      <c r="G39" s="23">
        <v>818.06</v>
      </c>
      <c r="H39" s="20">
        <v>0</v>
      </c>
      <c r="I39" s="24">
        <v>0</v>
      </c>
      <c r="J39" s="25">
        <v>0</v>
      </c>
      <c r="K39" s="24">
        <v>0</v>
      </c>
      <c r="L39" s="20">
        <v>0</v>
      </c>
      <c r="M39" s="24">
        <v>0</v>
      </c>
      <c r="N39" s="20">
        <v>0</v>
      </c>
      <c r="O39" s="23">
        <v>0</v>
      </c>
      <c r="P39" s="20">
        <v>0</v>
      </c>
      <c r="Q39" s="23">
        <v>0</v>
      </c>
      <c r="R39" s="22">
        <v>818.06</v>
      </c>
      <c r="S39" s="20">
        <v>0</v>
      </c>
      <c r="T39" s="20">
        <v>0</v>
      </c>
      <c r="U39" s="21">
        <v>0</v>
      </c>
      <c r="V39" s="20"/>
      <c r="W39" s="19"/>
      <c r="Y39" t="s">
        <v>5</v>
      </c>
      <c r="Z39"/>
      <c r="AA39"/>
      <c r="AB39" s="17"/>
      <c r="AC39" s="17">
        <f t="shared" si="5"/>
        <v>818.06</v>
      </c>
      <c r="AD39" s="16" t="s">
        <v>4</v>
      </c>
      <c r="AE39" s="46">
        <v>779.1</v>
      </c>
      <c r="AF39" s="16">
        <v>779.1</v>
      </c>
      <c r="AG39" s="16">
        <f t="shared" si="6"/>
        <v>38.955000000000005</v>
      </c>
      <c r="AH39" s="16">
        <f t="shared" si="7"/>
        <v>818.05500000000006</v>
      </c>
      <c r="AI39" s="17">
        <f t="shared" si="8"/>
        <v>-4.9999999998817657E-3</v>
      </c>
      <c r="AL39" s="17">
        <f t="shared" si="9"/>
        <v>0</v>
      </c>
    </row>
    <row r="40" spans="1:38" s="16" customFormat="1" ht="30" x14ac:dyDescent="0.25">
      <c r="A40" s="16">
        <v>710</v>
      </c>
      <c r="B40" s="20">
        <v>1670</v>
      </c>
      <c r="C40" s="20" t="s">
        <v>479</v>
      </c>
      <c r="D40" s="20">
        <v>39</v>
      </c>
      <c r="E40" s="20">
        <v>1</v>
      </c>
      <c r="F40" s="26" t="s">
        <v>499</v>
      </c>
      <c r="G40" s="23">
        <v>467.46</v>
      </c>
      <c r="H40" s="20">
        <v>0</v>
      </c>
      <c r="I40" s="24">
        <v>0</v>
      </c>
      <c r="J40" s="25">
        <v>0</v>
      </c>
      <c r="K40" s="24">
        <v>0</v>
      </c>
      <c r="L40" s="20">
        <v>0</v>
      </c>
      <c r="M40" s="24">
        <v>0</v>
      </c>
      <c r="N40" s="20">
        <v>0</v>
      </c>
      <c r="O40" s="23">
        <v>0</v>
      </c>
      <c r="P40" s="20">
        <v>0</v>
      </c>
      <c r="Q40" s="23">
        <v>0</v>
      </c>
      <c r="R40" s="22">
        <v>467.46</v>
      </c>
      <c r="S40" s="20">
        <v>0</v>
      </c>
      <c r="T40" s="20">
        <v>0</v>
      </c>
      <c r="U40" s="21">
        <v>0</v>
      </c>
      <c r="V40" s="20"/>
      <c r="W40" s="19"/>
      <c r="Y40" t="s">
        <v>5</v>
      </c>
      <c r="Z40"/>
      <c r="AA40"/>
      <c r="AB40" s="17"/>
      <c r="AC40" s="17">
        <f t="shared" si="5"/>
        <v>467.46</v>
      </c>
      <c r="AD40" s="16" t="s">
        <v>4</v>
      </c>
      <c r="AE40" s="46">
        <v>445.2</v>
      </c>
      <c r="AF40" s="16">
        <v>445.2</v>
      </c>
      <c r="AG40" s="16">
        <f t="shared" si="6"/>
        <v>22.26</v>
      </c>
      <c r="AH40" s="16">
        <f t="shared" si="7"/>
        <v>467.46</v>
      </c>
      <c r="AI40" s="17">
        <f t="shared" si="8"/>
        <v>0</v>
      </c>
      <c r="AL40" s="17">
        <f t="shared" si="9"/>
        <v>0</v>
      </c>
    </row>
    <row r="41" spans="1:38" s="16" customFormat="1" x14ac:dyDescent="0.25">
      <c r="A41" s="16">
        <v>711</v>
      </c>
      <c r="B41" s="20">
        <v>1671</v>
      </c>
      <c r="C41" s="20" t="s">
        <v>479</v>
      </c>
      <c r="D41" s="20">
        <v>40</v>
      </c>
      <c r="E41" s="20">
        <v>1</v>
      </c>
      <c r="F41" s="26" t="s">
        <v>498</v>
      </c>
      <c r="G41" s="23">
        <v>701.19</v>
      </c>
      <c r="H41" s="20">
        <v>0</v>
      </c>
      <c r="I41" s="24">
        <v>0</v>
      </c>
      <c r="J41" s="25">
        <v>0</v>
      </c>
      <c r="K41" s="24">
        <v>0</v>
      </c>
      <c r="L41" s="20">
        <v>0</v>
      </c>
      <c r="M41" s="24">
        <v>0</v>
      </c>
      <c r="N41" s="20">
        <v>0</v>
      </c>
      <c r="O41" s="23">
        <v>0</v>
      </c>
      <c r="P41" s="20">
        <v>0</v>
      </c>
      <c r="Q41" s="23">
        <v>0</v>
      </c>
      <c r="R41" s="22">
        <v>701.19</v>
      </c>
      <c r="S41" s="20">
        <v>0</v>
      </c>
      <c r="T41" s="20">
        <v>0</v>
      </c>
      <c r="U41" s="21">
        <v>0</v>
      </c>
      <c r="V41" s="20"/>
      <c r="W41" s="19"/>
      <c r="Y41" t="s">
        <v>5</v>
      </c>
      <c r="Z41"/>
      <c r="AA41"/>
      <c r="AB41" s="17"/>
      <c r="AC41" s="17">
        <f t="shared" si="5"/>
        <v>701.19</v>
      </c>
      <c r="AD41" s="16" t="s">
        <v>4</v>
      </c>
      <c r="AE41" s="46">
        <v>667.8</v>
      </c>
      <c r="AF41" s="16">
        <v>667.8</v>
      </c>
      <c r="AG41" s="16">
        <f t="shared" si="6"/>
        <v>33.39</v>
      </c>
      <c r="AH41" s="16">
        <f t="shared" si="7"/>
        <v>701.18999999999994</v>
      </c>
      <c r="AI41" s="17">
        <f t="shared" si="8"/>
        <v>0</v>
      </c>
      <c r="AL41" s="17">
        <f t="shared" si="9"/>
        <v>0</v>
      </c>
    </row>
    <row r="42" spans="1:38" s="16" customFormat="1" ht="45" x14ac:dyDescent="0.25">
      <c r="A42" s="16">
        <v>712</v>
      </c>
      <c r="B42" s="20">
        <v>1672</v>
      </c>
      <c r="C42" s="20" t="s">
        <v>479</v>
      </c>
      <c r="D42" s="20">
        <v>41</v>
      </c>
      <c r="E42" s="20">
        <v>1</v>
      </c>
      <c r="F42" s="26" t="s">
        <v>497</v>
      </c>
      <c r="G42" s="23">
        <v>467.46</v>
      </c>
      <c r="H42" s="20">
        <v>0</v>
      </c>
      <c r="I42" s="24">
        <v>0</v>
      </c>
      <c r="J42" s="25">
        <v>0</v>
      </c>
      <c r="K42" s="24">
        <v>0</v>
      </c>
      <c r="L42" s="20">
        <v>0</v>
      </c>
      <c r="M42" s="24">
        <v>0</v>
      </c>
      <c r="N42" s="20">
        <v>0</v>
      </c>
      <c r="O42" s="23">
        <v>0</v>
      </c>
      <c r="P42" s="20">
        <v>0</v>
      </c>
      <c r="Q42" s="23">
        <v>0</v>
      </c>
      <c r="R42" s="22">
        <v>467.46</v>
      </c>
      <c r="S42" s="20">
        <v>0</v>
      </c>
      <c r="T42" s="20">
        <v>0</v>
      </c>
      <c r="U42" s="21">
        <v>0</v>
      </c>
      <c r="V42" s="20"/>
      <c r="W42" s="19"/>
      <c r="Y42" t="s">
        <v>5</v>
      </c>
      <c r="Z42"/>
      <c r="AA42"/>
      <c r="AB42" s="17"/>
      <c r="AC42" s="17">
        <f t="shared" si="5"/>
        <v>467.46</v>
      </c>
      <c r="AD42" s="16" t="s">
        <v>4</v>
      </c>
      <c r="AE42" s="46">
        <v>445.2</v>
      </c>
      <c r="AF42" s="16">
        <v>445.2</v>
      </c>
      <c r="AG42" s="16">
        <f t="shared" si="6"/>
        <v>22.26</v>
      </c>
      <c r="AH42" s="16">
        <f t="shared" si="7"/>
        <v>467.46</v>
      </c>
      <c r="AI42" s="17">
        <f t="shared" si="8"/>
        <v>0</v>
      </c>
      <c r="AL42" s="17">
        <f t="shared" si="9"/>
        <v>0</v>
      </c>
    </row>
    <row r="43" spans="1:38" s="16" customFormat="1" ht="30" x14ac:dyDescent="0.25">
      <c r="A43" s="16">
        <v>713</v>
      </c>
      <c r="B43" s="20">
        <v>1673</v>
      </c>
      <c r="C43" s="20" t="s">
        <v>479</v>
      </c>
      <c r="D43" s="20">
        <v>42</v>
      </c>
      <c r="E43" s="20">
        <v>1</v>
      </c>
      <c r="F43" s="26" t="s">
        <v>496</v>
      </c>
      <c r="G43" s="23">
        <v>584.33000000000004</v>
      </c>
      <c r="H43" s="20">
        <v>0</v>
      </c>
      <c r="I43" s="24">
        <v>0</v>
      </c>
      <c r="J43" s="25">
        <v>0</v>
      </c>
      <c r="K43" s="24">
        <v>0</v>
      </c>
      <c r="L43" s="20">
        <v>0</v>
      </c>
      <c r="M43" s="24">
        <v>0</v>
      </c>
      <c r="N43" s="20">
        <v>0</v>
      </c>
      <c r="O43" s="23">
        <v>0</v>
      </c>
      <c r="P43" s="20">
        <v>0</v>
      </c>
      <c r="Q43" s="23">
        <v>0</v>
      </c>
      <c r="R43" s="22">
        <v>584.33000000000004</v>
      </c>
      <c r="S43" s="20">
        <v>100</v>
      </c>
      <c r="T43" s="20">
        <v>50</v>
      </c>
      <c r="U43" s="21">
        <v>25</v>
      </c>
      <c r="V43" s="20"/>
      <c r="W43" s="19"/>
      <c r="Y43" t="s">
        <v>5</v>
      </c>
      <c r="Z43"/>
      <c r="AA43"/>
      <c r="AB43" s="17"/>
      <c r="AC43" s="17">
        <f t="shared" si="5"/>
        <v>584.33000000000004</v>
      </c>
      <c r="AD43" s="16" t="s">
        <v>4</v>
      </c>
      <c r="AE43" s="46">
        <v>556.5</v>
      </c>
      <c r="AF43" s="16">
        <v>556.5</v>
      </c>
      <c r="AG43" s="16">
        <f t="shared" si="6"/>
        <v>27.825000000000003</v>
      </c>
      <c r="AH43" s="16">
        <f t="shared" si="7"/>
        <v>584.32500000000005</v>
      </c>
      <c r="AI43" s="17">
        <f t="shared" si="8"/>
        <v>-4.9999999999954525E-3</v>
      </c>
      <c r="AL43" s="17">
        <f t="shared" si="9"/>
        <v>0</v>
      </c>
    </row>
    <row r="44" spans="1:38" s="16" customFormat="1" ht="30" x14ac:dyDescent="0.25">
      <c r="A44" s="16">
        <v>714</v>
      </c>
      <c r="B44" s="20">
        <v>1674</v>
      </c>
      <c r="C44" s="20" t="s">
        <v>479</v>
      </c>
      <c r="D44" s="20">
        <v>43</v>
      </c>
      <c r="E44" s="20">
        <v>1</v>
      </c>
      <c r="F44" s="26" t="s">
        <v>495</v>
      </c>
      <c r="G44" s="23">
        <v>2103.5700000000002</v>
      </c>
      <c r="H44" s="20">
        <v>31.5</v>
      </c>
      <c r="I44" s="23">
        <v>631.07000000000005</v>
      </c>
      <c r="J44" s="20">
        <v>21</v>
      </c>
      <c r="K44" s="23">
        <v>420.71</v>
      </c>
      <c r="L44" s="20">
        <v>0</v>
      </c>
      <c r="M44" s="24">
        <v>0</v>
      </c>
      <c r="N44" s="20">
        <v>0</v>
      </c>
      <c r="O44" s="23">
        <v>0</v>
      </c>
      <c r="P44" s="20">
        <v>0</v>
      </c>
      <c r="Q44" s="23">
        <v>0</v>
      </c>
      <c r="R44" s="22">
        <v>3155.35</v>
      </c>
      <c r="S44" s="20">
        <v>100</v>
      </c>
      <c r="T44" s="20">
        <v>50</v>
      </c>
      <c r="U44" s="21">
        <v>25</v>
      </c>
      <c r="V44" s="20"/>
      <c r="W44" s="19"/>
      <c r="Y44" t="s">
        <v>5</v>
      </c>
      <c r="Z44"/>
      <c r="AA44"/>
      <c r="AB44" s="17"/>
      <c r="AC44" s="17">
        <f t="shared" si="5"/>
        <v>3155.3500000000004</v>
      </c>
      <c r="AD44" s="16" t="s">
        <v>4</v>
      </c>
      <c r="AE44" s="46">
        <v>3005.1</v>
      </c>
      <c r="AF44" s="16">
        <v>3005.1</v>
      </c>
      <c r="AG44" s="16">
        <f t="shared" si="6"/>
        <v>150.255</v>
      </c>
      <c r="AH44" s="16">
        <f t="shared" si="7"/>
        <v>3155.355</v>
      </c>
      <c r="AI44" s="17">
        <f t="shared" si="8"/>
        <v>5.0000000001091394E-3</v>
      </c>
      <c r="AL44" s="17">
        <f t="shared" si="9"/>
        <v>0</v>
      </c>
    </row>
    <row r="45" spans="1:38" s="16" customFormat="1" ht="45" x14ac:dyDescent="0.25">
      <c r="A45" s="16">
        <v>715</v>
      </c>
      <c r="B45" s="20">
        <v>1675</v>
      </c>
      <c r="C45" s="20" t="s">
        <v>479</v>
      </c>
      <c r="D45" s="20">
        <v>44</v>
      </c>
      <c r="E45" s="20">
        <v>1</v>
      </c>
      <c r="F45" s="26" t="s">
        <v>494</v>
      </c>
      <c r="G45" s="23">
        <v>1986.71</v>
      </c>
      <c r="H45" s="20">
        <v>0</v>
      </c>
      <c r="I45" s="24">
        <v>0</v>
      </c>
      <c r="J45" s="25">
        <v>0</v>
      </c>
      <c r="K45" s="24">
        <v>0</v>
      </c>
      <c r="L45" s="20">
        <v>0</v>
      </c>
      <c r="M45" s="24">
        <v>0</v>
      </c>
      <c r="N45" s="20">
        <v>0</v>
      </c>
      <c r="O45" s="23">
        <v>0</v>
      </c>
      <c r="P45" s="20">
        <v>0</v>
      </c>
      <c r="Q45" s="23">
        <v>0</v>
      </c>
      <c r="R45" s="22">
        <v>1986.71</v>
      </c>
      <c r="S45" s="20">
        <v>0</v>
      </c>
      <c r="T45" s="20">
        <v>0</v>
      </c>
      <c r="U45" s="21">
        <v>0</v>
      </c>
      <c r="V45" s="20"/>
      <c r="W45" s="19"/>
      <c r="Y45" t="s">
        <v>5</v>
      </c>
      <c r="Z45"/>
      <c r="AA45"/>
      <c r="AB45" s="17"/>
      <c r="AC45" s="17">
        <f t="shared" si="5"/>
        <v>1986.71</v>
      </c>
      <c r="AD45" s="16" t="s">
        <v>4</v>
      </c>
      <c r="AE45" s="46">
        <v>1892.1</v>
      </c>
      <c r="AF45" s="16">
        <v>1892.1</v>
      </c>
      <c r="AG45" s="16">
        <f t="shared" si="6"/>
        <v>94.605000000000004</v>
      </c>
      <c r="AH45" s="16">
        <f t="shared" si="7"/>
        <v>1986.7049999999999</v>
      </c>
      <c r="AI45" s="17">
        <f t="shared" si="8"/>
        <v>-5.0000000001091394E-3</v>
      </c>
      <c r="AL45" s="17">
        <f t="shared" si="9"/>
        <v>0</v>
      </c>
    </row>
    <row r="46" spans="1:38" s="16" customFormat="1" ht="45" x14ac:dyDescent="0.25">
      <c r="A46" s="16">
        <v>716</v>
      </c>
      <c r="B46" s="20">
        <v>1676</v>
      </c>
      <c r="C46" s="20" t="s">
        <v>479</v>
      </c>
      <c r="D46" s="20">
        <v>45</v>
      </c>
      <c r="E46" s="20">
        <v>1</v>
      </c>
      <c r="F46" s="26" t="s">
        <v>493</v>
      </c>
      <c r="G46" s="23">
        <v>2220.44</v>
      </c>
      <c r="H46" s="20">
        <v>0</v>
      </c>
      <c r="I46" s="24">
        <v>0</v>
      </c>
      <c r="J46" s="25">
        <v>0</v>
      </c>
      <c r="K46" s="24">
        <v>0</v>
      </c>
      <c r="L46" s="20">
        <v>0</v>
      </c>
      <c r="M46" s="24">
        <v>0</v>
      </c>
      <c r="N46" s="20">
        <v>0</v>
      </c>
      <c r="O46" s="23">
        <v>0</v>
      </c>
      <c r="P46" s="20">
        <v>0</v>
      </c>
      <c r="Q46" s="23">
        <v>0</v>
      </c>
      <c r="R46" s="22">
        <v>2220.44</v>
      </c>
      <c r="S46" s="20">
        <v>0</v>
      </c>
      <c r="T46" s="20">
        <v>0</v>
      </c>
      <c r="U46" s="21">
        <v>0</v>
      </c>
      <c r="V46" s="20"/>
      <c r="W46" s="19"/>
      <c r="Y46" t="s">
        <v>5</v>
      </c>
      <c r="Z46"/>
      <c r="AA46"/>
      <c r="AB46" s="17"/>
      <c r="AC46" s="17">
        <f t="shared" si="5"/>
        <v>2220.44</v>
      </c>
      <c r="AD46" s="16" t="s">
        <v>4</v>
      </c>
      <c r="AE46" s="46">
        <v>2114.6999999999998</v>
      </c>
      <c r="AF46" s="16">
        <v>2114.6999999999998</v>
      </c>
      <c r="AG46" s="16">
        <f t="shared" si="6"/>
        <v>105.735</v>
      </c>
      <c r="AH46" s="16">
        <f t="shared" si="7"/>
        <v>2220.4349999999999</v>
      </c>
      <c r="AI46" s="17">
        <f t="shared" si="8"/>
        <v>-5.0000000001091394E-3</v>
      </c>
      <c r="AL46" s="17">
        <f t="shared" si="9"/>
        <v>0</v>
      </c>
    </row>
    <row r="47" spans="1:38" s="16" customFormat="1" ht="45" x14ac:dyDescent="0.25">
      <c r="A47" s="16">
        <v>717</v>
      </c>
      <c r="B47" s="20">
        <v>1677</v>
      </c>
      <c r="C47" s="20" t="s">
        <v>479</v>
      </c>
      <c r="D47" s="20">
        <v>46</v>
      </c>
      <c r="E47" s="20">
        <v>1</v>
      </c>
      <c r="F47" s="26" t="s">
        <v>492</v>
      </c>
      <c r="G47" s="23">
        <v>2454.16</v>
      </c>
      <c r="H47" s="20">
        <v>0</v>
      </c>
      <c r="I47" s="24">
        <v>0</v>
      </c>
      <c r="J47" s="25">
        <v>0</v>
      </c>
      <c r="K47" s="24">
        <v>0</v>
      </c>
      <c r="L47" s="20">
        <v>0</v>
      </c>
      <c r="M47" s="24">
        <v>0</v>
      </c>
      <c r="N47" s="20">
        <v>0</v>
      </c>
      <c r="O47" s="23">
        <v>0</v>
      </c>
      <c r="P47" s="20">
        <v>0</v>
      </c>
      <c r="Q47" s="23">
        <v>0</v>
      </c>
      <c r="R47" s="22">
        <v>2454.16</v>
      </c>
      <c r="S47" s="20">
        <v>0</v>
      </c>
      <c r="T47" s="20">
        <v>0</v>
      </c>
      <c r="U47" s="21">
        <v>0</v>
      </c>
      <c r="V47" s="20"/>
      <c r="W47" s="19"/>
      <c r="Y47" t="s">
        <v>5</v>
      </c>
      <c r="Z47"/>
      <c r="AA47"/>
      <c r="AB47" s="17"/>
      <c r="AC47" s="17">
        <f t="shared" si="5"/>
        <v>2454.16</v>
      </c>
      <c r="AD47" s="16" t="s">
        <v>4</v>
      </c>
      <c r="AE47" s="46">
        <v>2337.3000000000002</v>
      </c>
      <c r="AF47" s="16">
        <v>2337.3000000000002</v>
      </c>
      <c r="AG47" s="16">
        <f t="shared" si="6"/>
        <v>116.86500000000001</v>
      </c>
      <c r="AH47" s="16">
        <f t="shared" si="7"/>
        <v>2454.165</v>
      </c>
      <c r="AI47" s="17">
        <f t="shared" si="8"/>
        <v>5.0000000001091394E-3</v>
      </c>
      <c r="AL47" s="17">
        <f t="shared" si="9"/>
        <v>0</v>
      </c>
    </row>
    <row r="48" spans="1:38" s="16" customFormat="1" ht="30" x14ac:dyDescent="0.25">
      <c r="A48" s="16">
        <v>718</v>
      </c>
      <c r="B48" s="20">
        <v>1678</v>
      </c>
      <c r="C48" s="20" t="s">
        <v>479</v>
      </c>
      <c r="D48" s="20">
        <v>47</v>
      </c>
      <c r="E48" s="20">
        <v>1</v>
      </c>
      <c r="F48" s="26" t="s">
        <v>491</v>
      </c>
      <c r="G48" s="23">
        <v>2804.76</v>
      </c>
      <c r="H48" s="20">
        <v>31.5</v>
      </c>
      <c r="I48" s="23">
        <v>841.43</v>
      </c>
      <c r="J48" s="20">
        <v>21</v>
      </c>
      <c r="K48" s="23">
        <v>560.95000000000005</v>
      </c>
      <c r="L48" s="20">
        <v>0</v>
      </c>
      <c r="M48" s="24">
        <v>0</v>
      </c>
      <c r="N48" s="20">
        <v>0</v>
      </c>
      <c r="O48" s="23">
        <v>0</v>
      </c>
      <c r="P48" s="20">
        <v>0</v>
      </c>
      <c r="Q48" s="23">
        <v>0</v>
      </c>
      <c r="R48" s="22">
        <v>4207.1400000000003</v>
      </c>
      <c r="S48" s="20">
        <v>100</v>
      </c>
      <c r="T48" s="20">
        <v>50</v>
      </c>
      <c r="U48" s="21">
        <v>25</v>
      </c>
      <c r="V48" s="20"/>
      <c r="W48" s="19"/>
      <c r="Y48" t="s">
        <v>5</v>
      </c>
      <c r="Z48"/>
      <c r="AA48"/>
      <c r="AB48" s="17"/>
      <c r="AC48" s="17">
        <f t="shared" si="5"/>
        <v>4207.1400000000003</v>
      </c>
      <c r="AD48" s="16" t="s">
        <v>4</v>
      </c>
      <c r="AE48" s="46">
        <v>4006.8</v>
      </c>
      <c r="AF48" s="16">
        <v>4006.8</v>
      </c>
      <c r="AG48" s="16">
        <f t="shared" si="6"/>
        <v>200.34000000000003</v>
      </c>
      <c r="AH48" s="16">
        <f t="shared" si="7"/>
        <v>4207.1400000000003</v>
      </c>
      <c r="AI48" s="17">
        <f t="shared" si="8"/>
        <v>0</v>
      </c>
      <c r="AL48" s="17">
        <f t="shared" si="9"/>
        <v>0</v>
      </c>
    </row>
    <row r="49" spans="1:38" s="16" customFormat="1" ht="45" x14ac:dyDescent="0.25">
      <c r="A49" s="16">
        <v>719</v>
      </c>
      <c r="B49" s="20">
        <v>1679</v>
      </c>
      <c r="C49" s="20" t="s">
        <v>479</v>
      </c>
      <c r="D49" s="20">
        <v>48</v>
      </c>
      <c r="E49" s="20">
        <v>1</v>
      </c>
      <c r="F49" s="26" t="s">
        <v>490</v>
      </c>
      <c r="G49" s="23">
        <v>1752.98</v>
      </c>
      <c r="H49" s="20">
        <v>0</v>
      </c>
      <c r="I49" s="24">
        <v>0</v>
      </c>
      <c r="J49" s="25">
        <v>0</v>
      </c>
      <c r="K49" s="24">
        <v>0</v>
      </c>
      <c r="L49" s="20">
        <v>0</v>
      </c>
      <c r="M49" s="24">
        <v>0</v>
      </c>
      <c r="N49" s="20">
        <v>0</v>
      </c>
      <c r="O49" s="23">
        <v>0</v>
      </c>
      <c r="P49" s="20">
        <v>0</v>
      </c>
      <c r="Q49" s="23">
        <v>0</v>
      </c>
      <c r="R49" s="22">
        <v>1752.98</v>
      </c>
      <c r="S49" s="20">
        <v>0</v>
      </c>
      <c r="T49" s="20">
        <v>0</v>
      </c>
      <c r="U49" s="21">
        <v>0</v>
      </c>
      <c r="V49" s="20"/>
      <c r="W49" s="19"/>
      <c r="Y49" t="s">
        <v>5</v>
      </c>
      <c r="Z49"/>
      <c r="AA49"/>
      <c r="AB49" s="17"/>
      <c r="AC49" s="17">
        <f t="shared" si="5"/>
        <v>1752.98</v>
      </c>
      <c r="AD49" s="16" t="s">
        <v>4</v>
      </c>
      <c r="AE49" s="46">
        <v>1669.5</v>
      </c>
      <c r="AF49" s="16">
        <v>1669.5</v>
      </c>
      <c r="AG49" s="16">
        <f t="shared" si="6"/>
        <v>83.475000000000009</v>
      </c>
      <c r="AH49" s="16">
        <f t="shared" si="7"/>
        <v>1752.9749999999999</v>
      </c>
      <c r="AI49" s="17">
        <f t="shared" si="8"/>
        <v>-5.0000000001091394E-3</v>
      </c>
      <c r="AL49" s="17">
        <f t="shared" si="9"/>
        <v>0</v>
      </c>
    </row>
    <row r="50" spans="1:38" s="16" customFormat="1" ht="30" x14ac:dyDescent="0.25">
      <c r="A50" s="16">
        <v>720</v>
      </c>
      <c r="B50" s="20">
        <v>1680</v>
      </c>
      <c r="C50" s="20" t="s">
        <v>479</v>
      </c>
      <c r="D50" s="20">
        <v>49</v>
      </c>
      <c r="E50" s="20">
        <v>1</v>
      </c>
      <c r="F50" s="26" t="s">
        <v>489</v>
      </c>
      <c r="G50" s="23">
        <v>1752.98</v>
      </c>
      <c r="H50" s="20">
        <v>0</v>
      </c>
      <c r="I50" s="24">
        <v>0</v>
      </c>
      <c r="J50" s="25">
        <v>0</v>
      </c>
      <c r="K50" s="24">
        <v>0</v>
      </c>
      <c r="L50" s="20">
        <v>0</v>
      </c>
      <c r="M50" s="24">
        <v>0</v>
      </c>
      <c r="N50" s="20">
        <v>0</v>
      </c>
      <c r="O50" s="23">
        <v>0</v>
      </c>
      <c r="P50" s="20">
        <v>0</v>
      </c>
      <c r="Q50" s="23">
        <v>0</v>
      </c>
      <c r="R50" s="22">
        <v>1752.98</v>
      </c>
      <c r="S50" s="20">
        <v>0</v>
      </c>
      <c r="T50" s="20">
        <v>0</v>
      </c>
      <c r="U50" s="21">
        <v>0</v>
      </c>
      <c r="V50" s="20"/>
      <c r="W50" s="19"/>
      <c r="Y50" t="s">
        <v>5</v>
      </c>
      <c r="Z50"/>
      <c r="AA50"/>
      <c r="AB50" s="17"/>
      <c r="AC50" s="17">
        <f t="shared" si="5"/>
        <v>1752.98</v>
      </c>
      <c r="AD50" s="16" t="s">
        <v>4</v>
      </c>
      <c r="AE50" s="46">
        <v>1669.5</v>
      </c>
      <c r="AF50" s="16">
        <v>1669.5</v>
      </c>
      <c r="AG50" s="16">
        <f t="shared" si="6"/>
        <v>83.475000000000009</v>
      </c>
      <c r="AH50" s="16">
        <f t="shared" si="7"/>
        <v>1752.9749999999999</v>
      </c>
      <c r="AI50" s="17">
        <f t="shared" si="8"/>
        <v>-5.0000000001091394E-3</v>
      </c>
      <c r="AL50" s="17">
        <f t="shared" si="9"/>
        <v>0</v>
      </c>
    </row>
    <row r="51" spans="1:38" s="16" customFormat="1" ht="30" x14ac:dyDescent="0.25">
      <c r="A51" s="16">
        <v>721</v>
      </c>
      <c r="B51" s="20">
        <v>1681</v>
      </c>
      <c r="C51" s="20" t="s">
        <v>479</v>
      </c>
      <c r="D51" s="20">
        <v>50</v>
      </c>
      <c r="E51" s="20">
        <v>1</v>
      </c>
      <c r="F51" s="26" t="s">
        <v>488</v>
      </c>
      <c r="G51" s="23">
        <v>2921.62</v>
      </c>
      <c r="H51" s="20">
        <v>31.5</v>
      </c>
      <c r="I51" s="23">
        <v>876.49</v>
      </c>
      <c r="J51" s="20">
        <v>21</v>
      </c>
      <c r="K51" s="23">
        <v>584.33000000000004</v>
      </c>
      <c r="L51" s="20">
        <v>0</v>
      </c>
      <c r="M51" s="24">
        <v>0</v>
      </c>
      <c r="N51" s="20">
        <v>0</v>
      </c>
      <c r="O51" s="23">
        <v>0</v>
      </c>
      <c r="P51" s="20">
        <v>0</v>
      </c>
      <c r="Q51" s="23">
        <v>0</v>
      </c>
      <c r="R51" s="22">
        <v>4382.4399999999996</v>
      </c>
      <c r="S51" s="20">
        <v>100</v>
      </c>
      <c r="T51" s="20">
        <v>50</v>
      </c>
      <c r="U51" s="21">
        <v>25</v>
      </c>
      <c r="V51" s="20"/>
      <c r="W51" s="19"/>
      <c r="Y51" t="s">
        <v>5</v>
      </c>
      <c r="Z51"/>
      <c r="AA51"/>
      <c r="AB51" s="17"/>
      <c r="AC51" s="17">
        <f t="shared" si="5"/>
        <v>4382.4399999999996</v>
      </c>
      <c r="AD51" s="16" t="s">
        <v>4</v>
      </c>
      <c r="AE51" s="46">
        <v>4173.75</v>
      </c>
      <c r="AF51" s="16">
        <v>4173.75</v>
      </c>
      <c r="AG51" s="16">
        <f t="shared" si="6"/>
        <v>208.6875</v>
      </c>
      <c r="AH51" s="16">
        <f t="shared" si="7"/>
        <v>4382.4375</v>
      </c>
      <c r="AI51" s="17">
        <f t="shared" si="8"/>
        <v>-2.4999999995998223E-3</v>
      </c>
      <c r="AL51" s="17">
        <f t="shared" si="9"/>
        <v>0</v>
      </c>
    </row>
    <row r="52" spans="1:38" s="16" customFormat="1" ht="30" x14ac:dyDescent="0.25">
      <c r="A52" s="16">
        <v>722</v>
      </c>
      <c r="B52" s="20">
        <v>1682</v>
      </c>
      <c r="C52" s="20" t="s">
        <v>479</v>
      </c>
      <c r="D52" s="20">
        <v>51</v>
      </c>
      <c r="E52" s="20">
        <v>1</v>
      </c>
      <c r="F52" s="26" t="s">
        <v>487</v>
      </c>
      <c r="G52" s="23">
        <v>2921.62</v>
      </c>
      <c r="H52" s="20">
        <v>31.5</v>
      </c>
      <c r="I52" s="23">
        <v>876.49</v>
      </c>
      <c r="J52" s="20">
        <v>21</v>
      </c>
      <c r="K52" s="23">
        <v>584.33000000000004</v>
      </c>
      <c r="L52" s="20">
        <v>0</v>
      </c>
      <c r="M52" s="24">
        <v>0</v>
      </c>
      <c r="N52" s="20">
        <v>0</v>
      </c>
      <c r="O52" s="23">
        <v>0</v>
      </c>
      <c r="P52" s="20">
        <v>0</v>
      </c>
      <c r="Q52" s="23">
        <v>0</v>
      </c>
      <c r="R52" s="22">
        <v>4382.4399999999996</v>
      </c>
      <c r="S52" s="20">
        <v>0</v>
      </c>
      <c r="T52" s="20">
        <v>0</v>
      </c>
      <c r="U52" s="21">
        <v>0</v>
      </c>
      <c r="V52" s="20"/>
      <c r="W52" s="19"/>
      <c r="Y52" t="s">
        <v>5</v>
      </c>
      <c r="Z52"/>
      <c r="AA52"/>
      <c r="AB52" s="17"/>
      <c r="AC52" s="17">
        <f t="shared" si="5"/>
        <v>4382.4399999999996</v>
      </c>
      <c r="AD52" s="16" t="s">
        <v>4</v>
      </c>
      <c r="AE52" s="46">
        <v>4173.75</v>
      </c>
      <c r="AF52" s="16">
        <v>4173.75</v>
      </c>
      <c r="AG52" s="16">
        <f t="shared" si="6"/>
        <v>208.6875</v>
      </c>
      <c r="AH52" s="16">
        <f t="shared" si="7"/>
        <v>4382.4375</v>
      </c>
      <c r="AI52" s="17">
        <f t="shared" si="8"/>
        <v>-2.4999999995998223E-3</v>
      </c>
      <c r="AL52" s="17">
        <f t="shared" si="9"/>
        <v>0</v>
      </c>
    </row>
    <row r="53" spans="1:38" s="16" customFormat="1" ht="30" x14ac:dyDescent="0.25">
      <c r="A53" s="16">
        <v>723</v>
      </c>
      <c r="B53" s="20">
        <v>1683</v>
      </c>
      <c r="C53" s="20" t="s">
        <v>479</v>
      </c>
      <c r="D53" s="20">
        <v>52</v>
      </c>
      <c r="E53" s="20">
        <v>1</v>
      </c>
      <c r="F53" s="26" t="s">
        <v>486</v>
      </c>
      <c r="G53" s="23">
        <v>1752.98</v>
      </c>
      <c r="H53" s="20">
        <v>0</v>
      </c>
      <c r="I53" s="24">
        <v>0</v>
      </c>
      <c r="J53" s="25">
        <v>0</v>
      </c>
      <c r="K53" s="24">
        <v>0</v>
      </c>
      <c r="L53" s="20">
        <v>0</v>
      </c>
      <c r="M53" s="24">
        <v>0</v>
      </c>
      <c r="N53" s="20">
        <v>0</v>
      </c>
      <c r="O53" s="23">
        <v>0</v>
      </c>
      <c r="P53" s="20">
        <v>0</v>
      </c>
      <c r="Q53" s="23">
        <v>0</v>
      </c>
      <c r="R53" s="22">
        <v>1752.98</v>
      </c>
      <c r="S53" s="20">
        <v>0</v>
      </c>
      <c r="T53" s="20">
        <v>0</v>
      </c>
      <c r="U53" s="21">
        <v>0</v>
      </c>
      <c r="V53" s="20"/>
      <c r="W53" s="19"/>
      <c r="Y53" t="s">
        <v>5</v>
      </c>
      <c r="Z53"/>
      <c r="AA53"/>
      <c r="AB53" s="17"/>
      <c r="AC53" s="17">
        <f t="shared" si="5"/>
        <v>1752.98</v>
      </c>
      <c r="AD53" s="16" t="s">
        <v>4</v>
      </c>
      <c r="AE53" s="46">
        <v>1669.5</v>
      </c>
      <c r="AF53" s="16">
        <v>1669.5</v>
      </c>
      <c r="AG53" s="16">
        <f t="shared" si="6"/>
        <v>83.475000000000009</v>
      </c>
      <c r="AH53" s="16">
        <f t="shared" si="7"/>
        <v>1752.9749999999999</v>
      </c>
      <c r="AI53" s="17">
        <f t="shared" si="8"/>
        <v>-5.0000000001091394E-3</v>
      </c>
      <c r="AL53" s="17">
        <f t="shared" si="9"/>
        <v>0</v>
      </c>
    </row>
    <row r="54" spans="1:38" s="16" customFormat="1" ht="30" x14ac:dyDescent="0.25">
      <c r="A54" s="16">
        <v>724</v>
      </c>
      <c r="B54" s="20">
        <v>1684</v>
      </c>
      <c r="C54" s="20" t="s">
        <v>479</v>
      </c>
      <c r="D54" s="20">
        <v>53</v>
      </c>
      <c r="E54" s="20">
        <v>1</v>
      </c>
      <c r="F54" s="26" t="s">
        <v>485</v>
      </c>
      <c r="G54" s="23">
        <v>3739.68</v>
      </c>
      <c r="H54" s="20">
        <v>31.5</v>
      </c>
      <c r="I54" s="23">
        <v>1121.9000000000001</v>
      </c>
      <c r="J54" s="20">
        <v>21</v>
      </c>
      <c r="K54" s="23">
        <v>747.94</v>
      </c>
      <c r="L54" s="20">
        <v>0</v>
      </c>
      <c r="M54" s="24">
        <v>0</v>
      </c>
      <c r="N54" s="20">
        <v>0</v>
      </c>
      <c r="O54" s="23">
        <v>0</v>
      </c>
      <c r="P54" s="20">
        <v>0</v>
      </c>
      <c r="Q54" s="23">
        <v>0</v>
      </c>
      <c r="R54" s="22">
        <v>5609.52</v>
      </c>
      <c r="S54" s="20">
        <v>100</v>
      </c>
      <c r="T54" s="20">
        <v>50</v>
      </c>
      <c r="U54" s="21">
        <v>25</v>
      </c>
      <c r="V54" s="20"/>
      <c r="W54" s="19"/>
      <c r="Y54" t="s">
        <v>5</v>
      </c>
      <c r="Z54"/>
      <c r="AA54"/>
      <c r="AB54" s="17"/>
      <c r="AC54" s="17">
        <f t="shared" si="5"/>
        <v>5609.52</v>
      </c>
      <c r="AD54" s="16" t="s">
        <v>4</v>
      </c>
      <c r="AE54" s="46">
        <v>5342.4</v>
      </c>
      <c r="AF54" s="16">
        <v>5342.4</v>
      </c>
      <c r="AG54" s="16">
        <f t="shared" si="6"/>
        <v>267.12</v>
      </c>
      <c r="AH54" s="16">
        <f t="shared" si="7"/>
        <v>5609.5199999999995</v>
      </c>
      <c r="AI54" s="17">
        <f t="shared" si="8"/>
        <v>0</v>
      </c>
      <c r="AL54" s="17">
        <f t="shared" si="9"/>
        <v>0</v>
      </c>
    </row>
    <row r="55" spans="1:38" s="16" customFormat="1" ht="60" x14ac:dyDescent="0.25">
      <c r="A55" s="16">
        <v>725</v>
      </c>
      <c r="B55" s="20">
        <v>1685</v>
      </c>
      <c r="C55" s="20" t="s">
        <v>479</v>
      </c>
      <c r="D55" s="20">
        <v>54</v>
      </c>
      <c r="E55" s="20">
        <v>1</v>
      </c>
      <c r="F55" s="26" t="s">
        <v>484</v>
      </c>
      <c r="G55" s="23">
        <v>2454.16</v>
      </c>
      <c r="H55" s="20">
        <v>0</v>
      </c>
      <c r="I55" s="24">
        <v>0</v>
      </c>
      <c r="J55" s="25">
        <v>0</v>
      </c>
      <c r="K55" s="24">
        <v>0</v>
      </c>
      <c r="L55" s="20">
        <v>0</v>
      </c>
      <c r="M55" s="24">
        <v>0</v>
      </c>
      <c r="N55" s="20">
        <v>0</v>
      </c>
      <c r="O55" s="23">
        <v>0</v>
      </c>
      <c r="P55" s="20">
        <v>0</v>
      </c>
      <c r="Q55" s="23">
        <v>0</v>
      </c>
      <c r="R55" s="22">
        <v>2454.16</v>
      </c>
      <c r="S55" s="20">
        <v>0</v>
      </c>
      <c r="T55" s="20">
        <v>0</v>
      </c>
      <c r="U55" s="21">
        <v>0</v>
      </c>
      <c r="V55" s="20"/>
      <c r="W55" s="19"/>
      <c r="Y55" t="s">
        <v>5</v>
      </c>
      <c r="Z55"/>
      <c r="AA55"/>
      <c r="AB55" s="17"/>
      <c r="AC55" s="17">
        <f t="shared" si="5"/>
        <v>2454.16</v>
      </c>
      <c r="AD55" s="16" t="s">
        <v>4</v>
      </c>
      <c r="AE55" s="46">
        <v>2337.3000000000002</v>
      </c>
      <c r="AF55" s="16">
        <v>2337.3000000000002</v>
      </c>
      <c r="AG55" s="16">
        <f t="shared" si="6"/>
        <v>116.86500000000001</v>
      </c>
      <c r="AH55" s="16">
        <f t="shared" si="7"/>
        <v>2454.165</v>
      </c>
      <c r="AI55" s="17">
        <f t="shared" si="8"/>
        <v>5.0000000001091394E-3</v>
      </c>
      <c r="AL55" s="17">
        <f t="shared" si="9"/>
        <v>0</v>
      </c>
    </row>
    <row r="56" spans="1:38" s="16" customFormat="1" x14ac:dyDescent="0.25">
      <c r="A56" s="16">
        <v>726</v>
      </c>
      <c r="B56" s="20">
        <v>1686</v>
      </c>
      <c r="C56" s="20" t="s">
        <v>479</v>
      </c>
      <c r="D56" s="20">
        <v>55</v>
      </c>
      <c r="E56" s="20">
        <v>1</v>
      </c>
      <c r="F56" s="26" t="s">
        <v>483</v>
      </c>
      <c r="G56" s="23">
        <v>1285.52</v>
      </c>
      <c r="H56" s="20">
        <v>0</v>
      </c>
      <c r="I56" s="24">
        <v>0</v>
      </c>
      <c r="J56" s="25">
        <v>0</v>
      </c>
      <c r="K56" s="24">
        <v>0</v>
      </c>
      <c r="L56" s="20">
        <v>0</v>
      </c>
      <c r="M56" s="24">
        <v>0</v>
      </c>
      <c r="N56" s="20">
        <v>0</v>
      </c>
      <c r="O56" s="23">
        <v>0</v>
      </c>
      <c r="P56" s="20">
        <v>0</v>
      </c>
      <c r="Q56" s="23">
        <v>0</v>
      </c>
      <c r="R56" s="22">
        <v>1285.52</v>
      </c>
      <c r="S56" s="20">
        <v>0</v>
      </c>
      <c r="T56" s="20">
        <v>0</v>
      </c>
      <c r="U56" s="21">
        <v>0</v>
      </c>
      <c r="V56" s="20"/>
      <c r="W56" s="19"/>
      <c r="Y56" t="s">
        <v>5</v>
      </c>
      <c r="Z56"/>
      <c r="AA56"/>
      <c r="AB56" s="17"/>
      <c r="AC56" s="17">
        <f t="shared" si="5"/>
        <v>1285.52</v>
      </c>
      <c r="AD56" s="16" t="s">
        <v>4</v>
      </c>
      <c r="AE56" s="46">
        <v>1224.3</v>
      </c>
      <c r="AF56" s="16">
        <v>1224.3</v>
      </c>
      <c r="AG56" s="16">
        <f t="shared" si="6"/>
        <v>61.215000000000003</v>
      </c>
      <c r="AH56" s="16">
        <f t="shared" si="7"/>
        <v>1285.5149999999999</v>
      </c>
      <c r="AI56" s="17">
        <f t="shared" si="8"/>
        <v>-5.0000000001091394E-3</v>
      </c>
      <c r="AL56" s="17">
        <f t="shared" si="9"/>
        <v>0</v>
      </c>
    </row>
    <row r="57" spans="1:38" s="16" customFormat="1" ht="30" x14ac:dyDescent="0.25">
      <c r="A57" s="16">
        <v>727</v>
      </c>
      <c r="B57" s="20">
        <v>1687</v>
      </c>
      <c r="C57" s="20" t="s">
        <v>479</v>
      </c>
      <c r="D57" s="20">
        <v>56</v>
      </c>
      <c r="E57" s="20">
        <v>1</v>
      </c>
      <c r="F57" s="26" t="s">
        <v>482</v>
      </c>
      <c r="G57" s="23">
        <v>1285.52</v>
      </c>
      <c r="H57" s="20">
        <v>0</v>
      </c>
      <c r="I57" s="24">
        <v>0</v>
      </c>
      <c r="J57" s="25">
        <v>0</v>
      </c>
      <c r="K57" s="24">
        <v>0</v>
      </c>
      <c r="L57" s="20">
        <v>0</v>
      </c>
      <c r="M57" s="24">
        <v>0</v>
      </c>
      <c r="N57" s="20">
        <v>0</v>
      </c>
      <c r="O57" s="23">
        <v>0</v>
      </c>
      <c r="P57" s="20">
        <v>0</v>
      </c>
      <c r="Q57" s="23">
        <v>0</v>
      </c>
      <c r="R57" s="22">
        <v>1285.52</v>
      </c>
      <c r="S57" s="20">
        <v>0</v>
      </c>
      <c r="T57" s="20">
        <v>0</v>
      </c>
      <c r="U57" s="21">
        <v>0</v>
      </c>
      <c r="V57" s="20"/>
      <c r="W57" s="19"/>
      <c r="Y57" t="s">
        <v>5</v>
      </c>
      <c r="Z57"/>
      <c r="AA57"/>
      <c r="AB57" s="17"/>
      <c r="AC57" s="17">
        <f t="shared" si="5"/>
        <v>1285.52</v>
      </c>
      <c r="AD57" s="16" t="s">
        <v>4</v>
      </c>
      <c r="AE57" s="46">
        <v>1224.3</v>
      </c>
      <c r="AF57" s="16">
        <v>1224.3</v>
      </c>
      <c r="AG57" s="16">
        <f t="shared" si="6"/>
        <v>61.215000000000003</v>
      </c>
      <c r="AH57" s="16">
        <f t="shared" si="7"/>
        <v>1285.5149999999999</v>
      </c>
      <c r="AI57" s="17">
        <f t="shared" si="8"/>
        <v>-5.0000000001091394E-3</v>
      </c>
      <c r="AL57" s="17">
        <f t="shared" si="9"/>
        <v>0</v>
      </c>
    </row>
    <row r="58" spans="1:38" s="16" customFormat="1" ht="30" x14ac:dyDescent="0.25">
      <c r="A58" s="16">
        <v>728</v>
      </c>
      <c r="B58" s="20">
        <v>1688</v>
      </c>
      <c r="C58" s="20" t="s">
        <v>479</v>
      </c>
      <c r="D58" s="20">
        <v>57</v>
      </c>
      <c r="E58" s="20">
        <v>1</v>
      </c>
      <c r="F58" s="26" t="s">
        <v>481</v>
      </c>
      <c r="G58" s="23">
        <v>818.06</v>
      </c>
      <c r="H58" s="20">
        <v>0</v>
      </c>
      <c r="I58" s="24">
        <v>0</v>
      </c>
      <c r="J58" s="25">
        <v>0</v>
      </c>
      <c r="K58" s="24">
        <v>0</v>
      </c>
      <c r="L58" s="20">
        <v>0</v>
      </c>
      <c r="M58" s="24">
        <v>0</v>
      </c>
      <c r="N58" s="20">
        <v>0</v>
      </c>
      <c r="O58" s="23">
        <v>0</v>
      </c>
      <c r="P58" s="20">
        <v>0</v>
      </c>
      <c r="Q58" s="23">
        <v>0</v>
      </c>
      <c r="R58" s="22">
        <v>818.06</v>
      </c>
      <c r="S58" s="20">
        <v>0</v>
      </c>
      <c r="T58" s="20">
        <v>0</v>
      </c>
      <c r="U58" s="21">
        <v>0</v>
      </c>
      <c r="V58" s="20"/>
      <c r="W58" s="19"/>
      <c r="Y58" t="s">
        <v>5</v>
      </c>
      <c r="Z58"/>
      <c r="AA58"/>
      <c r="AB58" s="17"/>
      <c r="AC58" s="17">
        <f t="shared" si="5"/>
        <v>818.06</v>
      </c>
      <c r="AD58" s="16" t="s">
        <v>4</v>
      </c>
      <c r="AE58" s="46">
        <v>779.1</v>
      </c>
      <c r="AF58" s="16">
        <v>779.1</v>
      </c>
      <c r="AG58" s="16">
        <f t="shared" si="6"/>
        <v>38.955000000000005</v>
      </c>
      <c r="AH58" s="16">
        <f t="shared" si="7"/>
        <v>818.05500000000006</v>
      </c>
      <c r="AI58" s="17">
        <f t="shared" si="8"/>
        <v>-4.9999999998817657E-3</v>
      </c>
      <c r="AL58" s="17">
        <f t="shared" si="9"/>
        <v>0</v>
      </c>
    </row>
    <row r="59" spans="1:38" s="16" customFormat="1" ht="30" x14ac:dyDescent="0.25">
      <c r="A59" s="16">
        <v>729</v>
      </c>
      <c r="B59" s="20">
        <v>1689</v>
      </c>
      <c r="C59" s="20" t="s">
        <v>479</v>
      </c>
      <c r="D59" s="20">
        <v>58</v>
      </c>
      <c r="E59" s="20">
        <v>1</v>
      </c>
      <c r="F59" s="26" t="s">
        <v>480</v>
      </c>
      <c r="G59" s="23">
        <v>934.92</v>
      </c>
      <c r="H59" s="20">
        <v>0</v>
      </c>
      <c r="I59" s="24">
        <v>0</v>
      </c>
      <c r="J59" s="25">
        <v>0</v>
      </c>
      <c r="K59" s="24">
        <v>0</v>
      </c>
      <c r="L59" s="20">
        <v>0</v>
      </c>
      <c r="M59" s="24">
        <v>0</v>
      </c>
      <c r="N59" s="20">
        <v>0</v>
      </c>
      <c r="O59" s="23">
        <v>0</v>
      </c>
      <c r="P59" s="20">
        <v>0</v>
      </c>
      <c r="Q59" s="23">
        <v>0</v>
      </c>
      <c r="R59" s="22">
        <v>934.92</v>
      </c>
      <c r="S59" s="20">
        <v>0</v>
      </c>
      <c r="T59" s="20">
        <v>0</v>
      </c>
      <c r="U59" s="21">
        <v>0</v>
      </c>
      <c r="V59" s="20"/>
      <c r="W59" s="19"/>
      <c r="Y59" t="s">
        <v>5</v>
      </c>
      <c r="Z59"/>
      <c r="AA59"/>
      <c r="AB59" s="17"/>
      <c r="AC59" s="17">
        <f t="shared" si="5"/>
        <v>934.92</v>
      </c>
      <c r="AD59" s="16" t="s">
        <v>4</v>
      </c>
      <c r="AE59" s="46">
        <v>890.4</v>
      </c>
      <c r="AF59" s="16">
        <v>890.4</v>
      </c>
      <c r="AG59" s="16">
        <f t="shared" si="6"/>
        <v>44.52</v>
      </c>
      <c r="AH59" s="16">
        <f t="shared" si="7"/>
        <v>934.92</v>
      </c>
      <c r="AI59" s="17">
        <f t="shared" si="8"/>
        <v>0</v>
      </c>
      <c r="AL59" s="17">
        <f t="shared" si="9"/>
        <v>0</v>
      </c>
    </row>
    <row r="60" spans="1:38" s="16" customFormat="1" ht="30" x14ac:dyDescent="0.25">
      <c r="A60" s="16">
        <v>730</v>
      </c>
      <c r="B60" s="20">
        <v>1690</v>
      </c>
      <c r="C60" s="20" t="s">
        <v>479</v>
      </c>
      <c r="D60" s="20">
        <v>59</v>
      </c>
      <c r="E60" s="20">
        <v>1</v>
      </c>
      <c r="F60" s="26" t="s">
        <v>478</v>
      </c>
      <c r="G60" s="23">
        <v>1051.79</v>
      </c>
      <c r="H60" s="20">
        <v>31.5</v>
      </c>
      <c r="I60" s="23">
        <f>+G60*0.3</f>
        <v>315.53699999999998</v>
      </c>
      <c r="J60" s="20">
        <v>21</v>
      </c>
      <c r="K60" s="23">
        <f>+G60*0.2</f>
        <v>210.358</v>
      </c>
      <c r="L60" s="20">
        <v>0</v>
      </c>
      <c r="M60" s="24">
        <v>0</v>
      </c>
      <c r="N60" s="20">
        <v>0</v>
      </c>
      <c r="O60" s="23">
        <v>0</v>
      </c>
      <c r="P60" s="20">
        <v>0</v>
      </c>
      <c r="Q60" s="23">
        <v>0</v>
      </c>
      <c r="R60" s="22">
        <v>1577.69</v>
      </c>
      <c r="S60" s="20">
        <v>100</v>
      </c>
      <c r="T60" s="20">
        <v>50</v>
      </c>
      <c r="U60" s="21">
        <v>25</v>
      </c>
      <c r="V60" s="20"/>
      <c r="W60" s="19"/>
      <c r="Y60" t="s">
        <v>5</v>
      </c>
      <c r="Z60" t="s">
        <v>477</v>
      </c>
      <c r="AA60" s="30">
        <f>SUM(G60:M60)</f>
        <v>1630.1849999999999</v>
      </c>
      <c r="AB60" s="17"/>
      <c r="AC60" s="17">
        <f t="shared" si="5"/>
        <v>1577.6849999999999</v>
      </c>
      <c r="AD60" s="16" t="s">
        <v>4</v>
      </c>
      <c r="AE60" s="46">
        <v>1502.55</v>
      </c>
      <c r="AF60" s="16">
        <v>1502.55</v>
      </c>
      <c r="AG60" s="16">
        <f t="shared" si="6"/>
        <v>75.127499999999998</v>
      </c>
      <c r="AH60" s="16">
        <f t="shared" si="7"/>
        <v>1577.6775</v>
      </c>
      <c r="AI60" s="17">
        <f t="shared" si="8"/>
        <v>-1.2500000000045475E-2</v>
      </c>
      <c r="AL60" s="17">
        <f t="shared" si="9"/>
        <v>5.0000000001091394E-3</v>
      </c>
    </row>
    <row r="61" spans="1:38" ht="45" x14ac:dyDescent="0.25">
      <c r="B61" s="15"/>
      <c r="C61" s="102"/>
      <c r="D61" s="11"/>
      <c r="E61" s="11"/>
      <c r="F61" s="5" t="s">
        <v>3</v>
      </c>
      <c r="G61" s="14"/>
      <c r="H61" s="13"/>
      <c r="I61" s="12"/>
      <c r="J61" s="12"/>
      <c r="K61" s="12"/>
      <c r="L61" s="12"/>
      <c r="M61" s="12"/>
      <c r="N61" s="12"/>
      <c r="O61" s="12"/>
      <c r="P61" s="12"/>
      <c r="Q61" s="12"/>
      <c r="R61" s="11"/>
    </row>
    <row r="62" spans="1:38" ht="45" x14ac:dyDescent="0.25">
      <c r="B62" s="10"/>
      <c r="C62" s="101"/>
      <c r="D62" s="7"/>
      <c r="E62" s="7"/>
      <c r="F62" s="5" t="s">
        <v>2</v>
      </c>
      <c r="G62" s="9">
        <v>0.3</v>
      </c>
      <c r="H62" s="3">
        <v>0.3</v>
      </c>
      <c r="I62" s="8"/>
      <c r="J62" s="8"/>
      <c r="K62" s="8"/>
      <c r="L62" s="8"/>
      <c r="M62" s="8"/>
      <c r="N62" s="8"/>
      <c r="O62" s="8"/>
      <c r="P62" s="8"/>
      <c r="Q62" s="8"/>
      <c r="R62" s="7"/>
    </row>
    <row r="63" spans="1:38" ht="45" x14ac:dyDescent="0.25">
      <c r="B63" s="10"/>
      <c r="C63" s="101"/>
      <c r="D63" s="7"/>
      <c r="E63" s="7"/>
      <c r="F63" s="5" t="s">
        <v>1</v>
      </c>
      <c r="G63" s="9">
        <v>0.2</v>
      </c>
      <c r="H63" s="3">
        <v>0.2</v>
      </c>
      <c r="I63" s="8"/>
      <c r="J63" s="8"/>
      <c r="K63" s="8"/>
      <c r="L63" s="8"/>
      <c r="M63" s="8"/>
      <c r="N63" s="8"/>
      <c r="O63" s="8"/>
      <c r="P63" s="8"/>
      <c r="Q63" s="8"/>
      <c r="R63" s="7"/>
    </row>
    <row r="64" spans="1:38" ht="57" thickBot="1" x14ac:dyDescent="0.3">
      <c r="B64" s="6"/>
      <c r="C64" s="100"/>
      <c r="D64" s="1"/>
      <c r="E64" s="1"/>
      <c r="F64" s="5" t="s">
        <v>0</v>
      </c>
      <c r="G64" s="4">
        <v>0.1</v>
      </c>
      <c r="H64" s="3">
        <v>0.1</v>
      </c>
      <c r="I64" s="2"/>
      <c r="J64" s="2"/>
      <c r="K64" s="2"/>
      <c r="L64" s="2"/>
      <c r="M64" s="2"/>
      <c r="N64" s="2"/>
      <c r="O64" s="2"/>
      <c r="P64" s="2"/>
      <c r="Q64" s="2"/>
      <c r="R64" s="1"/>
    </row>
  </sheetData>
  <mergeCells count="7">
    <mergeCell ref="A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AI17"/>
  <sheetViews>
    <sheetView topLeftCell="C1" workbookViewId="0">
      <selection activeCell="AL2" sqref="AL2"/>
    </sheetView>
  </sheetViews>
  <sheetFormatPr baseColWidth="10" defaultRowHeight="15" x14ac:dyDescent="0.25"/>
  <cols>
    <col min="1" max="1" width="0" hidden="1" customWidth="1"/>
    <col min="2" max="2" width="10.5703125" hidden="1" customWidth="1"/>
    <col min="5" max="5" width="0" hidden="1" customWidth="1"/>
    <col min="6" max="6" width="36.14062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5" width="0" hidden="1" customWidth="1"/>
    <col min="26" max="26" width="5.42578125" customWidth="1"/>
    <col min="27" max="29" width="11.42578125" hidden="1" customWidth="1"/>
    <col min="30" max="36" width="0" hidden="1" customWidth="1"/>
  </cols>
  <sheetData>
    <row r="1" spans="1:35" s="16" customFormat="1" ht="123.75" customHeight="1" thickBot="1" x14ac:dyDescent="0.3">
      <c r="B1" s="38"/>
      <c r="C1" s="38"/>
      <c r="D1" s="38"/>
      <c r="E1" s="38"/>
      <c r="F1" s="41"/>
      <c r="G1" s="40"/>
      <c r="H1" s="38"/>
      <c r="I1" s="40"/>
      <c r="J1" s="38"/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10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535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105" customHeight="1" x14ac:dyDescent="0.25">
      <c r="A3" s="16">
        <v>749</v>
      </c>
      <c r="B3" s="20">
        <v>673</v>
      </c>
      <c r="C3" s="20" t="s">
        <v>533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279.36</v>
      </c>
      <c r="AF3" s="16">
        <v>279.36</v>
      </c>
      <c r="AG3" s="16">
        <f t="shared" ref="AG3:AG12" si="0">+AF3*5%</f>
        <v>13.968000000000002</v>
      </c>
      <c r="AH3" s="16">
        <f t="shared" ref="AH3:AH13" si="1">+AG3+AF3</f>
        <v>293.32800000000003</v>
      </c>
      <c r="AI3" s="17">
        <f t="shared" ref="AI3:AI13" si="2">+AH3-R3</f>
        <v>-1.9999999999527063E-3</v>
      </c>
    </row>
    <row r="4" spans="1:35" s="16" customFormat="1" ht="30" x14ac:dyDescent="0.25">
      <c r="A4" s="16">
        <v>750</v>
      </c>
      <c r="B4" s="20">
        <v>674</v>
      </c>
      <c r="C4" s="20" t="s">
        <v>533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751</v>
      </c>
      <c r="B5" s="20">
        <v>675</v>
      </c>
      <c r="C5" s="20" t="s">
        <v>533</v>
      </c>
      <c r="D5" s="20">
        <v>3</v>
      </c>
      <c r="E5" s="20">
        <v>1</v>
      </c>
      <c r="F5" s="26" t="s">
        <v>52</v>
      </c>
      <c r="G5" s="23">
        <v>514.21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489.72</v>
      </c>
      <c r="AF5" s="16">
        <v>489.72</v>
      </c>
      <c r="AG5" s="16">
        <f t="shared" si="0"/>
        <v>24.486000000000004</v>
      </c>
      <c r="AH5" s="16">
        <f t="shared" si="1"/>
        <v>514.20600000000002</v>
      </c>
      <c r="AI5" s="17">
        <f t="shared" si="2"/>
        <v>-4.0000000000190994E-3</v>
      </c>
    </row>
    <row r="6" spans="1:35" s="16" customFormat="1" ht="30" x14ac:dyDescent="0.25">
      <c r="A6" s="16">
        <v>752</v>
      </c>
      <c r="B6" s="20">
        <v>676</v>
      </c>
      <c r="C6" s="20" t="s">
        <v>533</v>
      </c>
      <c r="D6" s="20">
        <v>4</v>
      </c>
      <c r="E6" s="20">
        <v>1</v>
      </c>
      <c r="F6" s="26" t="s">
        <v>51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753</v>
      </c>
      <c r="B7" s="20">
        <v>677</v>
      </c>
      <c r="C7" s="20" t="s">
        <v>533</v>
      </c>
      <c r="D7" s="20">
        <v>5</v>
      </c>
      <c r="E7" s="20">
        <v>1</v>
      </c>
      <c r="F7" s="26" t="s">
        <v>50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x14ac:dyDescent="0.25">
      <c r="A8" s="16">
        <v>754</v>
      </c>
      <c r="B8" s="20">
        <v>678</v>
      </c>
      <c r="C8" s="20" t="s">
        <v>533</v>
      </c>
      <c r="D8" s="20">
        <v>6</v>
      </c>
      <c r="E8" s="20">
        <v>1</v>
      </c>
      <c r="F8" s="26" t="s">
        <v>534</v>
      </c>
      <c r="G8" s="23">
        <v>1333.43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1333.43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1269.93</v>
      </c>
      <c r="AF8" s="16">
        <v>1269.93</v>
      </c>
      <c r="AG8" s="16">
        <f t="shared" si="0"/>
        <v>63.496500000000005</v>
      </c>
      <c r="AH8" s="16">
        <f t="shared" si="1"/>
        <v>1333.4265</v>
      </c>
      <c r="AI8" s="17">
        <f t="shared" si="2"/>
        <v>-3.5000000000309228E-3</v>
      </c>
    </row>
    <row r="9" spans="1:35" s="16" customFormat="1" x14ac:dyDescent="0.25">
      <c r="A9" s="16">
        <v>755</v>
      </c>
      <c r="B9" s="20">
        <v>679</v>
      </c>
      <c r="C9" s="20" t="s">
        <v>533</v>
      </c>
      <c r="D9" s="20">
        <v>7</v>
      </c>
      <c r="E9" s="20">
        <v>1</v>
      </c>
      <c r="F9" s="26" t="s">
        <v>299</v>
      </c>
      <c r="G9" s="23">
        <v>1333.43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1333.43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1269.93</v>
      </c>
      <c r="AF9" s="16">
        <v>1269.93</v>
      </c>
      <c r="AG9" s="16">
        <f t="shared" si="0"/>
        <v>63.496500000000005</v>
      </c>
      <c r="AH9" s="16">
        <f t="shared" si="1"/>
        <v>1333.4265</v>
      </c>
      <c r="AI9" s="17">
        <f t="shared" si="2"/>
        <v>-3.5000000000309228E-3</v>
      </c>
    </row>
    <row r="10" spans="1:35" s="16" customFormat="1" x14ac:dyDescent="0.25">
      <c r="A10" s="16">
        <v>756</v>
      </c>
      <c r="B10" s="20">
        <v>680</v>
      </c>
      <c r="C10" s="20" t="s">
        <v>533</v>
      </c>
      <c r="D10" s="20">
        <v>8</v>
      </c>
      <c r="E10" s="20">
        <v>1</v>
      </c>
      <c r="F10" s="26" t="s">
        <v>455</v>
      </c>
      <c r="G10" s="23">
        <v>1200.2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1200.2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AA10" s="17"/>
      <c r="AD10" s="16" t="s">
        <v>4</v>
      </c>
      <c r="AE10" s="46">
        <v>1143.05</v>
      </c>
      <c r="AF10" s="16">
        <v>1143.05</v>
      </c>
      <c r="AG10" s="16">
        <f t="shared" si="0"/>
        <v>57.152500000000003</v>
      </c>
      <c r="AH10" s="16">
        <f t="shared" si="1"/>
        <v>1200.2024999999999</v>
      </c>
      <c r="AI10" s="17">
        <f t="shared" si="2"/>
        <v>2.499999999827196E-3</v>
      </c>
    </row>
    <row r="11" spans="1:35" s="16" customFormat="1" x14ac:dyDescent="0.25">
      <c r="A11" s="16">
        <v>757</v>
      </c>
      <c r="B11" s="20">
        <v>681</v>
      </c>
      <c r="C11" s="20" t="s">
        <v>533</v>
      </c>
      <c r="D11" s="20">
        <v>9</v>
      </c>
      <c r="E11" s="20">
        <v>1</v>
      </c>
      <c r="F11" s="26" t="s">
        <v>93</v>
      </c>
      <c r="G11" s="23">
        <v>1466.66</v>
      </c>
      <c r="H11" s="20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1466.66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AA11" s="17"/>
      <c r="AD11" s="16" t="s">
        <v>4</v>
      </c>
      <c r="AE11" s="46">
        <v>1396.82</v>
      </c>
      <c r="AF11" s="16">
        <v>1396.82</v>
      </c>
      <c r="AG11" s="16">
        <f t="shared" si="0"/>
        <v>69.840999999999994</v>
      </c>
      <c r="AH11" s="16">
        <f t="shared" si="1"/>
        <v>1466.6609999999998</v>
      </c>
      <c r="AI11" s="17">
        <f t="shared" si="2"/>
        <v>9.9999999974897946E-4</v>
      </c>
    </row>
    <row r="12" spans="1:35" s="16" customFormat="1" x14ac:dyDescent="0.25">
      <c r="A12" s="16">
        <v>758</v>
      </c>
      <c r="B12" s="20">
        <v>682</v>
      </c>
      <c r="C12" s="20" t="s">
        <v>533</v>
      </c>
      <c r="D12" s="20">
        <v>10</v>
      </c>
      <c r="E12" s="20">
        <v>1</v>
      </c>
      <c r="F12" s="26" t="s">
        <v>291</v>
      </c>
      <c r="G12" s="23">
        <v>4000.29</v>
      </c>
      <c r="H12" s="20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4000.29</v>
      </c>
      <c r="S12" s="20">
        <v>0</v>
      </c>
      <c r="T12" s="20">
        <v>0</v>
      </c>
      <c r="U12" s="21">
        <v>0</v>
      </c>
      <c r="V12" s="20"/>
      <c r="W12" s="20"/>
      <c r="X12"/>
      <c r="Y12" t="s">
        <v>5</v>
      </c>
      <c r="AA12" s="17"/>
      <c r="AD12" s="16" t="s">
        <v>4</v>
      </c>
      <c r="AE12" s="46">
        <v>3809.8</v>
      </c>
      <c r="AF12" s="16">
        <v>3809.8</v>
      </c>
      <c r="AG12" s="16">
        <f t="shared" si="0"/>
        <v>190.49</v>
      </c>
      <c r="AH12" s="16">
        <f t="shared" si="1"/>
        <v>4000.29</v>
      </c>
      <c r="AI12" s="17">
        <f t="shared" si="2"/>
        <v>0</v>
      </c>
    </row>
    <row r="13" spans="1:35" s="16" customFormat="1" x14ac:dyDescent="0.25">
      <c r="B13" s="121"/>
      <c r="C13" s="20" t="s">
        <v>533</v>
      </c>
      <c r="D13" s="20">
        <v>11</v>
      </c>
      <c r="E13" s="45"/>
      <c r="F13" s="26" t="s">
        <v>532</v>
      </c>
      <c r="G13" s="23">
        <v>1904.9</v>
      </c>
      <c r="H13" s="121">
        <v>30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121">
        <v>0</v>
      </c>
      <c r="O13" s="120">
        <v>0</v>
      </c>
      <c r="P13" s="121">
        <v>0</v>
      </c>
      <c r="Q13" s="120">
        <v>0</v>
      </c>
      <c r="R13" s="22">
        <v>1904.9</v>
      </c>
      <c r="S13" s="70"/>
      <c r="T13" s="70"/>
      <c r="U13" s="70"/>
      <c r="V13" s="70"/>
      <c r="W13" s="70"/>
      <c r="X13" t="s">
        <v>72</v>
      </c>
      <c r="Y13"/>
      <c r="AA13" s="17"/>
      <c r="AD13" s="106" t="s">
        <v>441</v>
      </c>
      <c r="AF13" s="16">
        <v>1904.9</v>
      </c>
      <c r="AH13" s="16">
        <f t="shared" si="1"/>
        <v>1904.9</v>
      </c>
      <c r="AI13" s="17">
        <f t="shared" si="2"/>
        <v>0</v>
      </c>
    </row>
    <row r="14" spans="1:35" ht="22.5" x14ac:dyDescent="0.25">
      <c r="B14" s="15"/>
      <c r="C14" s="102"/>
      <c r="D14" s="11"/>
      <c r="E14" s="11"/>
      <c r="F14" s="5" t="s">
        <v>3</v>
      </c>
      <c r="G14" s="14"/>
      <c r="H14" s="13"/>
      <c r="I14" s="12"/>
      <c r="J14" s="12"/>
      <c r="K14" s="12"/>
      <c r="L14" s="12"/>
      <c r="M14" s="12"/>
      <c r="N14" s="12"/>
      <c r="O14" s="12"/>
      <c r="P14" s="12"/>
      <c r="Q14" s="12"/>
      <c r="R14" s="11"/>
    </row>
    <row r="15" spans="1:35" ht="22.5" x14ac:dyDescent="0.25">
      <c r="B15" s="10"/>
      <c r="C15" s="101"/>
      <c r="D15" s="7"/>
      <c r="E15" s="7"/>
      <c r="F15" s="5" t="s">
        <v>2</v>
      </c>
      <c r="G15" s="9">
        <v>0.3</v>
      </c>
      <c r="H15" s="3">
        <v>0.3</v>
      </c>
      <c r="I15" s="8"/>
      <c r="J15" s="8"/>
      <c r="K15" s="8"/>
      <c r="L15" s="8"/>
      <c r="M15" s="8"/>
      <c r="N15" s="8"/>
      <c r="O15" s="8"/>
      <c r="P15" s="8"/>
      <c r="Q15" s="8"/>
      <c r="R15" s="7"/>
    </row>
    <row r="16" spans="1:35" ht="22.5" x14ac:dyDescent="0.25">
      <c r="B16" s="10"/>
      <c r="C16" s="101"/>
      <c r="D16" s="7"/>
      <c r="E16" s="7"/>
      <c r="F16" s="5" t="s">
        <v>1</v>
      </c>
      <c r="G16" s="9">
        <v>0.2</v>
      </c>
      <c r="H16" s="3">
        <v>0.2</v>
      </c>
      <c r="I16" s="8"/>
      <c r="J16" s="8"/>
      <c r="K16" s="8"/>
      <c r="L16" s="8"/>
      <c r="M16" s="8"/>
      <c r="N16" s="8"/>
      <c r="O16" s="8"/>
      <c r="P16" s="8"/>
      <c r="Q16" s="8"/>
      <c r="R16" s="7"/>
    </row>
    <row r="17" spans="2:18" ht="34.5" thickBot="1" x14ac:dyDescent="0.3">
      <c r="B17" s="6"/>
      <c r="C17" s="100"/>
      <c r="D17" s="1"/>
      <c r="E17" s="1"/>
      <c r="F17" s="5" t="s">
        <v>0</v>
      </c>
      <c r="G17" s="4">
        <v>0.1</v>
      </c>
      <c r="H17" s="3">
        <v>0.1</v>
      </c>
      <c r="I17" s="2"/>
      <c r="J17" s="2"/>
      <c r="K17" s="2"/>
      <c r="L17" s="2"/>
      <c r="M17" s="2"/>
      <c r="N17" s="2"/>
      <c r="O17" s="2"/>
      <c r="P17" s="2"/>
      <c r="Q17" s="2"/>
      <c r="R17" s="1"/>
    </row>
  </sheetData>
  <mergeCells count="6"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AI12"/>
  <sheetViews>
    <sheetView topLeftCell="C1" workbookViewId="0">
      <selection activeCell="X1" sqref="X1"/>
    </sheetView>
  </sheetViews>
  <sheetFormatPr baseColWidth="10" defaultRowHeight="15" x14ac:dyDescent="0.25"/>
  <cols>
    <col min="1" max="1" width="0" hidden="1" customWidth="1"/>
    <col min="2" max="2" width="12.7109375" hidden="1" customWidth="1"/>
    <col min="4" max="4" width="5.28515625" customWidth="1"/>
    <col min="5" max="5" width="0" hidden="1" customWidth="1"/>
    <col min="6" max="6" width="29.7109375" customWidth="1"/>
    <col min="8" max="8" width="0" hidden="1" customWidth="1"/>
    <col min="9" max="9" width="10.85546875" customWidth="1"/>
    <col min="10" max="10" width="0" hidden="1" customWidth="1"/>
    <col min="11" max="11" width="13.140625" customWidth="1"/>
    <col min="12" max="12" width="0" hidden="1" customWidth="1"/>
    <col min="13" max="13" width="13" customWidth="1"/>
    <col min="14" max="17" width="0" hidden="1" customWidth="1"/>
    <col min="19" max="23" width="0" hidden="1" customWidth="1"/>
    <col min="25" max="25" width="0" hidden="1" customWidth="1"/>
    <col min="26" max="26" width="3.42578125" customWidth="1"/>
    <col min="27" max="29" width="11.42578125" hidden="1" customWidth="1"/>
    <col min="30" max="35" width="0" hidden="1" customWidth="1"/>
  </cols>
  <sheetData>
    <row r="1" spans="1:35" s="16" customFormat="1" ht="117" customHeight="1" thickBot="1" x14ac:dyDescent="0.3">
      <c r="B1" s="38"/>
      <c r="C1" s="38"/>
      <c r="D1" s="38"/>
      <c r="E1" s="38"/>
      <c r="F1" s="41"/>
      <c r="G1" s="40"/>
      <c r="H1" s="38"/>
      <c r="I1" s="40"/>
      <c r="J1" s="38"/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102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6" t="s">
        <v>537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102" customHeight="1" x14ac:dyDescent="0.25">
      <c r="A3" s="16">
        <v>762</v>
      </c>
      <c r="B3" s="20">
        <v>683</v>
      </c>
      <c r="C3" s="20" t="s">
        <v>536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279.36</v>
      </c>
      <c r="AF3" s="16">
        <v>279.36</v>
      </c>
      <c r="AG3" s="16">
        <f t="shared" ref="AG3:AG8" si="0">+AE3*5%</f>
        <v>13.968000000000002</v>
      </c>
      <c r="AH3" s="16">
        <f t="shared" ref="AH3:AH8" si="1">+AG3+AF3</f>
        <v>293.32800000000003</v>
      </c>
      <c r="AI3" s="17">
        <f t="shared" ref="AI3:AI8" si="2">+AH3-R3</f>
        <v>-1.9999999999527063E-3</v>
      </c>
    </row>
    <row r="4" spans="1:35" s="16" customFormat="1" ht="30" x14ac:dyDescent="0.25">
      <c r="A4" s="16">
        <v>763</v>
      </c>
      <c r="B4" s="20">
        <v>684</v>
      </c>
      <c r="C4" s="20" t="s">
        <v>536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764</v>
      </c>
      <c r="B5" s="20">
        <v>685</v>
      </c>
      <c r="C5" s="20" t="s">
        <v>536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765</v>
      </c>
      <c r="B6" s="20">
        <v>686</v>
      </c>
      <c r="C6" s="20" t="s">
        <v>536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766</v>
      </c>
      <c r="B7" s="20">
        <v>687</v>
      </c>
      <c r="C7" s="20" t="s">
        <v>536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767</v>
      </c>
      <c r="B8" s="20">
        <v>688</v>
      </c>
      <c r="C8" s="20" t="s">
        <v>536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ht="33.75" x14ac:dyDescent="0.25">
      <c r="B9" s="15"/>
      <c r="C9" s="102"/>
      <c r="D9" s="11"/>
      <c r="E9" s="11"/>
      <c r="F9" s="5" t="s">
        <v>3</v>
      </c>
      <c r="G9" s="14"/>
      <c r="H9" s="13"/>
      <c r="I9" s="12"/>
      <c r="J9" s="12"/>
      <c r="K9" s="12"/>
      <c r="L9" s="12"/>
      <c r="M9" s="12"/>
      <c r="N9" s="12"/>
      <c r="O9" s="12"/>
      <c r="P9" s="12"/>
      <c r="Q9" s="12"/>
      <c r="R9" s="11"/>
    </row>
    <row r="10" spans="1:35" ht="33.75" x14ac:dyDescent="0.25">
      <c r="B10" s="10"/>
      <c r="C10" s="101"/>
      <c r="D10" s="7"/>
      <c r="E10" s="7"/>
      <c r="F10" s="5" t="s">
        <v>2</v>
      </c>
      <c r="G10" s="9">
        <v>0.3</v>
      </c>
      <c r="H10" s="3">
        <v>0.3</v>
      </c>
      <c r="I10" s="8"/>
      <c r="J10" s="8"/>
      <c r="K10" s="8"/>
      <c r="L10" s="8"/>
      <c r="M10" s="8"/>
      <c r="N10" s="8"/>
      <c r="O10" s="8"/>
      <c r="P10" s="8"/>
      <c r="Q10" s="8"/>
      <c r="R10" s="7"/>
    </row>
    <row r="11" spans="1:35" ht="33.75" x14ac:dyDescent="0.25">
      <c r="B11" s="10"/>
      <c r="C11" s="101"/>
      <c r="D11" s="7"/>
      <c r="E11" s="7"/>
      <c r="F11" s="5" t="s">
        <v>1</v>
      </c>
      <c r="G11" s="9">
        <v>0.2</v>
      </c>
      <c r="H11" s="3">
        <v>0.2</v>
      </c>
      <c r="I11" s="8"/>
      <c r="J11" s="8"/>
      <c r="K11" s="8"/>
      <c r="L11" s="8"/>
      <c r="M11" s="8"/>
      <c r="N11" s="8"/>
      <c r="O11" s="8"/>
      <c r="P11" s="8"/>
      <c r="Q11" s="8"/>
      <c r="R11" s="7"/>
    </row>
    <row r="12" spans="1:35" ht="45.75" thickBot="1" x14ac:dyDescent="0.3">
      <c r="B12" s="6"/>
      <c r="C12" s="100"/>
      <c r="D12" s="1"/>
      <c r="E12" s="1"/>
      <c r="F12" s="5" t="s">
        <v>0</v>
      </c>
      <c r="G12" s="4">
        <v>0.1</v>
      </c>
      <c r="H12" s="3">
        <v>0.1</v>
      </c>
      <c r="I12" s="2"/>
      <c r="J12" s="2"/>
      <c r="K12" s="2"/>
      <c r="L12" s="2"/>
      <c r="M12" s="2"/>
      <c r="N12" s="2"/>
      <c r="O12" s="2"/>
      <c r="P12" s="2"/>
      <c r="Q12" s="2"/>
      <c r="R12" s="1"/>
    </row>
  </sheetData>
  <mergeCells count="6"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AI15"/>
  <sheetViews>
    <sheetView topLeftCell="C3" workbookViewId="0">
      <selection activeCell="AL3" sqref="AL3"/>
    </sheetView>
  </sheetViews>
  <sheetFormatPr baseColWidth="10" defaultRowHeight="15" x14ac:dyDescent="0.25"/>
  <cols>
    <col min="1" max="1" width="0" hidden="1" customWidth="1"/>
    <col min="2" max="2" width="8.140625" hidden="1" customWidth="1"/>
    <col min="4" max="4" width="5.140625" customWidth="1"/>
    <col min="5" max="5" width="0" hidden="1" customWidth="1"/>
    <col min="6" max="6" width="31.85546875" customWidth="1"/>
    <col min="7" max="7" width="13.8554687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3" width="0" hidden="1" customWidth="1"/>
    <col min="25" max="25" width="0" hidden="1" customWidth="1"/>
    <col min="26" max="26" width="2.28515625" customWidth="1"/>
    <col min="27" max="29" width="11.42578125" hidden="1" customWidth="1"/>
    <col min="30" max="37" width="0" hidden="1" customWidth="1"/>
  </cols>
  <sheetData>
    <row r="1" spans="1:35" s="16" customFormat="1" x14ac:dyDescent="0.25">
      <c r="C1" s="77" t="s">
        <v>88</v>
      </c>
      <c r="D1" s="38"/>
      <c r="E1" s="38"/>
      <c r="F1" s="41"/>
      <c r="G1" s="40"/>
      <c r="H1" s="38"/>
      <c r="I1" s="40"/>
      <c r="J1" s="38" t="s">
        <v>87</v>
      </c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x14ac:dyDescent="0.25">
      <c r="C2" s="38"/>
      <c r="D2" s="38"/>
      <c r="E2" s="38"/>
      <c r="F2" s="41"/>
      <c r="G2" s="40"/>
      <c r="H2" s="38"/>
      <c r="I2" s="40"/>
      <c r="J2" s="38"/>
      <c r="K2" s="40"/>
      <c r="L2" s="38"/>
      <c r="M2" s="38"/>
      <c r="N2" s="38"/>
      <c r="O2" s="38"/>
      <c r="P2" s="38"/>
      <c r="Q2" s="38"/>
      <c r="R2" s="39"/>
      <c r="S2" s="38"/>
      <c r="T2" s="38"/>
      <c r="U2" s="38"/>
    </row>
    <row r="3" spans="1:35" s="16" customFormat="1" ht="122.25" customHeight="1" thickBot="1" x14ac:dyDescent="0.3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8"/>
      <c r="T3" s="38"/>
      <c r="U3" s="38"/>
    </row>
    <row r="4" spans="1:35" s="16" customFormat="1" ht="45" customHeight="1" thickBot="1" x14ac:dyDescent="0.3">
      <c r="B4" s="36" t="s">
        <v>70</v>
      </c>
      <c r="C4" s="36" t="s">
        <v>69</v>
      </c>
      <c r="D4" s="36" t="s">
        <v>135</v>
      </c>
      <c r="E4" s="36" t="s">
        <v>67</v>
      </c>
      <c r="F4" s="36" t="s">
        <v>539</v>
      </c>
      <c r="G4" s="54" t="s">
        <v>65</v>
      </c>
      <c r="H4" s="320" t="s">
        <v>64</v>
      </c>
      <c r="I4" s="321"/>
      <c r="J4" s="320" t="s">
        <v>63</v>
      </c>
      <c r="K4" s="321"/>
      <c r="L4" s="320" t="s">
        <v>62</v>
      </c>
      <c r="M4" s="321"/>
      <c r="N4" s="318" t="s">
        <v>84</v>
      </c>
      <c r="O4" s="319"/>
      <c r="P4" s="318" t="s">
        <v>61</v>
      </c>
      <c r="Q4" s="319"/>
      <c r="R4" s="76" t="s">
        <v>60</v>
      </c>
      <c r="S4" s="31" t="s">
        <v>59</v>
      </c>
      <c r="T4" s="31" t="s">
        <v>58</v>
      </c>
      <c r="U4" s="31" t="s">
        <v>57</v>
      </c>
      <c r="V4" s="318" t="s">
        <v>56</v>
      </c>
      <c r="W4" s="319"/>
    </row>
    <row r="5" spans="1:35" s="16" customFormat="1" x14ac:dyDescent="0.25">
      <c r="A5" s="16">
        <v>772</v>
      </c>
      <c r="B5" s="20">
        <v>759</v>
      </c>
      <c r="C5" s="20" t="s">
        <v>538</v>
      </c>
      <c r="D5" s="20">
        <v>1</v>
      </c>
      <c r="E5" s="20">
        <v>1</v>
      </c>
      <c r="F5" s="26" t="s">
        <v>55</v>
      </c>
      <c r="G5" s="23">
        <v>307.36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307.36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292.72000000000003</v>
      </c>
      <c r="AF5" s="16">
        <v>292.72000000000003</v>
      </c>
      <c r="AG5" s="16">
        <f t="shared" ref="AG5:AG11" si="0">+AF5*5%</f>
        <v>14.636000000000003</v>
      </c>
      <c r="AH5" s="16">
        <f t="shared" ref="AH5:AH11" si="1">+AG5+AF5</f>
        <v>307.35600000000005</v>
      </c>
      <c r="AI5" s="17">
        <f t="shared" ref="AI5:AI11" si="2">+AH5-R5</f>
        <v>-3.999999999962256E-3</v>
      </c>
    </row>
    <row r="6" spans="1:35" s="16" customFormat="1" ht="30" x14ac:dyDescent="0.25">
      <c r="A6" s="16">
        <v>773</v>
      </c>
      <c r="B6" s="20">
        <v>760</v>
      </c>
      <c r="C6" s="20" t="s">
        <v>538</v>
      </c>
      <c r="D6" s="20">
        <v>2</v>
      </c>
      <c r="E6" s="20">
        <v>1</v>
      </c>
      <c r="F6" s="26" t="s">
        <v>54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x14ac:dyDescent="0.25">
      <c r="A7" s="16">
        <v>774</v>
      </c>
      <c r="B7" s="20">
        <v>761</v>
      </c>
      <c r="C7" s="20" t="s">
        <v>538</v>
      </c>
      <c r="D7" s="20">
        <v>3</v>
      </c>
      <c r="E7" s="20">
        <v>1</v>
      </c>
      <c r="F7" s="26" t="s">
        <v>53</v>
      </c>
      <c r="G7" s="23">
        <v>586.66999999999996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586.66999999999996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558.73</v>
      </c>
      <c r="AF7" s="16">
        <v>558.73</v>
      </c>
      <c r="AG7" s="16">
        <f t="shared" si="0"/>
        <v>27.936500000000002</v>
      </c>
      <c r="AH7" s="16">
        <f t="shared" si="1"/>
        <v>586.66650000000004</v>
      </c>
      <c r="AI7" s="17">
        <f t="shared" si="2"/>
        <v>-3.499999999917236E-3</v>
      </c>
    </row>
    <row r="8" spans="1:35" s="16" customFormat="1" ht="30" x14ac:dyDescent="0.25">
      <c r="A8" s="16">
        <v>775</v>
      </c>
      <c r="B8" s="20">
        <v>762</v>
      </c>
      <c r="C8" s="20" t="s">
        <v>538</v>
      </c>
      <c r="D8" s="20">
        <v>4</v>
      </c>
      <c r="E8" s="20">
        <v>1</v>
      </c>
      <c r="F8" s="26" t="s">
        <v>52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776</v>
      </c>
      <c r="B9" s="20">
        <v>763</v>
      </c>
      <c r="C9" s="20" t="s">
        <v>538</v>
      </c>
      <c r="D9" s="20">
        <v>5</v>
      </c>
      <c r="E9" s="20">
        <v>1</v>
      </c>
      <c r="F9" s="26" t="s">
        <v>51</v>
      </c>
      <c r="G9" s="23">
        <v>514.21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514.21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489.72</v>
      </c>
      <c r="AF9" s="16">
        <v>489.72</v>
      </c>
      <c r="AG9" s="16">
        <f t="shared" si="0"/>
        <v>24.486000000000004</v>
      </c>
      <c r="AH9" s="16">
        <f t="shared" si="1"/>
        <v>514.20600000000002</v>
      </c>
      <c r="AI9" s="17">
        <f t="shared" si="2"/>
        <v>-4.0000000000190994E-3</v>
      </c>
    </row>
    <row r="10" spans="1:35" s="16" customFormat="1" ht="30" x14ac:dyDescent="0.25">
      <c r="A10" s="16">
        <v>777</v>
      </c>
      <c r="B10" s="20">
        <v>764</v>
      </c>
      <c r="C10" s="20" t="s">
        <v>538</v>
      </c>
      <c r="D10" s="20">
        <v>6</v>
      </c>
      <c r="E10" s="20">
        <v>1</v>
      </c>
      <c r="F10" s="26" t="s">
        <v>50</v>
      </c>
      <c r="G10" s="23">
        <v>514.21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514.21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AA10" s="17"/>
      <c r="AD10" s="16" t="s">
        <v>4</v>
      </c>
      <c r="AE10" s="46">
        <v>489.72</v>
      </c>
      <c r="AF10" s="16">
        <v>489.72</v>
      </c>
      <c r="AG10" s="16">
        <f t="shared" si="0"/>
        <v>24.486000000000004</v>
      </c>
      <c r="AH10" s="16">
        <f t="shared" si="1"/>
        <v>514.20600000000002</v>
      </c>
      <c r="AI10" s="17">
        <f t="shared" si="2"/>
        <v>-4.0000000000190994E-3</v>
      </c>
    </row>
    <row r="11" spans="1:35" s="16" customFormat="1" x14ac:dyDescent="0.25">
      <c r="A11" s="16">
        <v>778</v>
      </c>
      <c r="B11" s="20">
        <v>765</v>
      </c>
      <c r="C11" s="20" t="s">
        <v>538</v>
      </c>
      <c r="D11" s="20">
        <v>7</v>
      </c>
      <c r="E11" s="20">
        <v>1</v>
      </c>
      <c r="F11" s="26" t="s">
        <v>299</v>
      </c>
      <c r="G11" s="23">
        <v>1333.43</v>
      </c>
      <c r="H11" s="20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1333.43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AA11" s="17"/>
      <c r="AD11" s="16" t="s">
        <v>4</v>
      </c>
      <c r="AE11" s="46">
        <v>1269.93</v>
      </c>
      <c r="AF11" s="16">
        <v>1269.93</v>
      </c>
      <c r="AG11" s="16">
        <f t="shared" si="0"/>
        <v>63.496500000000005</v>
      </c>
      <c r="AH11" s="16">
        <f t="shared" si="1"/>
        <v>1333.4265</v>
      </c>
      <c r="AI11" s="17">
        <f t="shared" si="2"/>
        <v>-3.5000000000309228E-3</v>
      </c>
    </row>
    <row r="12" spans="1:35" ht="33.75" x14ac:dyDescent="0.25">
      <c r="B12" s="15"/>
      <c r="C12" s="102"/>
      <c r="D12" s="11"/>
      <c r="E12" s="11"/>
      <c r="F12" s="5" t="s">
        <v>3</v>
      </c>
      <c r="G12" s="14"/>
      <c r="H12" s="13"/>
      <c r="I12" s="12"/>
      <c r="J12" s="12"/>
      <c r="K12" s="12"/>
      <c r="L12" s="12"/>
      <c r="M12" s="12"/>
      <c r="N12" s="12"/>
      <c r="O12" s="12"/>
      <c r="P12" s="12"/>
      <c r="Q12" s="12"/>
      <c r="R12" s="11"/>
    </row>
    <row r="13" spans="1:35" ht="33.75" x14ac:dyDescent="0.25">
      <c r="B13" s="10"/>
      <c r="C13" s="101"/>
      <c r="D13" s="7"/>
      <c r="E13" s="7"/>
      <c r="F13" s="5" t="s">
        <v>2</v>
      </c>
      <c r="G13" s="9">
        <v>0.3</v>
      </c>
      <c r="H13" s="3">
        <v>0.3</v>
      </c>
      <c r="I13" s="8"/>
      <c r="J13" s="8"/>
      <c r="K13" s="8"/>
      <c r="L13" s="8"/>
      <c r="M13" s="8"/>
      <c r="N13" s="8"/>
      <c r="O13" s="8"/>
      <c r="P13" s="8"/>
      <c r="Q13" s="8"/>
      <c r="R13" s="7"/>
    </row>
    <row r="14" spans="1:35" ht="33.75" x14ac:dyDescent="0.25">
      <c r="B14" s="10"/>
      <c r="C14" s="101"/>
      <c r="D14" s="7"/>
      <c r="E14" s="7"/>
      <c r="F14" s="5" t="s">
        <v>1</v>
      </c>
      <c r="G14" s="9">
        <v>0.2</v>
      </c>
      <c r="H14" s="3">
        <v>0.2</v>
      </c>
      <c r="I14" s="8"/>
      <c r="J14" s="8"/>
      <c r="K14" s="8"/>
      <c r="L14" s="8"/>
      <c r="M14" s="8"/>
      <c r="N14" s="8"/>
      <c r="O14" s="8"/>
      <c r="P14" s="8"/>
      <c r="Q14" s="8"/>
      <c r="R14" s="7"/>
    </row>
    <row r="15" spans="1:35" ht="45.75" thickBot="1" x14ac:dyDescent="0.3">
      <c r="B15" s="6"/>
      <c r="C15" s="100"/>
      <c r="D15" s="1"/>
      <c r="E15" s="1"/>
      <c r="F15" s="5" t="s">
        <v>0</v>
      </c>
      <c r="G15" s="4">
        <v>0.1</v>
      </c>
      <c r="H15" s="3">
        <v>0.1</v>
      </c>
      <c r="I15" s="2"/>
      <c r="J15" s="2"/>
      <c r="K15" s="2"/>
      <c r="L15" s="2"/>
      <c r="M15" s="2"/>
      <c r="N15" s="2"/>
      <c r="O15" s="2"/>
      <c r="P15" s="2"/>
      <c r="Q15" s="2"/>
      <c r="R15" s="1"/>
    </row>
  </sheetData>
  <mergeCells count="7">
    <mergeCell ref="A3:R3"/>
    <mergeCell ref="V4:W4"/>
    <mergeCell ref="H4:I4"/>
    <mergeCell ref="J4:K4"/>
    <mergeCell ref="L4:M4"/>
    <mergeCell ref="N4:O4"/>
    <mergeCell ref="P4:Q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I58"/>
  <sheetViews>
    <sheetView topLeftCell="C1" workbookViewId="0">
      <selection activeCell="AN2" sqref="AN2"/>
    </sheetView>
  </sheetViews>
  <sheetFormatPr baseColWidth="10" defaultRowHeight="15" x14ac:dyDescent="0.25"/>
  <cols>
    <col min="1" max="1" width="11.42578125" hidden="1" customWidth="1"/>
    <col min="2" max="2" width="9.42578125" hidden="1" customWidth="1"/>
    <col min="5" max="5" width="0" hidden="1" customWidth="1"/>
    <col min="6" max="6" width="29.4257812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3" width="0" hidden="1" customWidth="1"/>
    <col min="25" max="25" width="0" hidden="1" customWidth="1"/>
    <col min="26" max="26" width="3" customWidth="1"/>
    <col min="27" max="29" width="11.42578125" hidden="1" customWidth="1"/>
    <col min="30" max="35" width="0" hidden="1" customWidth="1"/>
  </cols>
  <sheetData>
    <row r="1" spans="1:35" s="16" customFormat="1" ht="138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99.7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586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99.75" customHeight="1" x14ac:dyDescent="0.25">
      <c r="A3" s="16">
        <v>782</v>
      </c>
      <c r="B3" s="20">
        <v>703</v>
      </c>
      <c r="C3" s="20" t="s">
        <v>540</v>
      </c>
      <c r="D3" s="20">
        <v>1</v>
      </c>
      <c r="E3" s="20">
        <v>1</v>
      </c>
      <c r="F3" s="26" t="s">
        <v>55</v>
      </c>
      <c r="G3" s="23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266.45</v>
      </c>
      <c r="S3" s="20">
        <v>0</v>
      </c>
      <c r="T3" s="20">
        <v>0</v>
      </c>
      <c r="U3" s="20">
        <v>0</v>
      </c>
      <c r="V3" s="20"/>
      <c r="W3" s="20"/>
      <c r="X3"/>
      <c r="Y3" t="s">
        <v>5</v>
      </c>
      <c r="AA3" s="17"/>
      <c r="AD3" s="16" t="s">
        <v>4</v>
      </c>
      <c r="AE3" s="46">
        <v>253.76</v>
      </c>
      <c r="AF3" s="16">
        <v>253.76</v>
      </c>
      <c r="AG3" s="16">
        <f t="shared" ref="AG3:AG34" si="0">+AE3*5%</f>
        <v>12.688000000000001</v>
      </c>
      <c r="AH3" s="16">
        <f t="shared" ref="AH3:AH34" si="1">+AG3+AF3</f>
        <v>266.44799999999998</v>
      </c>
      <c r="AI3" s="17">
        <f t="shared" ref="AI3:AI34" si="2">+AH3-R3</f>
        <v>-2.0000000000095497E-3</v>
      </c>
    </row>
    <row r="4" spans="1:35" s="16" customFormat="1" ht="30" x14ac:dyDescent="0.25">
      <c r="A4" s="16">
        <v>783</v>
      </c>
      <c r="B4" s="20">
        <v>704</v>
      </c>
      <c r="C4" s="20" t="s">
        <v>540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0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784</v>
      </c>
      <c r="B5" s="20">
        <v>705</v>
      </c>
      <c r="C5" s="20" t="s">
        <v>540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0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785</v>
      </c>
      <c r="B6" s="20">
        <v>706</v>
      </c>
      <c r="C6" s="20" t="s">
        <v>540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0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786</v>
      </c>
      <c r="B7" s="20">
        <v>707</v>
      </c>
      <c r="C7" s="20" t="s">
        <v>540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0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787</v>
      </c>
      <c r="B8" s="20">
        <v>708</v>
      </c>
      <c r="C8" s="20" t="s">
        <v>540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0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x14ac:dyDescent="0.25">
      <c r="A9" s="16">
        <v>788</v>
      </c>
      <c r="B9" s="20">
        <v>709</v>
      </c>
      <c r="C9" s="20" t="s">
        <v>540</v>
      </c>
      <c r="D9" s="20">
        <v>7</v>
      </c>
      <c r="E9" s="20">
        <v>1</v>
      </c>
      <c r="F9" s="26" t="s">
        <v>585</v>
      </c>
      <c r="G9" s="23">
        <v>10933.89</v>
      </c>
      <c r="H9" s="20">
        <v>31.5</v>
      </c>
      <c r="I9" s="23">
        <v>3280.17</v>
      </c>
      <c r="J9" s="20">
        <v>21</v>
      </c>
      <c r="K9" s="23">
        <v>2186.7800000000002</v>
      </c>
      <c r="L9" s="20">
        <v>10.5</v>
      </c>
      <c r="M9" s="23">
        <v>1093.3900000000001</v>
      </c>
      <c r="N9" s="20">
        <v>0</v>
      </c>
      <c r="O9" s="23">
        <v>0</v>
      </c>
      <c r="P9" s="20">
        <v>0</v>
      </c>
      <c r="Q9" s="23">
        <v>0</v>
      </c>
      <c r="R9" s="22">
        <v>17494.23</v>
      </c>
      <c r="S9" s="20">
        <v>100</v>
      </c>
      <c r="T9" s="20">
        <v>50</v>
      </c>
      <c r="U9" s="21">
        <v>25</v>
      </c>
      <c r="V9" s="20"/>
      <c r="W9" s="20"/>
      <c r="X9"/>
      <c r="Y9" t="s">
        <v>5</v>
      </c>
      <c r="AA9" s="17"/>
      <c r="AD9" s="16" t="s">
        <v>4</v>
      </c>
      <c r="AE9" s="46">
        <v>16661.169999999998</v>
      </c>
      <c r="AF9" s="16">
        <v>16661.169999999998</v>
      </c>
      <c r="AG9" s="16">
        <f t="shared" si="0"/>
        <v>833.05849999999998</v>
      </c>
      <c r="AH9" s="16">
        <f t="shared" si="1"/>
        <v>17494.228499999997</v>
      </c>
      <c r="AI9" s="17">
        <f t="shared" si="2"/>
        <v>-1.5000000021245796E-3</v>
      </c>
    </row>
    <row r="10" spans="1:35" s="16" customFormat="1" ht="45" x14ac:dyDescent="0.25">
      <c r="A10" s="16">
        <v>789</v>
      </c>
      <c r="B10" s="20">
        <v>710</v>
      </c>
      <c r="C10" s="20" t="s">
        <v>540</v>
      </c>
      <c r="D10" s="20">
        <v>8</v>
      </c>
      <c r="E10" s="20">
        <v>1</v>
      </c>
      <c r="F10" s="26" t="s">
        <v>584</v>
      </c>
      <c r="G10" s="23">
        <v>9066.3799999999992</v>
      </c>
      <c r="H10" s="20">
        <v>31.5</v>
      </c>
      <c r="I10" s="23">
        <v>2719.92</v>
      </c>
      <c r="J10" s="20">
        <v>21</v>
      </c>
      <c r="K10" s="23">
        <v>1813.28</v>
      </c>
      <c r="L10" s="20">
        <v>10.5</v>
      </c>
      <c r="M10" s="23">
        <v>906.64</v>
      </c>
      <c r="N10" s="20">
        <v>0</v>
      </c>
      <c r="O10" s="23">
        <v>0</v>
      </c>
      <c r="P10" s="20">
        <v>0</v>
      </c>
      <c r="Q10" s="23">
        <v>0</v>
      </c>
      <c r="R10" s="22">
        <v>14506.22</v>
      </c>
      <c r="S10" s="20">
        <v>100</v>
      </c>
      <c r="T10" s="20">
        <v>50</v>
      </c>
      <c r="U10" s="21">
        <v>25</v>
      </c>
      <c r="V10" s="20"/>
      <c r="W10" s="20"/>
      <c r="X10"/>
      <c r="Y10" t="s">
        <v>5</v>
      </c>
      <c r="AA10" s="17"/>
      <c r="AD10" s="16" t="s">
        <v>4</v>
      </c>
      <c r="AE10" s="46">
        <v>13815.45</v>
      </c>
      <c r="AF10" s="16">
        <v>13815.45</v>
      </c>
      <c r="AG10" s="16">
        <f t="shared" si="0"/>
        <v>690.77250000000004</v>
      </c>
      <c r="AH10" s="16">
        <f t="shared" si="1"/>
        <v>14506.2225</v>
      </c>
      <c r="AI10" s="17">
        <f t="shared" si="2"/>
        <v>2.500000000509317E-3</v>
      </c>
    </row>
    <row r="11" spans="1:35" s="16" customFormat="1" x14ac:dyDescent="0.25">
      <c r="A11" s="16">
        <v>790</v>
      </c>
      <c r="B11" s="20">
        <v>711</v>
      </c>
      <c r="C11" s="20" t="s">
        <v>540</v>
      </c>
      <c r="D11" s="20">
        <v>9</v>
      </c>
      <c r="E11" s="20">
        <v>1</v>
      </c>
      <c r="F11" s="26" t="s">
        <v>583</v>
      </c>
      <c r="G11" s="23">
        <v>10933.89</v>
      </c>
      <c r="H11" s="20">
        <v>31.5</v>
      </c>
      <c r="I11" s="23">
        <v>3280.17</v>
      </c>
      <c r="J11" s="20">
        <v>21</v>
      </c>
      <c r="K11" s="23">
        <v>2186.7800000000002</v>
      </c>
      <c r="L11" s="20">
        <v>10.5</v>
      </c>
      <c r="M11" s="23">
        <v>1093.3900000000001</v>
      </c>
      <c r="N11" s="20">
        <v>0</v>
      </c>
      <c r="O11" s="23">
        <v>0</v>
      </c>
      <c r="P11" s="20">
        <v>0</v>
      </c>
      <c r="Q11" s="23">
        <v>0</v>
      </c>
      <c r="R11" s="22">
        <v>17494.23</v>
      </c>
      <c r="S11" s="20">
        <v>100</v>
      </c>
      <c r="T11" s="20">
        <v>50</v>
      </c>
      <c r="U11" s="20">
        <v>25</v>
      </c>
      <c r="V11" s="20"/>
      <c r="W11" s="20"/>
      <c r="X11"/>
      <c r="Y11" t="s">
        <v>5</v>
      </c>
      <c r="AA11" s="17"/>
      <c r="AD11" s="16" t="s">
        <v>4</v>
      </c>
      <c r="AE11" s="46">
        <v>16661.169999999998</v>
      </c>
      <c r="AF11" s="16">
        <v>16661.169999999998</v>
      </c>
      <c r="AG11" s="16">
        <f t="shared" si="0"/>
        <v>833.05849999999998</v>
      </c>
      <c r="AH11" s="16">
        <f t="shared" si="1"/>
        <v>17494.228499999997</v>
      </c>
      <c r="AI11" s="17">
        <f t="shared" si="2"/>
        <v>-1.5000000021245796E-3</v>
      </c>
    </row>
    <row r="12" spans="1:35" s="16" customFormat="1" ht="30" x14ac:dyDescent="0.25">
      <c r="A12" s="16">
        <v>791</v>
      </c>
      <c r="B12" s="20">
        <v>712</v>
      </c>
      <c r="C12" s="20" t="s">
        <v>540</v>
      </c>
      <c r="D12" s="20">
        <v>10</v>
      </c>
      <c r="E12" s="20">
        <v>1</v>
      </c>
      <c r="F12" s="26" t="s">
        <v>582</v>
      </c>
      <c r="G12" s="23">
        <v>9066.3799999999992</v>
      </c>
      <c r="H12" s="20">
        <v>31.5</v>
      </c>
      <c r="I12" s="23">
        <v>2719.92</v>
      </c>
      <c r="J12" s="20">
        <v>21</v>
      </c>
      <c r="K12" s="23">
        <v>1813.28</v>
      </c>
      <c r="L12" s="20">
        <v>10.5</v>
      </c>
      <c r="M12" s="23">
        <v>906.64</v>
      </c>
      <c r="N12" s="20">
        <v>0</v>
      </c>
      <c r="O12" s="23">
        <v>0</v>
      </c>
      <c r="P12" s="20">
        <v>0</v>
      </c>
      <c r="Q12" s="23">
        <v>0</v>
      </c>
      <c r="R12" s="22">
        <v>14506.22</v>
      </c>
      <c r="S12" s="20">
        <v>100</v>
      </c>
      <c r="T12" s="20">
        <v>50</v>
      </c>
      <c r="U12" s="20">
        <v>25</v>
      </c>
      <c r="V12" s="20"/>
      <c r="W12" s="20"/>
      <c r="X12"/>
      <c r="Y12" t="s">
        <v>5</v>
      </c>
      <c r="AA12" s="17"/>
      <c r="AD12" s="16" t="s">
        <v>4</v>
      </c>
      <c r="AE12" s="46">
        <v>13815.45</v>
      </c>
      <c r="AF12" s="16">
        <v>13815.45</v>
      </c>
      <c r="AG12" s="16">
        <f t="shared" si="0"/>
        <v>690.77250000000004</v>
      </c>
      <c r="AH12" s="16">
        <f t="shared" si="1"/>
        <v>14506.2225</v>
      </c>
      <c r="AI12" s="17">
        <f t="shared" si="2"/>
        <v>2.500000000509317E-3</v>
      </c>
    </row>
    <row r="13" spans="1:35" s="16" customFormat="1" ht="45" x14ac:dyDescent="0.25">
      <c r="A13" s="16">
        <v>792</v>
      </c>
      <c r="B13" s="20">
        <v>713</v>
      </c>
      <c r="C13" s="20" t="s">
        <v>540</v>
      </c>
      <c r="D13" s="20">
        <v>11</v>
      </c>
      <c r="E13" s="20">
        <v>1</v>
      </c>
      <c r="F13" s="26" t="s">
        <v>581</v>
      </c>
      <c r="G13" s="23">
        <v>10933.89</v>
      </c>
      <c r="H13" s="20">
        <v>31.5</v>
      </c>
      <c r="I13" s="23">
        <v>3280.17</v>
      </c>
      <c r="J13" s="20">
        <v>21</v>
      </c>
      <c r="K13" s="23">
        <v>2186.7800000000002</v>
      </c>
      <c r="L13" s="20">
        <v>10.5</v>
      </c>
      <c r="M13" s="23">
        <v>1093.3900000000001</v>
      </c>
      <c r="N13" s="20">
        <v>0</v>
      </c>
      <c r="O13" s="23">
        <v>0</v>
      </c>
      <c r="P13" s="20">
        <v>0</v>
      </c>
      <c r="Q13" s="23">
        <v>0</v>
      </c>
      <c r="R13" s="22">
        <v>17494.23</v>
      </c>
      <c r="S13" s="20">
        <v>100</v>
      </c>
      <c r="T13" s="20">
        <v>50</v>
      </c>
      <c r="U13" s="20">
        <v>25</v>
      </c>
      <c r="V13" s="20"/>
      <c r="W13" s="20"/>
      <c r="X13"/>
      <c r="Y13" t="s">
        <v>5</v>
      </c>
      <c r="AA13" s="17"/>
      <c r="AD13" s="16" t="s">
        <v>4</v>
      </c>
      <c r="AE13" s="46">
        <v>16661.169999999998</v>
      </c>
      <c r="AF13" s="16">
        <v>16661.169999999998</v>
      </c>
      <c r="AG13" s="16">
        <f t="shared" si="0"/>
        <v>833.05849999999998</v>
      </c>
      <c r="AH13" s="16">
        <f t="shared" si="1"/>
        <v>17494.228499999997</v>
      </c>
      <c r="AI13" s="17">
        <f t="shared" si="2"/>
        <v>-1.5000000021245796E-3</v>
      </c>
    </row>
    <row r="14" spans="1:35" s="16" customFormat="1" ht="30" x14ac:dyDescent="0.25">
      <c r="A14" s="16">
        <v>793</v>
      </c>
      <c r="B14" s="20">
        <v>714</v>
      </c>
      <c r="C14" s="20" t="s">
        <v>540</v>
      </c>
      <c r="D14" s="20">
        <v>12</v>
      </c>
      <c r="E14" s="20">
        <v>1</v>
      </c>
      <c r="F14" s="26" t="s">
        <v>580</v>
      </c>
      <c r="G14" s="23">
        <v>9866.91</v>
      </c>
      <c r="H14" s="20">
        <v>31.5</v>
      </c>
      <c r="I14" s="23">
        <v>2960.08</v>
      </c>
      <c r="J14" s="20">
        <v>21</v>
      </c>
      <c r="K14" s="23">
        <v>1973.38</v>
      </c>
      <c r="L14" s="20">
        <v>10.5</v>
      </c>
      <c r="M14" s="23">
        <v>986.7</v>
      </c>
      <c r="N14" s="20">
        <v>0</v>
      </c>
      <c r="O14" s="23">
        <v>0</v>
      </c>
      <c r="P14" s="20">
        <v>0</v>
      </c>
      <c r="Q14" s="23">
        <v>0</v>
      </c>
      <c r="R14" s="22">
        <v>15787.07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AA14" s="17"/>
      <c r="AD14" s="16" t="s">
        <v>4</v>
      </c>
      <c r="AE14" s="46">
        <v>15035.3</v>
      </c>
      <c r="AF14" s="16">
        <v>15035.3</v>
      </c>
      <c r="AG14" s="16">
        <f t="shared" si="0"/>
        <v>751.76499999999999</v>
      </c>
      <c r="AH14" s="16">
        <f t="shared" si="1"/>
        <v>15787.064999999999</v>
      </c>
      <c r="AI14" s="17">
        <f t="shared" si="2"/>
        <v>-5.0000000010186341E-3</v>
      </c>
    </row>
    <row r="15" spans="1:35" s="16" customFormat="1" ht="30" x14ac:dyDescent="0.25">
      <c r="A15" s="16">
        <v>794</v>
      </c>
      <c r="B15" s="20">
        <v>715</v>
      </c>
      <c r="C15" s="20" t="s">
        <v>540</v>
      </c>
      <c r="D15" s="20">
        <v>13</v>
      </c>
      <c r="E15" s="20">
        <v>1</v>
      </c>
      <c r="F15" s="26" t="s">
        <v>579</v>
      </c>
      <c r="G15" s="23">
        <v>13333.13</v>
      </c>
      <c r="H15" s="20">
        <v>31.5</v>
      </c>
      <c r="I15" s="23">
        <v>3999.94</v>
      </c>
      <c r="J15" s="20">
        <v>21</v>
      </c>
      <c r="K15" s="23">
        <v>2666.62</v>
      </c>
      <c r="L15" s="20">
        <v>10.5</v>
      </c>
      <c r="M15" s="23">
        <v>1333.31</v>
      </c>
      <c r="N15" s="20">
        <v>0</v>
      </c>
      <c r="O15" s="23">
        <v>0</v>
      </c>
      <c r="P15" s="20">
        <v>0</v>
      </c>
      <c r="Q15" s="23">
        <v>0</v>
      </c>
      <c r="R15" s="22">
        <v>21333</v>
      </c>
      <c r="S15" s="20">
        <v>100</v>
      </c>
      <c r="T15" s="20">
        <v>50</v>
      </c>
      <c r="U15" s="20">
        <v>25</v>
      </c>
      <c r="V15" s="20"/>
      <c r="W15" s="20"/>
      <c r="X15"/>
      <c r="Y15" t="s">
        <v>5</v>
      </c>
      <c r="AA15" s="17"/>
      <c r="AD15" s="16" t="s">
        <v>4</v>
      </c>
      <c r="AE15" s="46">
        <v>20317.150000000001</v>
      </c>
      <c r="AF15" s="16">
        <v>20317.150000000001</v>
      </c>
      <c r="AG15" s="16">
        <f t="shared" si="0"/>
        <v>1015.8575000000001</v>
      </c>
      <c r="AH15" s="16">
        <f t="shared" si="1"/>
        <v>21333.0075</v>
      </c>
      <c r="AI15" s="17">
        <f t="shared" si="2"/>
        <v>7.4999999997089617E-3</v>
      </c>
    </row>
    <row r="16" spans="1:35" s="16" customFormat="1" ht="30" x14ac:dyDescent="0.25">
      <c r="A16" s="16">
        <v>795</v>
      </c>
      <c r="B16" s="20">
        <v>716</v>
      </c>
      <c r="C16" s="20" t="s">
        <v>540</v>
      </c>
      <c r="D16" s="20">
        <v>14</v>
      </c>
      <c r="E16" s="20">
        <v>1</v>
      </c>
      <c r="F16" s="26" t="s">
        <v>578</v>
      </c>
      <c r="G16" s="23">
        <v>13333.13</v>
      </c>
      <c r="H16" s="20">
        <v>31.5</v>
      </c>
      <c r="I16" s="23">
        <v>3999.94</v>
      </c>
      <c r="J16" s="20">
        <v>21</v>
      </c>
      <c r="K16" s="23">
        <v>2666.62</v>
      </c>
      <c r="L16" s="20">
        <v>10.5</v>
      </c>
      <c r="M16" s="23">
        <v>1333.31</v>
      </c>
      <c r="N16" s="20">
        <v>0</v>
      </c>
      <c r="O16" s="23">
        <v>0</v>
      </c>
      <c r="P16" s="20">
        <v>0</v>
      </c>
      <c r="Q16" s="23">
        <v>0</v>
      </c>
      <c r="R16" s="22">
        <v>21333</v>
      </c>
      <c r="S16" s="20">
        <v>100</v>
      </c>
      <c r="T16" s="20">
        <v>50</v>
      </c>
      <c r="U16" s="20">
        <v>25</v>
      </c>
      <c r="V16" s="20"/>
      <c r="W16" s="20"/>
      <c r="X16"/>
      <c r="Y16" t="s">
        <v>5</v>
      </c>
      <c r="AA16" s="17"/>
      <c r="AD16" s="16" t="s">
        <v>4</v>
      </c>
      <c r="AE16" s="46">
        <v>20317.150000000001</v>
      </c>
      <c r="AF16" s="16">
        <v>20317.150000000001</v>
      </c>
      <c r="AG16" s="16">
        <f t="shared" si="0"/>
        <v>1015.8575000000001</v>
      </c>
      <c r="AH16" s="16">
        <f t="shared" si="1"/>
        <v>21333.0075</v>
      </c>
      <c r="AI16" s="17">
        <f t="shared" si="2"/>
        <v>7.4999999997089617E-3</v>
      </c>
    </row>
    <row r="17" spans="1:35" s="16" customFormat="1" ht="45" x14ac:dyDescent="0.25">
      <c r="A17" s="16">
        <v>796</v>
      </c>
      <c r="B17" s="20">
        <v>717</v>
      </c>
      <c r="C17" s="20" t="s">
        <v>540</v>
      </c>
      <c r="D17" s="20">
        <v>15</v>
      </c>
      <c r="E17" s="20">
        <v>1</v>
      </c>
      <c r="F17" s="26" t="s">
        <v>577</v>
      </c>
      <c r="G17" s="23">
        <v>13333.13</v>
      </c>
      <c r="H17" s="20">
        <v>31.5</v>
      </c>
      <c r="I17" s="23">
        <v>3999.94</v>
      </c>
      <c r="J17" s="20">
        <v>21</v>
      </c>
      <c r="K17" s="23">
        <v>2666.62</v>
      </c>
      <c r="L17" s="20">
        <v>10.5</v>
      </c>
      <c r="M17" s="23">
        <v>1333.31</v>
      </c>
      <c r="N17" s="20">
        <v>0</v>
      </c>
      <c r="O17" s="23">
        <v>0</v>
      </c>
      <c r="P17" s="20">
        <v>0</v>
      </c>
      <c r="Q17" s="23">
        <v>0</v>
      </c>
      <c r="R17" s="22">
        <v>21333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AA17" s="17"/>
      <c r="AD17" s="16" t="s">
        <v>4</v>
      </c>
      <c r="AE17" s="46">
        <v>20317.150000000001</v>
      </c>
      <c r="AF17" s="16">
        <v>20317.150000000001</v>
      </c>
      <c r="AG17" s="16">
        <f t="shared" si="0"/>
        <v>1015.8575000000001</v>
      </c>
      <c r="AH17" s="16">
        <f t="shared" si="1"/>
        <v>21333.0075</v>
      </c>
      <c r="AI17" s="17">
        <f t="shared" si="2"/>
        <v>7.4999999997089617E-3</v>
      </c>
    </row>
    <row r="18" spans="1:35" s="16" customFormat="1" ht="30" x14ac:dyDescent="0.25">
      <c r="A18" s="16">
        <v>797</v>
      </c>
      <c r="B18" s="20">
        <v>718</v>
      </c>
      <c r="C18" s="20" t="s">
        <v>540</v>
      </c>
      <c r="D18" s="20">
        <v>16</v>
      </c>
      <c r="E18" s="20">
        <v>1</v>
      </c>
      <c r="F18" s="26" t="s">
        <v>576</v>
      </c>
      <c r="G18" s="23">
        <v>13333.13</v>
      </c>
      <c r="H18" s="20">
        <v>31.5</v>
      </c>
      <c r="I18" s="23">
        <v>3999.94</v>
      </c>
      <c r="J18" s="20">
        <v>21</v>
      </c>
      <c r="K18" s="23">
        <v>2666.62</v>
      </c>
      <c r="L18" s="20">
        <v>10.5</v>
      </c>
      <c r="M18" s="23">
        <v>1333.31</v>
      </c>
      <c r="N18" s="20">
        <v>0</v>
      </c>
      <c r="O18" s="23">
        <v>0</v>
      </c>
      <c r="P18" s="20">
        <v>0</v>
      </c>
      <c r="Q18" s="23">
        <v>0</v>
      </c>
      <c r="R18" s="22">
        <v>21333</v>
      </c>
      <c r="S18" s="20">
        <v>100</v>
      </c>
      <c r="T18" s="20">
        <v>50</v>
      </c>
      <c r="U18" s="20">
        <v>25</v>
      </c>
      <c r="V18" s="20"/>
      <c r="W18" s="20"/>
      <c r="X18"/>
      <c r="Y18" t="s">
        <v>5</v>
      </c>
      <c r="AA18" s="17"/>
      <c r="AD18" s="16" t="s">
        <v>4</v>
      </c>
      <c r="AE18" s="46">
        <v>20317.150000000001</v>
      </c>
      <c r="AF18" s="16">
        <v>20317.150000000001</v>
      </c>
      <c r="AG18" s="16">
        <f t="shared" si="0"/>
        <v>1015.8575000000001</v>
      </c>
      <c r="AH18" s="16">
        <f t="shared" si="1"/>
        <v>21333.0075</v>
      </c>
      <c r="AI18" s="17">
        <f t="shared" si="2"/>
        <v>7.4999999997089617E-3</v>
      </c>
    </row>
    <row r="19" spans="1:35" s="16" customFormat="1" ht="45" x14ac:dyDescent="0.25">
      <c r="A19" s="16">
        <v>798</v>
      </c>
      <c r="B19" s="20">
        <v>719</v>
      </c>
      <c r="C19" s="20" t="s">
        <v>540</v>
      </c>
      <c r="D19" s="20">
        <v>17</v>
      </c>
      <c r="E19" s="20">
        <v>1</v>
      </c>
      <c r="F19" s="26" t="s">
        <v>575</v>
      </c>
      <c r="G19" s="23">
        <v>8132.64</v>
      </c>
      <c r="H19" s="20">
        <v>31.5</v>
      </c>
      <c r="I19" s="23">
        <v>2439.79</v>
      </c>
      <c r="J19" s="20">
        <v>21</v>
      </c>
      <c r="K19" s="23">
        <v>1626.52</v>
      </c>
      <c r="L19" s="20">
        <v>10.5</v>
      </c>
      <c r="M19" s="23">
        <v>813.27</v>
      </c>
      <c r="N19" s="20">
        <v>0</v>
      </c>
      <c r="O19" s="23">
        <v>0</v>
      </c>
      <c r="P19" s="20">
        <v>0</v>
      </c>
      <c r="Q19" s="23">
        <v>0</v>
      </c>
      <c r="R19" s="22">
        <v>13012.22</v>
      </c>
      <c r="S19" s="20">
        <v>100</v>
      </c>
      <c r="T19" s="20">
        <v>50</v>
      </c>
      <c r="U19" s="20">
        <v>25</v>
      </c>
      <c r="V19" s="20"/>
      <c r="W19" s="20"/>
      <c r="X19"/>
      <c r="Y19" t="s">
        <v>5</v>
      </c>
      <c r="AA19" s="17"/>
      <c r="AD19" s="16" t="s">
        <v>4</v>
      </c>
      <c r="AE19" s="46">
        <v>12392.59</v>
      </c>
      <c r="AF19" s="16">
        <v>12392.59</v>
      </c>
      <c r="AG19" s="16">
        <f t="shared" si="0"/>
        <v>619.62950000000001</v>
      </c>
      <c r="AH19" s="16">
        <f t="shared" si="1"/>
        <v>13012.219499999999</v>
      </c>
      <c r="AI19" s="17">
        <f t="shared" si="2"/>
        <v>-5.0000000010186341E-4</v>
      </c>
    </row>
    <row r="20" spans="1:35" s="16" customFormat="1" ht="45" x14ac:dyDescent="0.25">
      <c r="A20" s="16">
        <v>799</v>
      </c>
      <c r="B20" s="20">
        <v>720</v>
      </c>
      <c r="C20" s="20" t="s">
        <v>540</v>
      </c>
      <c r="D20" s="20">
        <v>18</v>
      </c>
      <c r="E20" s="20">
        <v>1</v>
      </c>
      <c r="F20" s="26" t="s">
        <v>574</v>
      </c>
      <c r="G20" s="23">
        <v>3667.22</v>
      </c>
      <c r="H20" s="20">
        <v>31.5</v>
      </c>
      <c r="I20" s="23">
        <v>1100.17</v>
      </c>
      <c r="J20" s="20">
        <v>21</v>
      </c>
      <c r="K20" s="23">
        <v>733.45</v>
      </c>
      <c r="L20" s="20">
        <v>10.5</v>
      </c>
      <c r="M20" s="23">
        <v>366.72</v>
      </c>
      <c r="N20" s="20">
        <v>0</v>
      </c>
      <c r="O20" s="23">
        <v>0</v>
      </c>
      <c r="P20" s="20">
        <v>0</v>
      </c>
      <c r="Q20" s="23">
        <v>0</v>
      </c>
      <c r="R20" s="22">
        <v>5867.56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AA20" s="17"/>
      <c r="AD20" s="16" t="s">
        <v>4</v>
      </c>
      <c r="AE20" s="46">
        <v>5588.15</v>
      </c>
      <c r="AF20" s="16">
        <v>5588.15</v>
      </c>
      <c r="AG20" s="16">
        <f t="shared" si="0"/>
        <v>279.40749999999997</v>
      </c>
      <c r="AH20" s="16">
        <f t="shared" si="1"/>
        <v>5867.5574999999999</v>
      </c>
      <c r="AI20" s="17">
        <f t="shared" si="2"/>
        <v>-2.500000000509317E-3</v>
      </c>
    </row>
    <row r="21" spans="1:35" s="16" customFormat="1" ht="45" x14ac:dyDescent="0.25">
      <c r="A21" s="16">
        <v>800</v>
      </c>
      <c r="B21" s="20">
        <v>721</v>
      </c>
      <c r="C21" s="20" t="s">
        <v>540</v>
      </c>
      <c r="D21" s="20">
        <v>19</v>
      </c>
      <c r="E21" s="20">
        <v>1</v>
      </c>
      <c r="F21" s="26" t="s">
        <v>573</v>
      </c>
      <c r="G21" s="23">
        <v>12000.87</v>
      </c>
      <c r="H21" s="20">
        <v>31.5</v>
      </c>
      <c r="I21" s="23">
        <v>3600.26</v>
      </c>
      <c r="J21" s="20">
        <v>21</v>
      </c>
      <c r="K21" s="23">
        <v>2400.17</v>
      </c>
      <c r="L21" s="20">
        <v>10.5</v>
      </c>
      <c r="M21" s="23">
        <v>1200.0899999999999</v>
      </c>
      <c r="N21" s="20">
        <v>0</v>
      </c>
      <c r="O21" s="23">
        <v>0</v>
      </c>
      <c r="P21" s="20">
        <v>0</v>
      </c>
      <c r="Q21" s="23">
        <v>0</v>
      </c>
      <c r="R21" s="22">
        <v>19201.39</v>
      </c>
      <c r="S21" s="20">
        <v>100</v>
      </c>
      <c r="T21" s="20">
        <v>50</v>
      </c>
      <c r="U21" s="20">
        <v>25</v>
      </c>
      <c r="V21" s="20"/>
      <c r="W21" s="20"/>
      <c r="X21"/>
      <c r="Y21" t="s">
        <v>5</v>
      </c>
      <c r="AA21" s="17"/>
      <c r="AD21" s="16" t="s">
        <v>4</v>
      </c>
      <c r="AE21" s="46">
        <v>18287.04</v>
      </c>
      <c r="AF21" s="16">
        <v>18287.04</v>
      </c>
      <c r="AG21" s="16">
        <f t="shared" si="0"/>
        <v>914.35200000000009</v>
      </c>
      <c r="AH21" s="16">
        <f t="shared" si="1"/>
        <v>19201.392</v>
      </c>
      <c r="AI21" s="17">
        <f t="shared" si="2"/>
        <v>2.0000000004074536E-3</v>
      </c>
    </row>
    <row r="22" spans="1:35" s="16" customFormat="1" ht="45" x14ac:dyDescent="0.25">
      <c r="A22" s="16">
        <v>801</v>
      </c>
      <c r="B22" s="20">
        <v>722</v>
      </c>
      <c r="C22" s="20" t="s">
        <v>540</v>
      </c>
      <c r="D22" s="20">
        <v>20</v>
      </c>
      <c r="E22" s="20">
        <v>1</v>
      </c>
      <c r="F22" s="26" t="s">
        <v>572</v>
      </c>
      <c r="G22" s="23">
        <v>12667</v>
      </c>
      <c r="H22" s="20">
        <v>31.5</v>
      </c>
      <c r="I22" s="23">
        <v>3800.1</v>
      </c>
      <c r="J22" s="20">
        <v>21</v>
      </c>
      <c r="K22" s="23">
        <v>2533.4</v>
      </c>
      <c r="L22" s="20">
        <v>10.5</v>
      </c>
      <c r="M22" s="23">
        <v>1266.7</v>
      </c>
      <c r="N22" s="20">
        <v>0</v>
      </c>
      <c r="O22" s="23">
        <v>0</v>
      </c>
      <c r="P22" s="20">
        <v>0</v>
      </c>
      <c r="Q22" s="23">
        <v>0</v>
      </c>
      <c r="R22" s="22">
        <v>20267.2</v>
      </c>
      <c r="S22" s="20">
        <v>100</v>
      </c>
      <c r="T22" s="20">
        <v>50</v>
      </c>
      <c r="U22" s="20">
        <v>25</v>
      </c>
      <c r="V22" s="20"/>
      <c r="W22" s="20"/>
      <c r="X22"/>
      <c r="Y22" t="s">
        <v>5</v>
      </c>
      <c r="AA22" s="17"/>
      <c r="AD22" s="16" t="s">
        <v>4</v>
      </c>
      <c r="AE22" s="46">
        <v>19302.09</v>
      </c>
      <c r="AF22" s="16">
        <v>19302.09</v>
      </c>
      <c r="AG22" s="16">
        <f t="shared" si="0"/>
        <v>965.10450000000003</v>
      </c>
      <c r="AH22" s="16">
        <f t="shared" si="1"/>
        <v>20267.194500000001</v>
      </c>
      <c r="AI22" s="17">
        <f t="shared" si="2"/>
        <v>-5.4999999993015081E-3</v>
      </c>
    </row>
    <row r="23" spans="1:35" s="16" customFormat="1" ht="30" x14ac:dyDescent="0.25">
      <c r="A23" s="16">
        <v>802</v>
      </c>
      <c r="B23" s="20">
        <v>723</v>
      </c>
      <c r="C23" s="20" t="s">
        <v>540</v>
      </c>
      <c r="D23" s="20">
        <v>21</v>
      </c>
      <c r="E23" s="20">
        <v>1</v>
      </c>
      <c r="F23" s="26" t="s">
        <v>571</v>
      </c>
      <c r="G23" s="23">
        <v>11733.25</v>
      </c>
      <c r="H23" s="20">
        <v>31.5</v>
      </c>
      <c r="I23" s="23">
        <v>3519.98</v>
      </c>
      <c r="J23" s="20">
        <v>21</v>
      </c>
      <c r="K23" s="23">
        <v>2346.64</v>
      </c>
      <c r="L23" s="20">
        <v>10.5</v>
      </c>
      <c r="M23" s="23">
        <v>1173.32</v>
      </c>
      <c r="N23" s="20">
        <v>0</v>
      </c>
      <c r="O23" s="23">
        <v>0</v>
      </c>
      <c r="P23" s="20">
        <v>0</v>
      </c>
      <c r="Q23" s="23">
        <v>0</v>
      </c>
      <c r="R23" s="22">
        <v>18773.189999999999</v>
      </c>
      <c r="S23" s="20">
        <v>100</v>
      </c>
      <c r="T23" s="20">
        <v>50</v>
      </c>
      <c r="U23" s="20">
        <v>25</v>
      </c>
      <c r="V23" s="20"/>
      <c r="W23" s="20"/>
      <c r="X23"/>
      <c r="Y23" t="s">
        <v>5</v>
      </c>
      <c r="AA23" s="17"/>
      <c r="AD23" s="16" t="s">
        <v>4</v>
      </c>
      <c r="AE23" s="46">
        <v>17879.23</v>
      </c>
      <c r="AF23" s="16">
        <v>17879.23</v>
      </c>
      <c r="AG23" s="16">
        <f t="shared" si="0"/>
        <v>893.9615</v>
      </c>
      <c r="AH23" s="16">
        <f t="shared" si="1"/>
        <v>18773.191500000001</v>
      </c>
      <c r="AI23" s="17">
        <f t="shared" si="2"/>
        <v>1.5000000021245796E-3</v>
      </c>
    </row>
    <row r="24" spans="1:35" s="16" customFormat="1" x14ac:dyDescent="0.25">
      <c r="A24" s="16">
        <v>803</v>
      </c>
      <c r="B24" s="20">
        <v>724</v>
      </c>
      <c r="C24" s="20" t="s">
        <v>540</v>
      </c>
      <c r="D24" s="20">
        <v>22</v>
      </c>
      <c r="E24" s="20">
        <v>1</v>
      </c>
      <c r="F24" s="26" t="s">
        <v>570</v>
      </c>
      <c r="G24" s="23">
        <v>6133.07</v>
      </c>
      <c r="H24" s="20">
        <v>31.5</v>
      </c>
      <c r="I24" s="23">
        <v>1839.93</v>
      </c>
      <c r="J24" s="20">
        <v>21</v>
      </c>
      <c r="K24" s="23">
        <v>1226.6099999999999</v>
      </c>
      <c r="L24" s="20">
        <v>10.5</v>
      </c>
      <c r="M24" s="23">
        <v>613.30999999999995</v>
      </c>
      <c r="N24" s="20">
        <v>0</v>
      </c>
      <c r="O24" s="23">
        <v>0</v>
      </c>
      <c r="P24" s="20">
        <v>0</v>
      </c>
      <c r="Q24" s="23">
        <v>0</v>
      </c>
      <c r="R24" s="22">
        <v>9812.92</v>
      </c>
      <c r="S24" s="20">
        <v>100</v>
      </c>
      <c r="T24" s="20">
        <v>50</v>
      </c>
      <c r="U24" s="20">
        <v>25</v>
      </c>
      <c r="V24" s="20"/>
      <c r="W24" s="20"/>
      <c r="X24"/>
      <c r="Y24" t="s">
        <v>5</v>
      </c>
      <c r="AA24" s="17"/>
      <c r="AD24" s="16" t="s">
        <v>4</v>
      </c>
      <c r="AE24" s="46">
        <v>9345.6299999999992</v>
      </c>
      <c r="AF24" s="16">
        <v>9345.6299999999992</v>
      </c>
      <c r="AG24" s="16">
        <f t="shared" si="0"/>
        <v>467.28149999999999</v>
      </c>
      <c r="AH24" s="16">
        <f t="shared" si="1"/>
        <v>9812.9114999999983</v>
      </c>
      <c r="AI24" s="17">
        <f t="shared" si="2"/>
        <v>-8.5000000017316779E-3</v>
      </c>
    </row>
    <row r="25" spans="1:35" s="16" customFormat="1" ht="30" x14ac:dyDescent="0.25">
      <c r="A25" s="16">
        <v>804</v>
      </c>
      <c r="B25" s="20">
        <v>725</v>
      </c>
      <c r="C25" s="20" t="s">
        <v>540</v>
      </c>
      <c r="D25" s="20">
        <v>23</v>
      </c>
      <c r="E25" s="20">
        <v>1</v>
      </c>
      <c r="F25" s="26" t="s">
        <v>569</v>
      </c>
      <c r="G25" s="23">
        <v>6133.07</v>
      </c>
      <c r="H25" s="20">
        <v>31.5</v>
      </c>
      <c r="I25" s="23">
        <v>1839.93</v>
      </c>
      <c r="J25" s="20">
        <v>21</v>
      </c>
      <c r="K25" s="23">
        <v>1226.6099999999999</v>
      </c>
      <c r="L25" s="20">
        <v>10.5</v>
      </c>
      <c r="M25" s="23">
        <v>613.30999999999995</v>
      </c>
      <c r="N25" s="20">
        <v>0</v>
      </c>
      <c r="O25" s="23">
        <v>0</v>
      </c>
      <c r="P25" s="20">
        <v>0</v>
      </c>
      <c r="Q25" s="23">
        <v>0</v>
      </c>
      <c r="R25" s="22">
        <v>9812.92</v>
      </c>
      <c r="S25" s="20">
        <v>100</v>
      </c>
      <c r="T25" s="20">
        <v>50</v>
      </c>
      <c r="U25" s="20">
        <v>25</v>
      </c>
      <c r="V25" s="20"/>
      <c r="W25" s="20"/>
      <c r="X25"/>
      <c r="Y25" t="s">
        <v>5</v>
      </c>
      <c r="AA25" s="17"/>
      <c r="AD25" s="16" t="s">
        <v>4</v>
      </c>
      <c r="AE25" s="46">
        <v>9345.6299999999992</v>
      </c>
      <c r="AF25" s="16">
        <v>9345.6299999999992</v>
      </c>
      <c r="AG25" s="16">
        <f t="shared" si="0"/>
        <v>467.28149999999999</v>
      </c>
      <c r="AH25" s="16">
        <f t="shared" si="1"/>
        <v>9812.9114999999983</v>
      </c>
      <c r="AI25" s="17">
        <f t="shared" si="2"/>
        <v>-8.5000000017316779E-3</v>
      </c>
    </row>
    <row r="26" spans="1:35" s="16" customFormat="1" ht="30" x14ac:dyDescent="0.25">
      <c r="A26" s="16">
        <v>805</v>
      </c>
      <c r="B26" s="20">
        <v>726</v>
      </c>
      <c r="C26" s="20" t="s">
        <v>540</v>
      </c>
      <c r="D26" s="20">
        <v>24</v>
      </c>
      <c r="E26" s="20">
        <v>1</v>
      </c>
      <c r="F26" s="26" t="s">
        <v>568</v>
      </c>
      <c r="G26" s="23">
        <v>13333.13</v>
      </c>
      <c r="H26" s="20">
        <v>31.5</v>
      </c>
      <c r="I26" s="23">
        <v>3999.94</v>
      </c>
      <c r="J26" s="20">
        <v>21</v>
      </c>
      <c r="K26" s="23">
        <v>2666.62</v>
      </c>
      <c r="L26" s="20">
        <v>10.5</v>
      </c>
      <c r="M26" s="23">
        <v>1333.31</v>
      </c>
      <c r="N26" s="20">
        <v>0</v>
      </c>
      <c r="O26" s="23">
        <v>0</v>
      </c>
      <c r="P26" s="20">
        <v>0</v>
      </c>
      <c r="Q26" s="23">
        <v>0</v>
      </c>
      <c r="R26" s="22">
        <v>21333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AA26" s="17"/>
      <c r="AD26" s="16" t="s">
        <v>4</v>
      </c>
      <c r="AE26" s="46">
        <v>20317.150000000001</v>
      </c>
      <c r="AF26" s="16">
        <v>20317.150000000001</v>
      </c>
      <c r="AG26" s="16">
        <f t="shared" si="0"/>
        <v>1015.8575000000001</v>
      </c>
      <c r="AH26" s="16">
        <f t="shared" si="1"/>
        <v>21333.0075</v>
      </c>
      <c r="AI26" s="17">
        <f t="shared" si="2"/>
        <v>7.4999999997089617E-3</v>
      </c>
    </row>
    <row r="27" spans="1:35" s="16" customFormat="1" ht="30" x14ac:dyDescent="0.25">
      <c r="A27" s="16">
        <v>806</v>
      </c>
      <c r="B27" s="20">
        <v>727</v>
      </c>
      <c r="C27" s="20" t="s">
        <v>540</v>
      </c>
      <c r="D27" s="20">
        <v>25</v>
      </c>
      <c r="E27" s="20">
        <v>1</v>
      </c>
      <c r="F27" s="26" t="s">
        <v>567</v>
      </c>
      <c r="G27" s="23">
        <v>10001.299999999999</v>
      </c>
      <c r="H27" s="20">
        <v>31.5</v>
      </c>
      <c r="I27" s="23">
        <v>3000.4</v>
      </c>
      <c r="J27" s="20">
        <v>21</v>
      </c>
      <c r="K27" s="23">
        <v>2000.26</v>
      </c>
      <c r="L27" s="20">
        <v>10.5</v>
      </c>
      <c r="M27" s="23">
        <v>1000.14</v>
      </c>
      <c r="N27" s="20">
        <v>0</v>
      </c>
      <c r="O27" s="23">
        <v>0</v>
      </c>
      <c r="P27" s="20">
        <v>0</v>
      </c>
      <c r="Q27" s="23">
        <v>0</v>
      </c>
      <c r="R27" s="22">
        <v>16002.1</v>
      </c>
      <c r="S27" s="20">
        <v>100</v>
      </c>
      <c r="T27" s="20">
        <v>50</v>
      </c>
      <c r="U27" s="20">
        <v>25</v>
      </c>
      <c r="V27" s="20"/>
      <c r="W27" s="20"/>
      <c r="X27"/>
      <c r="Y27" t="s">
        <v>5</v>
      </c>
      <c r="AA27" s="17"/>
      <c r="AD27" s="16" t="s">
        <v>4</v>
      </c>
      <c r="AE27" s="46">
        <v>15240.09</v>
      </c>
      <c r="AF27" s="16">
        <v>15240.09</v>
      </c>
      <c r="AG27" s="16">
        <f t="shared" si="0"/>
        <v>762.00450000000001</v>
      </c>
      <c r="AH27" s="16">
        <f t="shared" si="1"/>
        <v>16002.094499999999</v>
      </c>
      <c r="AI27" s="17">
        <f t="shared" si="2"/>
        <v>-5.5000000011204975E-3</v>
      </c>
    </row>
    <row r="28" spans="1:35" s="16" customFormat="1" ht="75" x14ac:dyDescent="0.25">
      <c r="A28" s="16">
        <v>807</v>
      </c>
      <c r="B28" s="20">
        <v>728</v>
      </c>
      <c r="C28" s="20" t="s">
        <v>540</v>
      </c>
      <c r="D28" s="20">
        <v>26</v>
      </c>
      <c r="E28" s="20">
        <v>1</v>
      </c>
      <c r="F28" s="26" t="s">
        <v>566</v>
      </c>
      <c r="G28" s="23">
        <v>15999.98</v>
      </c>
      <c r="H28" s="20">
        <v>31.5</v>
      </c>
      <c r="I28" s="23">
        <v>4799.99</v>
      </c>
      <c r="J28" s="20">
        <v>21</v>
      </c>
      <c r="K28" s="23">
        <v>3200</v>
      </c>
      <c r="L28" s="20">
        <v>10.5</v>
      </c>
      <c r="M28" s="23">
        <v>1600</v>
      </c>
      <c r="N28" s="20">
        <v>0</v>
      </c>
      <c r="O28" s="23">
        <v>0</v>
      </c>
      <c r="P28" s="20">
        <v>0</v>
      </c>
      <c r="Q28" s="23">
        <v>0</v>
      </c>
      <c r="R28" s="22">
        <v>25599.97</v>
      </c>
      <c r="S28" s="20">
        <v>100</v>
      </c>
      <c r="T28" s="20">
        <v>50</v>
      </c>
      <c r="U28" s="21">
        <v>25</v>
      </c>
      <c r="V28" s="20"/>
      <c r="W28" s="20"/>
      <c r="X28"/>
      <c r="Y28" t="s">
        <v>5</v>
      </c>
      <c r="AA28" s="17"/>
      <c r="AD28" s="16" t="s">
        <v>4</v>
      </c>
      <c r="AE28" s="46">
        <v>24380.93</v>
      </c>
      <c r="AF28" s="16">
        <v>24380.93</v>
      </c>
      <c r="AG28" s="16">
        <f t="shared" si="0"/>
        <v>1219.0465000000002</v>
      </c>
      <c r="AH28" s="16">
        <f t="shared" si="1"/>
        <v>25599.976500000001</v>
      </c>
      <c r="AI28" s="17">
        <f t="shared" si="2"/>
        <v>6.4999999995052349E-3</v>
      </c>
    </row>
    <row r="29" spans="1:35" s="16" customFormat="1" ht="45" x14ac:dyDescent="0.25">
      <c r="A29" s="16">
        <v>808</v>
      </c>
      <c r="B29" s="20">
        <v>729</v>
      </c>
      <c r="C29" s="20" t="s">
        <v>540</v>
      </c>
      <c r="D29" s="20">
        <v>27</v>
      </c>
      <c r="E29" s="20">
        <v>1</v>
      </c>
      <c r="F29" s="26" t="s">
        <v>565</v>
      </c>
      <c r="G29" s="23">
        <v>9998.9699999999993</v>
      </c>
      <c r="H29" s="20">
        <v>31.5</v>
      </c>
      <c r="I29" s="23">
        <v>2999.69</v>
      </c>
      <c r="J29" s="20">
        <v>21</v>
      </c>
      <c r="K29" s="23">
        <v>1999.8</v>
      </c>
      <c r="L29" s="20">
        <v>10.5</v>
      </c>
      <c r="M29" s="23">
        <v>999.89</v>
      </c>
      <c r="N29" s="20">
        <v>0</v>
      </c>
      <c r="O29" s="23">
        <v>0</v>
      </c>
      <c r="P29" s="20">
        <v>0</v>
      </c>
      <c r="Q29" s="23">
        <v>0</v>
      </c>
      <c r="R29" s="22">
        <v>15998.35</v>
      </c>
      <c r="S29" s="20">
        <v>100</v>
      </c>
      <c r="T29" s="20">
        <v>50</v>
      </c>
      <c r="U29" s="21">
        <v>25</v>
      </c>
      <c r="V29" s="20"/>
      <c r="W29" s="20"/>
      <c r="X29"/>
      <c r="Y29" t="s">
        <v>5</v>
      </c>
      <c r="AA29" s="17"/>
      <c r="AD29" s="16" t="s">
        <v>4</v>
      </c>
      <c r="AE29" s="46">
        <v>15236.53</v>
      </c>
      <c r="AF29" s="16">
        <v>15236.53</v>
      </c>
      <c r="AG29" s="16">
        <f t="shared" si="0"/>
        <v>761.82650000000012</v>
      </c>
      <c r="AH29" s="16">
        <f t="shared" si="1"/>
        <v>15998.356500000002</v>
      </c>
      <c r="AI29" s="17">
        <f t="shared" si="2"/>
        <v>6.5000000013242243E-3</v>
      </c>
    </row>
    <row r="30" spans="1:35" s="16" customFormat="1" ht="30" x14ac:dyDescent="0.25">
      <c r="A30" s="16">
        <v>809</v>
      </c>
      <c r="B30" s="20">
        <v>730</v>
      </c>
      <c r="C30" s="20" t="s">
        <v>540</v>
      </c>
      <c r="D30" s="20">
        <v>28</v>
      </c>
      <c r="E30" s="20">
        <v>1</v>
      </c>
      <c r="F30" s="26" t="s">
        <v>564</v>
      </c>
      <c r="G30" s="23">
        <v>9066.3799999999992</v>
      </c>
      <c r="H30" s="20">
        <v>31.5</v>
      </c>
      <c r="I30" s="23">
        <v>2719.92</v>
      </c>
      <c r="J30" s="20">
        <v>21</v>
      </c>
      <c r="K30" s="23">
        <v>1813.28</v>
      </c>
      <c r="L30" s="20">
        <v>10.5</v>
      </c>
      <c r="M30" s="23">
        <v>906.64</v>
      </c>
      <c r="N30" s="20">
        <v>0</v>
      </c>
      <c r="O30" s="23">
        <v>0</v>
      </c>
      <c r="P30" s="20">
        <v>0</v>
      </c>
      <c r="Q30" s="23">
        <v>0</v>
      </c>
      <c r="R30" s="22">
        <v>14506.22</v>
      </c>
      <c r="S30" s="20">
        <v>100</v>
      </c>
      <c r="T30" s="20">
        <v>50</v>
      </c>
      <c r="U30" s="21">
        <v>25</v>
      </c>
      <c r="V30" s="20"/>
      <c r="W30" s="20"/>
      <c r="X30" s="30"/>
      <c r="Y30" t="s">
        <v>5</v>
      </c>
      <c r="AA30" s="17"/>
      <c r="AD30" s="16" t="s">
        <v>4</v>
      </c>
      <c r="AE30" s="46">
        <v>13815.45</v>
      </c>
      <c r="AF30" s="16">
        <v>13815.45</v>
      </c>
      <c r="AG30" s="16">
        <f t="shared" si="0"/>
        <v>690.77250000000004</v>
      </c>
      <c r="AH30" s="16">
        <f t="shared" si="1"/>
        <v>14506.2225</v>
      </c>
      <c r="AI30" s="17">
        <f t="shared" si="2"/>
        <v>2.500000000509317E-3</v>
      </c>
    </row>
    <row r="31" spans="1:35" s="16" customFormat="1" ht="30" x14ac:dyDescent="0.25">
      <c r="A31" s="16">
        <v>810</v>
      </c>
      <c r="B31" s="20">
        <v>731</v>
      </c>
      <c r="C31" s="20" t="s">
        <v>540</v>
      </c>
      <c r="D31" s="20">
        <v>29</v>
      </c>
      <c r="E31" s="20">
        <v>1</v>
      </c>
      <c r="F31" s="26" t="s">
        <v>563</v>
      </c>
      <c r="G31" s="23">
        <v>9998.9699999999993</v>
      </c>
      <c r="H31" s="20">
        <v>31.5</v>
      </c>
      <c r="I31" s="23">
        <v>2999.69</v>
      </c>
      <c r="J31" s="20">
        <v>21</v>
      </c>
      <c r="K31" s="23">
        <v>1999.8</v>
      </c>
      <c r="L31" s="20">
        <v>10.5</v>
      </c>
      <c r="M31" s="23">
        <v>999.89</v>
      </c>
      <c r="N31" s="20">
        <v>0</v>
      </c>
      <c r="O31" s="23">
        <v>0</v>
      </c>
      <c r="P31" s="20">
        <v>0</v>
      </c>
      <c r="Q31" s="23">
        <v>0</v>
      </c>
      <c r="R31" s="22">
        <v>15998.35</v>
      </c>
      <c r="S31" s="20">
        <v>100</v>
      </c>
      <c r="T31" s="20">
        <v>50</v>
      </c>
      <c r="U31" s="21">
        <v>25</v>
      </c>
      <c r="V31" s="20"/>
      <c r="W31" s="20"/>
      <c r="X31"/>
      <c r="Y31" t="s">
        <v>5</v>
      </c>
      <c r="AA31" s="17"/>
      <c r="AD31" s="16" t="s">
        <v>4</v>
      </c>
      <c r="AE31" s="46">
        <v>15236.53</v>
      </c>
      <c r="AF31" s="16">
        <v>15236.53</v>
      </c>
      <c r="AG31" s="16">
        <f t="shared" si="0"/>
        <v>761.82650000000012</v>
      </c>
      <c r="AH31" s="16">
        <f t="shared" si="1"/>
        <v>15998.356500000002</v>
      </c>
      <c r="AI31" s="17">
        <f t="shared" si="2"/>
        <v>6.5000000013242243E-3</v>
      </c>
    </row>
    <row r="32" spans="1:35" s="16" customFormat="1" ht="30" x14ac:dyDescent="0.25">
      <c r="A32" s="16">
        <v>811</v>
      </c>
      <c r="B32" s="20">
        <v>732</v>
      </c>
      <c r="C32" s="20" t="s">
        <v>540</v>
      </c>
      <c r="D32" s="20">
        <v>30</v>
      </c>
      <c r="E32" s="20">
        <v>1</v>
      </c>
      <c r="F32" s="26" t="s">
        <v>562</v>
      </c>
      <c r="G32" s="23">
        <v>9066.3799999999992</v>
      </c>
      <c r="H32" s="20">
        <v>31.5</v>
      </c>
      <c r="I32" s="23">
        <v>2719.92</v>
      </c>
      <c r="J32" s="20">
        <v>21</v>
      </c>
      <c r="K32" s="23">
        <v>1813.28</v>
      </c>
      <c r="L32" s="20">
        <v>10.5</v>
      </c>
      <c r="M32" s="23">
        <v>906.64</v>
      </c>
      <c r="N32" s="20">
        <v>0</v>
      </c>
      <c r="O32" s="23">
        <v>0</v>
      </c>
      <c r="P32" s="20">
        <v>0</v>
      </c>
      <c r="Q32" s="23">
        <v>0</v>
      </c>
      <c r="R32" s="22">
        <v>14506.22</v>
      </c>
      <c r="S32" s="20">
        <v>100</v>
      </c>
      <c r="T32" s="20">
        <v>50</v>
      </c>
      <c r="U32" s="21">
        <v>25</v>
      </c>
      <c r="V32" s="20"/>
      <c r="W32" s="20"/>
      <c r="X32"/>
      <c r="Y32" t="s">
        <v>5</v>
      </c>
      <c r="AA32" s="17"/>
      <c r="AD32" s="16" t="s">
        <v>4</v>
      </c>
      <c r="AE32" s="46">
        <v>13815.45</v>
      </c>
      <c r="AF32" s="16">
        <v>13815.45</v>
      </c>
      <c r="AG32" s="16">
        <f t="shared" si="0"/>
        <v>690.77250000000004</v>
      </c>
      <c r="AH32" s="16">
        <f t="shared" si="1"/>
        <v>14506.2225</v>
      </c>
      <c r="AI32" s="17">
        <f t="shared" si="2"/>
        <v>2.500000000509317E-3</v>
      </c>
    </row>
    <row r="33" spans="1:35" s="16" customFormat="1" ht="30" x14ac:dyDescent="0.25">
      <c r="A33" s="16">
        <v>812</v>
      </c>
      <c r="B33" s="20">
        <v>733</v>
      </c>
      <c r="C33" s="20" t="s">
        <v>540</v>
      </c>
      <c r="D33" s="20">
        <v>31</v>
      </c>
      <c r="E33" s="20">
        <v>1</v>
      </c>
      <c r="F33" s="26" t="s">
        <v>561</v>
      </c>
      <c r="G33" s="23">
        <v>9066.3799999999992</v>
      </c>
      <c r="H33" s="20">
        <v>31.5</v>
      </c>
      <c r="I33" s="23">
        <v>2719.92</v>
      </c>
      <c r="J33" s="20">
        <v>21</v>
      </c>
      <c r="K33" s="23">
        <v>1813.28</v>
      </c>
      <c r="L33" s="20">
        <v>10.5</v>
      </c>
      <c r="M33" s="23">
        <v>906.64</v>
      </c>
      <c r="N33" s="20">
        <v>0</v>
      </c>
      <c r="O33" s="23">
        <v>0</v>
      </c>
      <c r="P33" s="20">
        <v>0</v>
      </c>
      <c r="Q33" s="23">
        <v>0</v>
      </c>
      <c r="R33" s="22">
        <v>14506.22</v>
      </c>
      <c r="S33" s="20">
        <v>100</v>
      </c>
      <c r="T33" s="20">
        <v>50</v>
      </c>
      <c r="U33" s="21">
        <v>25</v>
      </c>
      <c r="V33" s="20"/>
      <c r="W33" s="20"/>
      <c r="X33"/>
      <c r="Y33" t="s">
        <v>5</v>
      </c>
      <c r="AA33" s="17"/>
      <c r="AD33" s="16" t="s">
        <v>4</v>
      </c>
      <c r="AE33" s="46">
        <v>13815.45</v>
      </c>
      <c r="AF33" s="16">
        <v>13815.45</v>
      </c>
      <c r="AG33" s="16">
        <f t="shared" si="0"/>
        <v>690.77250000000004</v>
      </c>
      <c r="AH33" s="16">
        <f t="shared" si="1"/>
        <v>14506.2225</v>
      </c>
      <c r="AI33" s="17">
        <f t="shared" si="2"/>
        <v>2.500000000509317E-3</v>
      </c>
    </row>
    <row r="34" spans="1:35" s="16" customFormat="1" ht="30" x14ac:dyDescent="0.25">
      <c r="A34" s="16">
        <v>813</v>
      </c>
      <c r="B34" s="20">
        <v>734</v>
      </c>
      <c r="C34" s="20" t="s">
        <v>540</v>
      </c>
      <c r="D34" s="20">
        <v>32</v>
      </c>
      <c r="E34" s="20">
        <v>1</v>
      </c>
      <c r="F34" s="26" t="s">
        <v>560</v>
      </c>
      <c r="G34" s="23">
        <v>9066.3799999999992</v>
      </c>
      <c r="H34" s="20">
        <v>31.5</v>
      </c>
      <c r="I34" s="23">
        <v>2719.92</v>
      </c>
      <c r="J34" s="20">
        <v>21</v>
      </c>
      <c r="K34" s="23">
        <v>1813.28</v>
      </c>
      <c r="L34" s="20">
        <v>10.5</v>
      </c>
      <c r="M34" s="23">
        <v>906.64</v>
      </c>
      <c r="N34" s="20">
        <v>0</v>
      </c>
      <c r="O34" s="23">
        <v>0</v>
      </c>
      <c r="P34" s="20">
        <v>0</v>
      </c>
      <c r="Q34" s="23">
        <v>0</v>
      </c>
      <c r="R34" s="22">
        <v>14506.22</v>
      </c>
      <c r="S34" s="20">
        <v>100</v>
      </c>
      <c r="T34" s="20">
        <v>50</v>
      </c>
      <c r="U34" s="21">
        <v>25</v>
      </c>
      <c r="V34" s="20"/>
      <c r="W34" s="20"/>
      <c r="X34"/>
      <c r="Y34" t="s">
        <v>5</v>
      </c>
      <c r="AA34" s="17"/>
      <c r="AD34" s="16" t="s">
        <v>4</v>
      </c>
      <c r="AE34" s="46">
        <v>13815.45</v>
      </c>
      <c r="AF34" s="16">
        <v>13815.45</v>
      </c>
      <c r="AG34" s="16">
        <f t="shared" si="0"/>
        <v>690.77250000000004</v>
      </c>
      <c r="AH34" s="16">
        <f t="shared" si="1"/>
        <v>14506.2225</v>
      </c>
      <c r="AI34" s="17">
        <f t="shared" si="2"/>
        <v>2.500000000509317E-3</v>
      </c>
    </row>
    <row r="35" spans="1:35" s="16" customFormat="1" ht="30" x14ac:dyDescent="0.25">
      <c r="A35" s="16">
        <v>814</v>
      </c>
      <c r="B35" s="20">
        <v>735</v>
      </c>
      <c r="C35" s="20" t="s">
        <v>540</v>
      </c>
      <c r="D35" s="20">
        <v>33</v>
      </c>
      <c r="E35" s="20">
        <v>1</v>
      </c>
      <c r="F35" s="26" t="s">
        <v>559</v>
      </c>
      <c r="G35" s="23">
        <v>9998.9699999999993</v>
      </c>
      <c r="H35" s="20">
        <v>31.5</v>
      </c>
      <c r="I35" s="23">
        <v>2999.69</v>
      </c>
      <c r="J35" s="20">
        <v>21</v>
      </c>
      <c r="K35" s="23">
        <v>1999.8</v>
      </c>
      <c r="L35" s="20">
        <v>10.5</v>
      </c>
      <c r="M35" s="23">
        <v>999.89</v>
      </c>
      <c r="N35" s="20">
        <v>0</v>
      </c>
      <c r="O35" s="23">
        <v>0</v>
      </c>
      <c r="P35" s="20">
        <v>0</v>
      </c>
      <c r="Q35" s="23">
        <v>0</v>
      </c>
      <c r="R35" s="22">
        <v>15998.35</v>
      </c>
      <c r="S35" s="20">
        <v>100</v>
      </c>
      <c r="T35" s="20">
        <v>50</v>
      </c>
      <c r="U35" s="21">
        <v>25</v>
      </c>
      <c r="V35" s="20"/>
      <c r="W35" s="20"/>
      <c r="X35"/>
      <c r="Y35" t="s">
        <v>5</v>
      </c>
      <c r="AA35" s="17"/>
      <c r="AD35" s="16" t="s">
        <v>4</v>
      </c>
      <c r="AE35" s="46">
        <v>15236.53</v>
      </c>
      <c r="AF35" s="16">
        <v>15236.53</v>
      </c>
      <c r="AG35" s="16">
        <f t="shared" ref="AG35:AG54" si="3">+AE35*5%</f>
        <v>761.82650000000012</v>
      </c>
      <c r="AH35" s="16">
        <f t="shared" ref="AH35:AH66" si="4">+AG35+AF35</f>
        <v>15998.356500000002</v>
      </c>
      <c r="AI35" s="17">
        <f t="shared" ref="AI35:AI66" si="5">+AH35-R35</f>
        <v>6.5000000013242243E-3</v>
      </c>
    </row>
    <row r="36" spans="1:35" s="16" customFormat="1" ht="30" x14ac:dyDescent="0.25">
      <c r="A36" s="16">
        <v>815</v>
      </c>
      <c r="B36" s="20">
        <v>736</v>
      </c>
      <c r="C36" s="20" t="s">
        <v>540</v>
      </c>
      <c r="D36" s="20">
        <v>34</v>
      </c>
      <c r="E36" s="20">
        <v>1</v>
      </c>
      <c r="F36" s="26" t="s">
        <v>558</v>
      </c>
      <c r="G36" s="23">
        <v>9998.9699999999993</v>
      </c>
      <c r="H36" s="20">
        <v>31.5</v>
      </c>
      <c r="I36" s="23">
        <v>2999.69</v>
      </c>
      <c r="J36" s="20">
        <v>21</v>
      </c>
      <c r="K36" s="23">
        <v>1999.8</v>
      </c>
      <c r="L36" s="20">
        <v>10.5</v>
      </c>
      <c r="M36" s="23">
        <v>999.89</v>
      </c>
      <c r="N36" s="20">
        <v>0</v>
      </c>
      <c r="O36" s="23">
        <v>0</v>
      </c>
      <c r="P36" s="20">
        <v>0</v>
      </c>
      <c r="Q36" s="23">
        <v>0</v>
      </c>
      <c r="R36" s="22">
        <v>15998.35</v>
      </c>
      <c r="S36" s="20">
        <v>100</v>
      </c>
      <c r="T36" s="20">
        <v>50</v>
      </c>
      <c r="U36" s="21">
        <v>25</v>
      </c>
      <c r="V36" s="20"/>
      <c r="W36" s="20"/>
      <c r="X36"/>
      <c r="Y36" t="s">
        <v>5</v>
      </c>
      <c r="AA36" s="17"/>
      <c r="AD36" s="16" t="s">
        <v>4</v>
      </c>
      <c r="AE36" s="46">
        <v>15236.53</v>
      </c>
      <c r="AF36" s="16">
        <v>15236.53</v>
      </c>
      <c r="AG36" s="16">
        <f t="shared" si="3"/>
        <v>761.82650000000012</v>
      </c>
      <c r="AH36" s="16">
        <f t="shared" si="4"/>
        <v>15998.356500000002</v>
      </c>
      <c r="AI36" s="17">
        <f t="shared" si="5"/>
        <v>6.5000000013242243E-3</v>
      </c>
    </row>
    <row r="37" spans="1:35" s="16" customFormat="1" ht="75" x14ac:dyDescent="0.25">
      <c r="A37" s="16">
        <v>816</v>
      </c>
      <c r="B37" s="20">
        <v>737</v>
      </c>
      <c r="C37" s="20" t="s">
        <v>540</v>
      </c>
      <c r="D37" s="20">
        <v>35</v>
      </c>
      <c r="E37" s="20">
        <v>1</v>
      </c>
      <c r="F37" s="26" t="s">
        <v>557</v>
      </c>
      <c r="G37" s="23">
        <v>15999.98</v>
      </c>
      <c r="H37" s="20">
        <v>31.5</v>
      </c>
      <c r="I37" s="23">
        <v>4799.99</v>
      </c>
      <c r="J37" s="20">
        <v>21</v>
      </c>
      <c r="K37" s="23">
        <v>3200</v>
      </c>
      <c r="L37" s="20">
        <v>10.5</v>
      </c>
      <c r="M37" s="23">
        <v>1600</v>
      </c>
      <c r="N37" s="20">
        <v>0</v>
      </c>
      <c r="O37" s="23">
        <v>0</v>
      </c>
      <c r="P37" s="20">
        <v>0</v>
      </c>
      <c r="Q37" s="23">
        <v>0</v>
      </c>
      <c r="R37" s="22">
        <v>25599.97</v>
      </c>
      <c r="S37" s="20">
        <v>100</v>
      </c>
      <c r="T37" s="20">
        <v>50</v>
      </c>
      <c r="U37" s="21">
        <v>25</v>
      </c>
      <c r="V37" s="20"/>
      <c r="W37" s="20"/>
      <c r="X37"/>
      <c r="Y37" t="s">
        <v>5</v>
      </c>
      <c r="AA37" s="17"/>
      <c r="AD37" s="16" t="s">
        <v>4</v>
      </c>
      <c r="AE37" s="46">
        <v>24380.93</v>
      </c>
      <c r="AF37" s="16">
        <v>24380.93</v>
      </c>
      <c r="AG37" s="16">
        <f t="shared" si="3"/>
        <v>1219.0465000000002</v>
      </c>
      <c r="AH37" s="16">
        <f t="shared" si="4"/>
        <v>25599.976500000001</v>
      </c>
      <c r="AI37" s="17">
        <f t="shared" si="5"/>
        <v>6.4999999995052349E-3</v>
      </c>
    </row>
    <row r="38" spans="1:35" s="16" customFormat="1" ht="30" x14ac:dyDescent="0.25">
      <c r="A38" s="16">
        <v>817</v>
      </c>
      <c r="B38" s="20">
        <v>738</v>
      </c>
      <c r="C38" s="20" t="s">
        <v>540</v>
      </c>
      <c r="D38" s="20">
        <v>36</v>
      </c>
      <c r="E38" s="20">
        <v>1</v>
      </c>
      <c r="F38" s="26" t="s">
        <v>556</v>
      </c>
      <c r="G38" s="23">
        <v>9998.9699999999993</v>
      </c>
      <c r="H38" s="20">
        <v>31.5</v>
      </c>
      <c r="I38" s="23">
        <v>2999.69</v>
      </c>
      <c r="J38" s="20">
        <v>21</v>
      </c>
      <c r="K38" s="23">
        <v>1999.8</v>
      </c>
      <c r="L38" s="20">
        <v>10.5</v>
      </c>
      <c r="M38" s="23">
        <v>999.89</v>
      </c>
      <c r="N38" s="20">
        <v>0</v>
      </c>
      <c r="O38" s="23">
        <v>0</v>
      </c>
      <c r="P38" s="20">
        <v>0</v>
      </c>
      <c r="Q38" s="23">
        <v>0</v>
      </c>
      <c r="R38" s="22">
        <v>15998.35</v>
      </c>
      <c r="S38" s="20">
        <v>100</v>
      </c>
      <c r="T38" s="20">
        <v>50</v>
      </c>
      <c r="U38" s="21">
        <v>25</v>
      </c>
      <c r="V38" s="20"/>
      <c r="W38" s="20"/>
      <c r="X38"/>
      <c r="Y38" t="s">
        <v>5</v>
      </c>
      <c r="AA38" s="17"/>
      <c r="AD38" s="16" t="s">
        <v>4</v>
      </c>
      <c r="AE38" s="46">
        <v>15236.53</v>
      </c>
      <c r="AF38" s="16">
        <v>15236.53</v>
      </c>
      <c r="AG38" s="16">
        <f t="shared" si="3"/>
        <v>761.82650000000012</v>
      </c>
      <c r="AH38" s="16">
        <f t="shared" si="4"/>
        <v>15998.356500000002</v>
      </c>
      <c r="AI38" s="17">
        <f t="shared" si="5"/>
        <v>6.5000000013242243E-3</v>
      </c>
    </row>
    <row r="39" spans="1:35" s="16" customFormat="1" ht="30" x14ac:dyDescent="0.25">
      <c r="A39" s="16">
        <v>818</v>
      </c>
      <c r="B39" s="20">
        <v>739</v>
      </c>
      <c r="C39" s="20" t="s">
        <v>540</v>
      </c>
      <c r="D39" s="20">
        <v>37</v>
      </c>
      <c r="E39" s="20">
        <v>1</v>
      </c>
      <c r="F39" s="26" t="s">
        <v>555</v>
      </c>
      <c r="G39" s="23">
        <v>7333.28</v>
      </c>
      <c r="H39" s="20">
        <v>31.5</v>
      </c>
      <c r="I39" s="23">
        <v>2199.98</v>
      </c>
      <c r="J39" s="20">
        <v>21</v>
      </c>
      <c r="K39" s="23">
        <v>1466.66</v>
      </c>
      <c r="L39" s="20">
        <v>10.5</v>
      </c>
      <c r="M39" s="23">
        <v>733.33</v>
      </c>
      <c r="N39" s="20">
        <v>0</v>
      </c>
      <c r="O39" s="23">
        <v>0</v>
      </c>
      <c r="P39" s="20">
        <v>0</v>
      </c>
      <c r="Q39" s="23">
        <v>0</v>
      </c>
      <c r="R39" s="22">
        <v>11733.25</v>
      </c>
      <c r="S39" s="20">
        <v>100</v>
      </c>
      <c r="T39" s="20">
        <v>50</v>
      </c>
      <c r="U39" s="21">
        <v>25</v>
      </c>
      <c r="V39" s="20"/>
      <c r="W39" s="20"/>
      <c r="X39"/>
      <c r="Y39" t="s">
        <v>5</v>
      </c>
      <c r="AA39" s="17"/>
      <c r="AD39" s="16" t="s">
        <v>4</v>
      </c>
      <c r="AE39" s="46">
        <v>11174.53</v>
      </c>
      <c r="AF39" s="16">
        <v>11174.53</v>
      </c>
      <c r="AG39" s="16">
        <f t="shared" si="3"/>
        <v>558.7265000000001</v>
      </c>
      <c r="AH39" s="16">
        <f t="shared" si="4"/>
        <v>11733.256500000001</v>
      </c>
      <c r="AI39" s="17">
        <f t="shared" si="5"/>
        <v>6.5000000013242243E-3</v>
      </c>
    </row>
    <row r="40" spans="1:35" s="16" customFormat="1" ht="30" x14ac:dyDescent="0.25">
      <c r="A40" s="16">
        <v>819</v>
      </c>
      <c r="B40" s="20">
        <v>740</v>
      </c>
      <c r="C40" s="20" t="s">
        <v>540</v>
      </c>
      <c r="D40" s="20">
        <v>38</v>
      </c>
      <c r="E40" s="20">
        <v>1</v>
      </c>
      <c r="F40" s="26" t="s">
        <v>554</v>
      </c>
      <c r="G40" s="23">
        <v>9998.9699999999993</v>
      </c>
      <c r="H40" s="20">
        <v>31.5</v>
      </c>
      <c r="I40" s="23">
        <v>2999.69</v>
      </c>
      <c r="J40" s="20">
        <v>21</v>
      </c>
      <c r="K40" s="23">
        <v>1999.8</v>
      </c>
      <c r="L40" s="20">
        <v>10.5</v>
      </c>
      <c r="M40" s="23">
        <v>999.89</v>
      </c>
      <c r="N40" s="20">
        <v>0</v>
      </c>
      <c r="O40" s="23">
        <v>0</v>
      </c>
      <c r="P40" s="20">
        <v>0</v>
      </c>
      <c r="Q40" s="23">
        <v>0</v>
      </c>
      <c r="R40" s="22">
        <v>15998.35</v>
      </c>
      <c r="S40" s="20">
        <v>100</v>
      </c>
      <c r="T40" s="20">
        <v>50</v>
      </c>
      <c r="U40" s="21">
        <v>25</v>
      </c>
      <c r="V40" s="20"/>
      <c r="W40" s="20"/>
      <c r="X40"/>
      <c r="Y40" t="s">
        <v>5</v>
      </c>
      <c r="AA40" s="17"/>
      <c r="AD40" s="16" t="s">
        <v>4</v>
      </c>
      <c r="AE40" s="46">
        <v>15236.53</v>
      </c>
      <c r="AF40" s="16">
        <v>15236.53</v>
      </c>
      <c r="AG40" s="16">
        <f t="shared" si="3"/>
        <v>761.82650000000012</v>
      </c>
      <c r="AH40" s="16">
        <f t="shared" si="4"/>
        <v>15998.356500000002</v>
      </c>
      <c r="AI40" s="17">
        <f t="shared" si="5"/>
        <v>6.5000000013242243E-3</v>
      </c>
    </row>
    <row r="41" spans="1:35" s="16" customFormat="1" ht="45" x14ac:dyDescent="0.25">
      <c r="A41" s="16">
        <v>820</v>
      </c>
      <c r="B41" s="20">
        <v>741</v>
      </c>
      <c r="C41" s="20" t="s">
        <v>540</v>
      </c>
      <c r="D41" s="20">
        <v>39</v>
      </c>
      <c r="E41" s="20">
        <v>1</v>
      </c>
      <c r="F41" s="26" t="s">
        <v>553</v>
      </c>
      <c r="G41" s="23">
        <v>6133.07</v>
      </c>
      <c r="H41" s="20">
        <v>31.5</v>
      </c>
      <c r="I41" s="23">
        <v>1839.93</v>
      </c>
      <c r="J41" s="20">
        <v>21</v>
      </c>
      <c r="K41" s="23">
        <v>1226.6099999999999</v>
      </c>
      <c r="L41" s="20">
        <v>10.5</v>
      </c>
      <c r="M41" s="23">
        <v>613.30999999999995</v>
      </c>
      <c r="N41" s="20">
        <v>0</v>
      </c>
      <c r="O41" s="23">
        <v>0</v>
      </c>
      <c r="P41" s="20">
        <v>0</v>
      </c>
      <c r="Q41" s="23">
        <v>0</v>
      </c>
      <c r="R41" s="22">
        <v>9812.92</v>
      </c>
      <c r="S41" s="20">
        <v>100</v>
      </c>
      <c r="T41" s="20">
        <v>50</v>
      </c>
      <c r="U41" s="21">
        <v>25</v>
      </c>
      <c r="V41" s="20"/>
      <c r="W41" s="20"/>
      <c r="X41"/>
      <c r="Y41" t="s">
        <v>5</v>
      </c>
      <c r="AA41" s="17"/>
      <c r="AD41" s="16" t="s">
        <v>4</v>
      </c>
      <c r="AE41" s="46">
        <v>9345.6299999999992</v>
      </c>
      <c r="AF41" s="16">
        <v>9345.6299999999992</v>
      </c>
      <c r="AG41" s="16">
        <f t="shared" si="3"/>
        <v>467.28149999999999</v>
      </c>
      <c r="AH41" s="16">
        <f t="shared" si="4"/>
        <v>9812.9114999999983</v>
      </c>
      <c r="AI41" s="17">
        <f t="shared" si="5"/>
        <v>-8.5000000017316779E-3</v>
      </c>
    </row>
    <row r="42" spans="1:35" s="16" customFormat="1" ht="45" x14ac:dyDescent="0.25">
      <c r="A42" s="16">
        <v>821</v>
      </c>
      <c r="B42" s="20">
        <v>742</v>
      </c>
      <c r="C42" s="20" t="s">
        <v>540</v>
      </c>
      <c r="D42" s="20">
        <v>40</v>
      </c>
      <c r="E42" s="20">
        <v>1</v>
      </c>
      <c r="F42" s="26" t="s">
        <v>552</v>
      </c>
      <c r="G42" s="23">
        <v>4132.3500000000004</v>
      </c>
      <c r="H42" s="20">
        <v>31.5</v>
      </c>
      <c r="I42" s="23">
        <v>1239.7</v>
      </c>
      <c r="J42" s="20">
        <v>21</v>
      </c>
      <c r="K42" s="23">
        <v>826.47</v>
      </c>
      <c r="L42" s="20">
        <v>10.5</v>
      </c>
      <c r="M42" s="23">
        <v>413.24</v>
      </c>
      <c r="N42" s="20">
        <v>0</v>
      </c>
      <c r="O42" s="23">
        <v>0</v>
      </c>
      <c r="P42" s="20">
        <v>0</v>
      </c>
      <c r="Q42" s="23">
        <v>0</v>
      </c>
      <c r="R42" s="22">
        <v>6611.76</v>
      </c>
      <c r="S42" s="20">
        <v>100</v>
      </c>
      <c r="T42" s="20">
        <v>50</v>
      </c>
      <c r="U42" s="21">
        <v>25</v>
      </c>
      <c r="V42" s="20"/>
      <c r="W42" s="20"/>
      <c r="X42"/>
      <c r="Y42" t="s">
        <v>5</v>
      </c>
      <c r="AA42" s="17"/>
      <c r="AD42" s="16" t="s">
        <v>4</v>
      </c>
      <c r="AE42" s="46">
        <v>6296.91</v>
      </c>
      <c r="AF42" s="16">
        <v>6296.91</v>
      </c>
      <c r="AG42" s="16">
        <f t="shared" si="3"/>
        <v>314.84550000000002</v>
      </c>
      <c r="AH42" s="16">
        <f t="shared" si="4"/>
        <v>6611.7555000000002</v>
      </c>
      <c r="AI42" s="17">
        <f t="shared" si="5"/>
        <v>-4.500000000007276E-3</v>
      </c>
    </row>
    <row r="43" spans="1:35" s="16" customFormat="1" ht="45" x14ac:dyDescent="0.25">
      <c r="A43" s="16">
        <v>822</v>
      </c>
      <c r="B43" s="20">
        <v>743</v>
      </c>
      <c r="C43" s="20" t="s">
        <v>540</v>
      </c>
      <c r="D43" s="20">
        <v>41</v>
      </c>
      <c r="E43" s="20">
        <v>1</v>
      </c>
      <c r="F43" s="26" t="s">
        <v>551</v>
      </c>
      <c r="G43" s="23">
        <v>9998.9699999999993</v>
      </c>
      <c r="H43" s="20">
        <v>31.5</v>
      </c>
      <c r="I43" s="23">
        <v>2999.69</v>
      </c>
      <c r="J43" s="20">
        <v>21</v>
      </c>
      <c r="K43" s="23">
        <v>1999.8</v>
      </c>
      <c r="L43" s="20">
        <v>10.5</v>
      </c>
      <c r="M43" s="23">
        <v>999.89</v>
      </c>
      <c r="N43" s="20">
        <v>0</v>
      </c>
      <c r="O43" s="23">
        <v>0</v>
      </c>
      <c r="P43" s="20">
        <v>0</v>
      </c>
      <c r="Q43" s="23">
        <v>0</v>
      </c>
      <c r="R43" s="22">
        <v>15998.35</v>
      </c>
      <c r="S43" s="20">
        <v>100</v>
      </c>
      <c r="T43" s="20">
        <v>50</v>
      </c>
      <c r="U43" s="21">
        <v>25</v>
      </c>
      <c r="V43" s="20"/>
      <c r="W43" s="20"/>
      <c r="X43"/>
      <c r="Y43" t="s">
        <v>5</v>
      </c>
      <c r="AA43" s="17"/>
      <c r="AD43" s="16" t="s">
        <v>4</v>
      </c>
      <c r="AE43" s="46">
        <v>15236.53</v>
      </c>
      <c r="AF43" s="16">
        <v>15236.53</v>
      </c>
      <c r="AG43" s="16">
        <f t="shared" si="3"/>
        <v>761.82650000000012</v>
      </c>
      <c r="AH43" s="16">
        <f t="shared" si="4"/>
        <v>15998.356500000002</v>
      </c>
      <c r="AI43" s="17">
        <f t="shared" si="5"/>
        <v>6.5000000013242243E-3</v>
      </c>
    </row>
    <row r="44" spans="1:35" s="16" customFormat="1" ht="75" x14ac:dyDescent="0.25">
      <c r="A44" s="16">
        <v>823</v>
      </c>
      <c r="B44" s="20">
        <v>744</v>
      </c>
      <c r="C44" s="20" t="s">
        <v>540</v>
      </c>
      <c r="D44" s="20">
        <v>42</v>
      </c>
      <c r="E44" s="20">
        <v>1</v>
      </c>
      <c r="F44" s="26" t="s">
        <v>550</v>
      </c>
      <c r="G44" s="23">
        <v>15999.98</v>
      </c>
      <c r="H44" s="20">
        <v>31.5</v>
      </c>
      <c r="I44" s="23">
        <v>4799.99</v>
      </c>
      <c r="J44" s="20">
        <v>21</v>
      </c>
      <c r="K44" s="23">
        <v>3200</v>
      </c>
      <c r="L44" s="20">
        <v>10.5</v>
      </c>
      <c r="M44" s="23">
        <v>1600</v>
      </c>
      <c r="N44" s="20">
        <v>0</v>
      </c>
      <c r="O44" s="23">
        <v>0</v>
      </c>
      <c r="P44" s="20">
        <v>0</v>
      </c>
      <c r="Q44" s="23">
        <v>0</v>
      </c>
      <c r="R44" s="22">
        <v>25599.97</v>
      </c>
      <c r="S44" s="20">
        <v>100</v>
      </c>
      <c r="T44" s="20">
        <v>50</v>
      </c>
      <c r="U44" s="21">
        <v>25</v>
      </c>
      <c r="V44" s="20"/>
      <c r="W44" s="20"/>
      <c r="X44"/>
      <c r="Y44" t="s">
        <v>5</v>
      </c>
      <c r="AA44" s="17"/>
      <c r="AD44" s="16" t="s">
        <v>4</v>
      </c>
      <c r="AE44" s="46">
        <v>24380.93</v>
      </c>
      <c r="AF44" s="16">
        <v>24380.93</v>
      </c>
      <c r="AG44" s="16">
        <f t="shared" si="3"/>
        <v>1219.0465000000002</v>
      </c>
      <c r="AH44" s="16">
        <f t="shared" si="4"/>
        <v>25599.976500000001</v>
      </c>
      <c r="AI44" s="17">
        <f t="shared" si="5"/>
        <v>6.4999999995052349E-3</v>
      </c>
    </row>
    <row r="45" spans="1:35" s="16" customFormat="1" ht="45" x14ac:dyDescent="0.25">
      <c r="A45" s="16">
        <v>824</v>
      </c>
      <c r="B45" s="20">
        <v>745</v>
      </c>
      <c r="C45" s="20" t="s">
        <v>540</v>
      </c>
      <c r="D45" s="20">
        <v>43</v>
      </c>
      <c r="E45" s="20">
        <v>1</v>
      </c>
      <c r="F45" s="26" t="s">
        <v>549</v>
      </c>
      <c r="G45" s="23">
        <v>9998.9699999999993</v>
      </c>
      <c r="H45" s="20">
        <v>31.5</v>
      </c>
      <c r="I45" s="23">
        <v>2999.69</v>
      </c>
      <c r="J45" s="20">
        <v>21</v>
      </c>
      <c r="K45" s="23">
        <v>1999.8</v>
      </c>
      <c r="L45" s="20">
        <v>10.5</v>
      </c>
      <c r="M45" s="23">
        <v>999.89</v>
      </c>
      <c r="N45" s="20">
        <v>0</v>
      </c>
      <c r="O45" s="23">
        <v>0</v>
      </c>
      <c r="P45" s="20">
        <v>0</v>
      </c>
      <c r="Q45" s="23">
        <v>0</v>
      </c>
      <c r="R45" s="22">
        <v>15998.35</v>
      </c>
      <c r="S45" s="20">
        <v>100</v>
      </c>
      <c r="T45" s="20">
        <v>50</v>
      </c>
      <c r="U45" s="21">
        <v>25</v>
      </c>
      <c r="V45" s="20"/>
      <c r="W45" s="20"/>
      <c r="X45"/>
      <c r="Y45" t="s">
        <v>5</v>
      </c>
      <c r="AA45" s="17"/>
      <c r="AD45" s="16" t="s">
        <v>4</v>
      </c>
      <c r="AE45" s="46">
        <v>15236.53</v>
      </c>
      <c r="AF45" s="16">
        <v>15236.53</v>
      </c>
      <c r="AG45" s="16">
        <f t="shared" si="3"/>
        <v>761.82650000000012</v>
      </c>
      <c r="AH45" s="16">
        <f t="shared" si="4"/>
        <v>15998.356500000002</v>
      </c>
      <c r="AI45" s="17">
        <f t="shared" si="5"/>
        <v>6.5000000013242243E-3</v>
      </c>
    </row>
    <row r="46" spans="1:35" s="16" customFormat="1" ht="30" x14ac:dyDescent="0.25">
      <c r="A46" s="16">
        <v>825</v>
      </c>
      <c r="B46" s="20">
        <v>746</v>
      </c>
      <c r="C46" s="20" t="s">
        <v>540</v>
      </c>
      <c r="D46" s="20">
        <v>44</v>
      </c>
      <c r="E46" s="20">
        <v>1</v>
      </c>
      <c r="F46" s="26" t="s">
        <v>548</v>
      </c>
      <c r="G46" s="23">
        <v>9998.9699999999993</v>
      </c>
      <c r="H46" s="20">
        <v>31.5</v>
      </c>
      <c r="I46" s="23">
        <v>2999.69</v>
      </c>
      <c r="J46" s="20">
        <v>21</v>
      </c>
      <c r="K46" s="23">
        <v>1999.8</v>
      </c>
      <c r="L46" s="20">
        <v>10.5</v>
      </c>
      <c r="M46" s="23">
        <v>999.89</v>
      </c>
      <c r="N46" s="20">
        <v>0</v>
      </c>
      <c r="O46" s="23">
        <v>0</v>
      </c>
      <c r="P46" s="20">
        <v>0</v>
      </c>
      <c r="Q46" s="23">
        <v>0</v>
      </c>
      <c r="R46" s="22">
        <v>15998.35</v>
      </c>
      <c r="S46" s="20">
        <v>100</v>
      </c>
      <c r="T46" s="20">
        <v>50</v>
      </c>
      <c r="U46" s="21">
        <v>25</v>
      </c>
      <c r="V46" s="20"/>
      <c r="W46" s="20"/>
      <c r="X46"/>
      <c r="Y46" t="s">
        <v>5</v>
      </c>
      <c r="AA46" s="17"/>
      <c r="AD46" s="16" t="s">
        <v>4</v>
      </c>
      <c r="AE46" s="46">
        <v>15236.53</v>
      </c>
      <c r="AF46" s="16">
        <v>15236.53</v>
      </c>
      <c r="AG46" s="16">
        <f t="shared" si="3"/>
        <v>761.82650000000012</v>
      </c>
      <c r="AH46" s="16">
        <f t="shared" si="4"/>
        <v>15998.356500000002</v>
      </c>
      <c r="AI46" s="17">
        <f t="shared" si="5"/>
        <v>6.5000000013242243E-3</v>
      </c>
    </row>
    <row r="47" spans="1:35" s="16" customFormat="1" ht="30" x14ac:dyDescent="0.25">
      <c r="A47" s="16">
        <v>826</v>
      </c>
      <c r="B47" s="20">
        <v>747</v>
      </c>
      <c r="C47" s="20" t="s">
        <v>540</v>
      </c>
      <c r="D47" s="20">
        <v>45</v>
      </c>
      <c r="E47" s="20">
        <v>1</v>
      </c>
      <c r="F47" s="26" t="s">
        <v>547</v>
      </c>
      <c r="G47" s="23">
        <v>9066.3799999999992</v>
      </c>
      <c r="H47" s="20">
        <v>31.5</v>
      </c>
      <c r="I47" s="23">
        <v>2719.92</v>
      </c>
      <c r="J47" s="20">
        <v>21</v>
      </c>
      <c r="K47" s="23">
        <v>1813.28</v>
      </c>
      <c r="L47" s="20">
        <v>10.5</v>
      </c>
      <c r="M47" s="23">
        <v>906.64</v>
      </c>
      <c r="N47" s="20">
        <v>0</v>
      </c>
      <c r="O47" s="23">
        <v>0</v>
      </c>
      <c r="P47" s="20">
        <v>0</v>
      </c>
      <c r="Q47" s="23">
        <v>0</v>
      </c>
      <c r="R47" s="22">
        <v>14506.22</v>
      </c>
      <c r="S47" s="20">
        <v>100</v>
      </c>
      <c r="T47" s="20">
        <v>50</v>
      </c>
      <c r="U47" s="21">
        <v>25</v>
      </c>
      <c r="V47" s="20"/>
      <c r="W47" s="20"/>
      <c r="X47"/>
      <c r="Y47" t="s">
        <v>5</v>
      </c>
      <c r="AA47" s="17"/>
      <c r="AD47" s="16" t="s">
        <v>4</v>
      </c>
      <c r="AE47" s="46">
        <v>13815.45</v>
      </c>
      <c r="AF47" s="16">
        <v>13815.45</v>
      </c>
      <c r="AG47" s="16">
        <f t="shared" si="3"/>
        <v>690.77250000000004</v>
      </c>
      <c r="AH47" s="16">
        <f t="shared" si="4"/>
        <v>14506.2225</v>
      </c>
      <c r="AI47" s="17">
        <f t="shared" si="5"/>
        <v>2.500000000509317E-3</v>
      </c>
    </row>
    <row r="48" spans="1:35" s="16" customFormat="1" ht="30" x14ac:dyDescent="0.25">
      <c r="A48" s="16">
        <v>827</v>
      </c>
      <c r="B48" s="20">
        <v>748</v>
      </c>
      <c r="C48" s="20" t="s">
        <v>540</v>
      </c>
      <c r="D48" s="20">
        <v>46</v>
      </c>
      <c r="E48" s="20">
        <v>1</v>
      </c>
      <c r="F48" s="26" t="s">
        <v>546</v>
      </c>
      <c r="G48" s="23">
        <v>9998.9699999999993</v>
      </c>
      <c r="H48" s="20">
        <v>31.5</v>
      </c>
      <c r="I48" s="23">
        <v>2999.69</v>
      </c>
      <c r="J48" s="20">
        <v>21</v>
      </c>
      <c r="K48" s="23">
        <v>1999.8</v>
      </c>
      <c r="L48" s="20">
        <v>10.5</v>
      </c>
      <c r="M48" s="23">
        <v>999.89</v>
      </c>
      <c r="N48" s="20">
        <v>0</v>
      </c>
      <c r="O48" s="23">
        <v>0</v>
      </c>
      <c r="P48" s="20">
        <v>0</v>
      </c>
      <c r="Q48" s="23">
        <v>0</v>
      </c>
      <c r="R48" s="22">
        <v>15998.35</v>
      </c>
      <c r="S48" s="20">
        <v>100</v>
      </c>
      <c r="T48" s="20">
        <v>50</v>
      </c>
      <c r="U48" s="21">
        <v>25</v>
      </c>
      <c r="V48" s="20"/>
      <c r="W48" s="20"/>
      <c r="X48"/>
      <c r="Y48" t="s">
        <v>5</v>
      </c>
      <c r="AA48" s="17"/>
      <c r="AD48" s="16" t="s">
        <v>4</v>
      </c>
      <c r="AE48" s="46">
        <v>15236.53</v>
      </c>
      <c r="AF48" s="16">
        <v>15236.53</v>
      </c>
      <c r="AG48" s="16">
        <f t="shared" si="3"/>
        <v>761.82650000000012</v>
      </c>
      <c r="AH48" s="16">
        <f t="shared" si="4"/>
        <v>15998.356500000002</v>
      </c>
      <c r="AI48" s="17">
        <f t="shared" si="5"/>
        <v>6.5000000013242243E-3</v>
      </c>
    </row>
    <row r="49" spans="1:35" s="16" customFormat="1" ht="30" x14ac:dyDescent="0.25">
      <c r="A49" s="16">
        <v>828</v>
      </c>
      <c r="B49" s="20">
        <v>749</v>
      </c>
      <c r="C49" s="20" t="s">
        <v>540</v>
      </c>
      <c r="D49" s="20">
        <v>47</v>
      </c>
      <c r="E49" s="20">
        <v>1</v>
      </c>
      <c r="F49" s="26" t="s">
        <v>545</v>
      </c>
      <c r="G49" s="23">
        <v>5998.68</v>
      </c>
      <c r="H49" s="20">
        <v>31.5</v>
      </c>
      <c r="I49" s="23">
        <v>1799.61</v>
      </c>
      <c r="J49" s="20">
        <v>21</v>
      </c>
      <c r="K49" s="23">
        <v>1199.74</v>
      </c>
      <c r="L49" s="20">
        <v>10.5</v>
      </c>
      <c r="M49" s="23">
        <v>599.86</v>
      </c>
      <c r="N49" s="20">
        <v>0</v>
      </c>
      <c r="O49" s="23">
        <v>0</v>
      </c>
      <c r="P49" s="20">
        <v>0</v>
      </c>
      <c r="Q49" s="23">
        <v>0</v>
      </c>
      <c r="R49" s="22">
        <v>9597.89</v>
      </c>
      <c r="S49" s="20">
        <v>100</v>
      </c>
      <c r="T49" s="20">
        <v>50</v>
      </c>
      <c r="U49" s="21">
        <v>25</v>
      </c>
      <c r="V49" s="20"/>
      <c r="W49" s="20"/>
      <c r="X49"/>
      <c r="Y49" t="s">
        <v>5</v>
      </c>
      <c r="AA49" s="17"/>
      <c r="AD49" s="16" t="s">
        <v>4</v>
      </c>
      <c r="AE49" s="46">
        <v>9140.85</v>
      </c>
      <c r="AF49" s="16">
        <v>9140.85</v>
      </c>
      <c r="AG49" s="16">
        <f t="shared" si="3"/>
        <v>457.04250000000002</v>
      </c>
      <c r="AH49" s="16">
        <f t="shared" si="4"/>
        <v>9597.8924999999999</v>
      </c>
      <c r="AI49" s="17">
        <f t="shared" si="5"/>
        <v>2.500000000509317E-3</v>
      </c>
    </row>
    <row r="50" spans="1:35" s="16" customFormat="1" ht="45" x14ac:dyDescent="0.25">
      <c r="A50" s="16">
        <v>829</v>
      </c>
      <c r="B50" s="20">
        <v>750</v>
      </c>
      <c r="C50" s="20" t="s">
        <v>540</v>
      </c>
      <c r="D50" s="20">
        <v>48</v>
      </c>
      <c r="E50" s="20">
        <v>1</v>
      </c>
      <c r="F50" s="26" t="s">
        <v>544</v>
      </c>
      <c r="G50" s="23">
        <v>4132.3500000000004</v>
      </c>
      <c r="H50" s="20">
        <v>31.5</v>
      </c>
      <c r="I50" s="23">
        <v>1239.7</v>
      </c>
      <c r="J50" s="20">
        <v>21</v>
      </c>
      <c r="K50" s="23">
        <v>826.47</v>
      </c>
      <c r="L50" s="20">
        <v>10.5</v>
      </c>
      <c r="M50" s="23">
        <v>413.24</v>
      </c>
      <c r="N50" s="20">
        <v>0</v>
      </c>
      <c r="O50" s="23">
        <v>0</v>
      </c>
      <c r="P50" s="20">
        <v>0</v>
      </c>
      <c r="Q50" s="23">
        <v>0</v>
      </c>
      <c r="R50" s="22">
        <v>6611.76</v>
      </c>
      <c r="S50" s="20">
        <v>100</v>
      </c>
      <c r="T50" s="20">
        <v>50</v>
      </c>
      <c r="U50" s="21">
        <v>25</v>
      </c>
      <c r="V50" s="20"/>
      <c r="W50" s="20"/>
      <c r="X50"/>
      <c r="Y50" t="s">
        <v>5</v>
      </c>
      <c r="AA50" s="17"/>
      <c r="AD50" s="16" t="s">
        <v>4</v>
      </c>
      <c r="AE50" s="46">
        <v>6296.91</v>
      </c>
      <c r="AF50" s="16">
        <v>6296.91</v>
      </c>
      <c r="AG50" s="16">
        <f t="shared" si="3"/>
        <v>314.84550000000002</v>
      </c>
      <c r="AH50" s="16">
        <f t="shared" si="4"/>
        <v>6611.7555000000002</v>
      </c>
      <c r="AI50" s="17">
        <f t="shared" si="5"/>
        <v>-4.500000000007276E-3</v>
      </c>
    </row>
    <row r="51" spans="1:35" s="16" customFormat="1" x14ac:dyDescent="0.25">
      <c r="A51" s="16">
        <v>830</v>
      </c>
      <c r="B51" s="20">
        <v>751</v>
      </c>
      <c r="C51" s="20" t="s">
        <v>540</v>
      </c>
      <c r="D51" s="20">
        <v>50</v>
      </c>
      <c r="E51" s="20">
        <v>1</v>
      </c>
      <c r="F51" s="26" t="s">
        <v>543</v>
      </c>
      <c r="G51" s="23">
        <v>1332.26</v>
      </c>
      <c r="H51" s="20">
        <v>0</v>
      </c>
      <c r="I51" s="24">
        <v>0</v>
      </c>
      <c r="J51" s="25">
        <v>0</v>
      </c>
      <c r="K51" s="24">
        <v>0</v>
      </c>
      <c r="L51" s="25">
        <v>0</v>
      </c>
      <c r="M51" s="24">
        <v>0</v>
      </c>
      <c r="N51" s="20">
        <v>0</v>
      </c>
      <c r="O51" s="23">
        <v>0</v>
      </c>
      <c r="P51" s="20">
        <v>0</v>
      </c>
      <c r="Q51" s="23">
        <v>0</v>
      </c>
      <c r="R51" s="22">
        <v>1332.26</v>
      </c>
      <c r="S51" s="20">
        <v>0</v>
      </c>
      <c r="T51" s="20">
        <v>0</v>
      </c>
      <c r="U51" s="21">
        <v>0</v>
      </c>
      <c r="V51" s="20"/>
      <c r="W51" s="20"/>
      <c r="X51"/>
      <c r="Y51" t="s">
        <v>5</v>
      </c>
      <c r="AA51" s="17"/>
      <c r="AD51" s="16" t="s">
        <v>4</v>
      </c>
      <c r="AE51" s="46">
        <v>1268.82</v>
      </c>
      <c r="AF51" s="16">
        <v>1268.82</v>
      </c>
      <c r="AG51" s="16">
        <f t="shared" si="3"/>
        <v>63.441000000000003</v>
      </c>
      <c r="AH51" s="16">
        <f t="shared" si="4"/>
        <v>1332.261</v>
      </c>
      <c r="AI51" s="17">
        <f t="shared" si="5"/>
        <v>9.9999999997635314E-4</v>
      </c>
    </row>
    <row r="52" spans="1:35" s="16" customFormat="1" x14ac:dyDescent="0.25">
      <c r="A52" s="16">
        <v>831</v>
      </c>
      <c r="B52" s="20">
        <v>752</v>
      </c>
      <c r="C52" s="20" t="s">
        <v>540</v>
      </c>
      <c r="D52" s="20">
        <v>51</v>
      </c>
      <c r="E52" s="20">
        <v>1</v>
      </c>
      <c r="F52" s="26" t="s">
        <v>542</v>
      </c>
      <c r="G52" s="23">
        <v>4334.53</v>
      </c>
      <c r="H52" s="20">
        <v>0</v>
      </c>
      <c r="I52" s="24">
        <v>0</v>
      </c>
      <c r="J52" s="25">
        <v>0</v>
      </c>
      <c r="K52" s="24">
        <v>0</v>
      </c>
      <c r="L52" s="25">
        <v>0</v>
      </c>
      <c r="M52" s="24">
        <v>0</v>
      </c>
      <c r="N52" s="20">
        <v>0</v>
      </c>
      <c r="O52" s="23">
        <v>0</v>
      </c>
      <c r="P52" s="20">
        <v>0</v>
      </c>
      <c r="Q52" s="23">
        <v>0</v>
      </c>
      <c r="R52" s="22">
        <v>4334.53</v>
      </c>
      <c r="S52" s="20">
        <v>0</v>
      </c>
      <c r="T52" s="20">
        <v>0</v>
      </c>
      <c r="U52" s="21">
        <v>0</v>
      </c>
      <c r="V52" s="20"/>
      <c r="W52" s="20"/>
      <c r="X52"/>
      <c r="Y52" t="s">
        <v>5</v>
      </c>
      <c r="AA52" s="17"/>
      <c r="AD52" s="16" t="s">
        <v>4</v>
      </c>
      <c r="AE52" s="46">
        <v>4128.12</v>
      </c>
      <c r="AF52" s="16">
        <v>4128.12</v>
      </c>
      <c r="AG52" s="16">
        <f t="shared" si="3"/>
        <v>206.40600000000001</v>
      </c>
      <c r="AH52" s="16">
        <f t="shared" si="4"/>
        <v>4334.5259999999998</v>
      </c>
      <c r="AI52" s="17">
        <f t="shared" si="5"/>
        <v>-3.9999999999054126E-3</v>
      </c>
    </row>
    <row r="53" spans="1:35" s="16" customFormat="1" ht="30" x14ac:dyDescent="0.25">
      <c r="A53" s="16">
        <v>832</v>
      </c>
      <c r="B53" s="20">
        <v>753</v>
      </c>
      <c r="C53" s="20" t="s">
        <v>540</v>
      </c>
      <c r="D53" s="20">
        <v>52</v>
      </c>
      <c r="E53" s="20">
        <v>1</v>
      </c>
      <c r="F53" s="26" t="s">
        <v>541</v>
      </c>
      <c r="G53" s="23">
        <v>3867.07</v>
      </c>
      <c r="H53" s="20">
        <v>0</v>
      </c>
      <c r="I53" s="24">
        <v>0</v>
      </c>
      <c r="J53" s="25">
        <v>0</v>
      </c>
      <c r="K53" s="24">
        <v>0</v>
      </c>
      <c r="L53" s="25">
        <v>0</v>
      </c>
      <c r="M53" s="24">
        <v>0</v>
      </c>
      <c r="N53" s="20">
        <v>0</v>
      </c>
      <c r="O53" s="23">
        <v>0</v>
      </c>
      <c r="P53" s="20">
        <v>0</v>
      </c>
      <c r="Q53" s="23">
        <v>0</v>
      </c>
      <c r="R53" s="22">
        <v>3867.07</v>
      </c>
      <c r="S53" s="20">
        <v>0</v>
      </c>
      <c r="T53" s="20">
        <v>0</v>
      </c>
      <c r="U53" s="21">
        <v>0</v>
      </c>
      <c r="V53" s="20"/>
      <c r="W53" s="20"/>
      <c r="X53"/>
      <c r="Y53" t="s">
        <v>5</v>
      </c>
      <c r="AA53" s="17"/>
      <c r="AD53" s="16" t="s">
        <v>4</v>
      </c>
      <c r="AE53" s="46">
        <v>3682.92</v>
      </c>
      <c r="AF53" s="16">
        <v>3682.92</v>
      </c>
      <c r="AG53" s="16">
        <f t="shared" si="3"/>
        <v>184.14600000000002</v>
      </c>
      <c r="AH53" s="16">
        <f t="shared" si="4"/>
        <v>3867.0660000000003</v>
      </c>
      <c r="AI53" s="17">
        <f t="shared" si="5"/>
        <v>-3.9999999999054126E-3</v>
      </c>
    </row>
    <row r="54" spans="1:35" s="16" customFormat="1" x14ac:dyDescent="0.25">
      <c r="A54" s="16">
        <v>833</v>
      </c>
      <c r="B54" s="20">
        <v>754</v>
      </c>
      <c r="C54" s="20" t="s">
        <v>540</v>
      </c>
      <c r="D54" s="20">
        <v>53</v>
      </c>
      <c r="E54" s="20">
        <v>1</v>
      </c>
      <c r="F54" s="26" t="s">
        <v>299</v>
      </c>
      <c r="G54" s="23">
        <v>1332.26</v>
      </c>
      <c r="H54" s="20">
        <v>0</v>
      </c>
      <c r="I54" s="24">
        <v>0</v>
      </c>
      <c r="J54" s="25">
        <v>0</v>
      </c>
      <c r="K54" s="24">
        <v>0</v>
      </c>
      <c r="L54" s="25">
        <v>0</v>
      </c>
      <c r="M54" s="24">
        <v>0</v>
      </c>
      <c r="N54" s="20">
        <v>0</v>
      </c>
      <c r="O54" s="23">
        <v>0</v>
      </c>
      <c r="P54" s="20">
        <v>0</v>
      </c>
      <c r="Q54" s="23">
        <v>0</v>
      </c>
      <c r="R54" s="22">
        <v>1332.26</v>
      </c>
      <c r="S54" s="20">
        <v>0</v>
      </c>
      <c r="T54" s="20">
        <v>0</v>
      </c>
      <c r="U54" s="21">
        <v>0</v>
      </c>
      <c r="V54" s="20"/>
      <c r="W54" s="20"/>
      <c r="X54"/>
      <c r="Y54" t="s">
        <v>5</v>
      </c>
      <c r="AA54" s="17"/>
      <c r="AD54" s="16" t="s">
        <v>4</v>
      </c>
      <c r="AE54" s="46">
        <v>1268.82</v>
      </c>
      <c r="AF54" s="16">
        <v>1268.82</v>
      </c>
      <c r="AG54" s="16">
        <f t="shared" si="3"/>
        <v>63.441000000000003</v>
      </c>
      <c r="AH54" s="16">
        <f t="shared" si="4"/>
        <v>1332.261</v>
      </c>
      <c r="AI54" s="17">
        <f t="shared" si="5"/>
        <v>9.9999999997635314E-4</v>
      </c>
    </row>
    <row r="55" spans="1:35" ht="33.75" x14ac:dyDescent="0.25">
      <c r="B55" s="15"/>
      <c r="C55" s="102"/>
      <c r="D55" s="11"/>
      <c r="E55" s="11"/>
      <c r="F55" s="5" t="s">
        <v>3</v>
      </c>
      <c r="G55" s="14"/>
      <c r="H55" s="13"/>
      <c r="I55" s="12"/>
      <c r="J55" s="12"/>
      <c r="K55" s="12"/>
      <c r="L55" s="12"/>
      <c r="M55" s="12"/>
      <c r="N55" s="12"/>
      <c r="O55" s="12"/>
      <c r="P55" s="12"/>
      <c r="Q55" s="12"/>
      <c r="R55" s="11"/>
    </row>
    <row r="56" spans="1:35" ht="33.75" x14ac:dyDescent="0.25">
      <c r="B56" s="10"/>
      <c r="C56" s="101"/>
      <c r="D56" s="7"/>
      <c r="E56" s="7"/>
      <c r="F56" s="5" t="s">
        <v>2</v>
      </c>
      <c r="G56" s="9">
        <v>0.3</v>
      </c>
      <c r="H56" s="3">
        <v>0.3</v>
      </c>
      <c r="I56" s="8"/>
      <c r="J56" s="8"/>
      <c r="K56" s="8"/>
      <c r="L56" s="8"/>
      <c r="M56" s="8"/>
      <c r="N56" s="8"/>
      <c r="O56" s="8"/>
      <c r="P56" s="8"/>
      <c r="Q56" s="8"/>
      <c r="R56" s="7"/>
    </row>
    <row r="57" spans="1:35" ht="33.75" x14ac:dyDescent="0.25">
      <c r="B57" s="10"/>
      <c r="C57" s="101"/>
      <c r="D57" s="7"/>
      <c r="E57" s="7"/>
      <c r="F57" s="5" t="s">
        <v>1</v>
      </c>
      <c r="G57" s="9">
        <v>0.2</v>
      </c>
      <c r="H57" s="3">
        <v>0.2</v>
      </c>
      <c r="I57" s="8"/>
      <c r="J57" s="8"/>
      <c r="K57" s="8"/>
      <c r="L57" s="8"/>
      <c r="M57" s="8"/>
      <c r="N57" s="8"/>
      <c r="O57" s="8"/>
      <c r="P57" s="8"/>
      <c r="Q57" s="8"/>
      <c r="R57" s="7"/>
    </row>
    <row r="58" spans="1:35" ht="45.75" thickBot="1" x14ac:dyDescent="0.3">
      <c r="B58" s="6"/>
      <c r="C58" s="100"/>
      <c r="D58" s="1"/>
      <c r="E58" s="1"/>
      <c r="F58" s="5" t="s">
        <v>0</v>
      </c>
      <c r="G58" s="4">
        <v>0.1</v>
      </c>
      <c r="H58" s="3">
        <v>0.1</v>
      </c>
      <c r="I58" s="2"/>
      <c r="J58" s="2"/>
      <c r="K58" s="2"/>
      <c r="L58" s="2"/>
      <c r="M58" s="2"/>
      <c r="N58" s="2"/>
      <c r="O58" s="2"/>
      <c r="P58" s="2"/>
      <c r="Q58" s="2"/>
      <c r="R58" s="1"/>
    </row>
  </sheetData>
  <autoFilter ref="A2:AA2">
    <filterColumn colId="7" showButton="0"/>
    <filterColumn colId="9" showButton="0"/>
    <filterColumn colId="11" showButton="0"/>
    <filterColumn colId="13" showButton="0"/>
    <filterColumn colId="15" showButton="0"/>
    <filterColumn colId="21" showButton="0"/>
  </autoFilter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I8"/>
  <sheetViews>
    <sheetView topLeftCell="C1" workbookViewId="0">
      <selection activeCell="AK2" sqref="AK2"/>
    </sheetView>
  </sheetViews>
  <sheetFormatPr baseColWidth="10" defaultRowHeight="15" x14ac:dyDescent="0.25"/>
  <cols>
    <col min="1" max="1" width="0" hidden="1" customWidth="1"/>
    <col min="2" max="2" width="12.85546875" hidden="1" customWidth="1"/>
    <col min="5" max="5" width="0" hidden="1" customWidth="1"/>
    <col min="6" max="6" width="32.85546875" customWidth="1"/>
    <col min="8" max="8" width="0" hidden="1" customWidth="1"/>
    <col min="10" max="10" width="0" hidden="1" customWidth="1"/>
    <col min="11" max="11" width="14" customWidth="1"/>
    <col min="12" max="12" width="0" hidden="1" customWidth="1"/>
    <col min="13" max="13" width="14.140625" customWidth="1"/>
    <col min="14" max="17" width="0" hidden="1" customWidth="1"/>
    <col min="19" max="23" width="0" hidden="1" customWidth="1"/>
    <col min="24" max="24" width="10.5703125" hidden="1" customWidth="1"/>
    <col min="25" max="25" width="0" hidden="1" customWidth="1"/>
    <col min="26" max="29" width="11.42578125" hidden="1" customWidth="1"/>
    <col min="30" max="35" width="0" hidden="1" customWidth="1"/>
  </cols>
  <sheetData>
    <row r="1" spans="1:35" s="16" customFormat="1" ht="145.5" customHeight="1" thickBot="1" x14ac:dyDescent="0.3">
      <c r="B1" s="38"/>
      <c r="C1" s="38"/>
      <c r="D1" s="38"/>
      <c r="E1" s="38"/>
      <c r="F1" s="41"/>
      <c r="G1" s="40"/>
      <c r="H1" s="38"/>
      <c r="I1" s="40"/>
      <c r="J1" s="38"/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99.7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589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99.75" customHeight="1" x14ac:dyDescent="0.25">
      <c r="A3" s="16">
        <v>837</v>
      </c>
      <c r="B3" s="20">
        <v>766</v>
      </c>
      <c r="C3" s="20" t="s">
        <v>588</v>
      </c>
      <c r="D3" s="20">
        <v>1</v>
      </c>
      <c r="E3" s="20">
        <v>1</v>
      </c>
      <c r="F3" s="26" t="s">
        <v>55</v>
      </c>
      <c r="G3" s="23">
        <v>260.61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260.61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248.2</v>
      </c>
      <c r="AF3" s="22">
        <v>248.2</v>
      </c>
      <c r="AG3" s="16">
        <f>+AF3*5%</f>
        <v>12.41</v>
      </c>
      <c r="AH3" s="17">
        <f>+AG3+AF3</f>
        <v>260.61</v>
      </c>
      <c r="AI3" s="17">
        <f>+AH3-R3</f>
        <v>0</v>
      </c>
    </row>
    <row r="4" spans="1:35" s="16" customFormat="1" x14ac:dyDescent="0.25">
      <c r="A4" s="16">
        <v>838</v>
      </c>
      <c r="B4" s="20">
        <v>1467</v>
      </c>
      <c r="C4" s="20" t="s">
        <v>588</v>
      </c>
      <c r="D4" s="20">
        <v>2</v>
      </c>
      <c r="E4" s="20">
        <v>1</v>
      </c>
      <c r="F4" s="26" t="s">
        <v>587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22">
        <v>489.72</v>
      </c>
      <c r="AG4" s="16">
        <f>+AF4*5%</f>
        <v>24.486000000000004</v>
      </c>
      <c r="AH4" s="17">
        <f>+AG4+AF4</f>
        <v>514.20600000000002</v>
      </c>
      <c r="AI4" s="17">
        <f>+AH4-R4</f>
        <v>-4.0000000000190994E-3</v>
      </c>
    </row>
    <row r="5" spans="1:35" ht="22.5" x14ac:dyDescent="0.25">
      <c r="B5" s="15"/>
      <c r="C5" s="102"/>
      <c r="D5" s="11"/>
      <c r="E5" s="11"/>
      <c r="F5" s="5" t="s">
        <v>3</v>
      </c>
      <c r="G5" s="14"/>
      <c r="H5" s="13"/>
      <c r="I5" s="12"/>
      <c r="J5" s="12"/>
      <c r="K5" s="12"/>
      <c r="L5" s="12"/>
      <c r="M5" s="12"/>
      <c r="N5" s="12"/>
      <c r="O5" s="12"/>
      <c r="P5" s="12"/>
      <c r="Q5" s="12"/>
      <c r="R5" s="11"/>
    </row>
    <row r="6" spans="1:35" ht="33.75" x14ac:dyDescent="0.25">
      <c r="B6" s="10"/>
      <c r="C6" s="101"/>
      <c r="D6" s="7"/>
      <c r="E6" s="7"/>
      <c r="F6" s="5" t="s">
        <v>2</v>
      </c>
      <c r="G6" s="9">
        <v>0.3</v>
      </c>
      <c r="H6" s="3">
        <v>0.3</v>
      </c>
      <c r="I6" s="8"/>
      <c r="J6" s="8"/>
      <c r="K6" s="8"/>
      <c r="L6" s="8"/>
      <c r="M6" s="8"/>
      <c r="N6" s="8"/>
      <c r="O6" s="8"/>
      <c r="P6" s="8"/>
      <c r="Q6" s="8"/>
      <c r="R6" s="7"/>
    </row>
    <row r="7" spans="1:35" ht="33.75" x14ac:dyDescent="0.25">
      <c r="B7" s="10"/>
      <c r="C7" s="101"/>
      <c r="D7" s="7"/>
      <c r="E7" s="7"/>
      <c r="F7" s="5" t="s">
        <v>1</v>
      </c>
      <c r="G7" s="9">
        <v>0.2</v>
      </c>
      <c r="H7" s="3">
        <v>0.2</v>
      </c>
      <c r="I7" s="8"/>
      <c r="J7" s="8"/>
      <c r="K7" s="8"/>
      <c r="L7" s="8"/>
      <c r="M7" s="8"/>
      <c r="N7" s="8"/>
      <c r="O7" s="8"/>
      <c r="P7" s="8"/>
      <c r="Q7" s="8"/>
      <c r="R7" s="7"/>
    </row>
    <row r="8" spans="1:35" ht="45.75" thickBot="1" x14ac:dyDescent="0.3">
      <c r="B8" s="6"/>
      <c r="C8" s="100"/>
      <c r="D8" s="1"/>
      <c r="E8" s="1"/>
      <c r="F8" s="5" t="s">
        <v>0</v>
      </c>
      <c r="G8" s="4">
        <v>0.1</v>
      </c>
      <c r="H8" s="3">
        <v>0.1</v>
      </c>
      <c r="I8" s="2"/>
      <c r="J8" s="2"/>
      <c r="K8" s="2"/>
      <c r="L8" s="2"/>
      <c r="M8" s="2"/>
      <c r="N8" s="2"/>
      <c r="O8" s="2"/>
      <c r="P8" s="2"/>
      <c r="Q8" s="2"/>
      <c r="R8" s="1"/>
    </row>
  </sheetData>
  <mergeCells count="6"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U100"/>
  <sheetViews>
    <sheetView topLeftCell="C1" workbookViewId="0">
      <selection activeCell="AY1" sqref="AY1"/>
    </sheetView>
  </sheetViews>
  <sheetFormatPr baseColWidth="10" defaultRowHeight="15" x14ac:dyDescent="0.25"/>
  <cols>
    <col min="1" max="1" width="0" hidden="1" customWidth="1"/>
    <col min="2" max="2" width="8.85546875" hidden="1" customWidth="1"/>
    <col min="4" max="4" width="5" customWidth="1"/>
    <col min="5" max="5" width="0" hidden="1" customWidth="1"/>
    <col min="6" max="6" width="44" customWidth="1"/>
    <col min="8" max="8" width="0" hidden="1" customWidth="1"/>
    <col min="10" max="10" width="0" hidden="1" customWidth="1"/>
    <col min="11" max="11" width="13.28515625" customWidth="1"/>
    <col min="12" max="12" width="0" hidden="1" customWidth="1"/>
    <col min="13" max="13" width="13.85546875" customWidth="1"/>
    <col min="14" max="17" width="0" hidden="1" customWidth="1"/>
    <col min="19" max="25" width="0" hidden="1" customWidth="1"/>
    <col min="27" max="27" width="0.140625" customWidth="1"/>
    <col min="28" max="29" width="11.42578125" hidden="1" customWidth="1"/>
    <col min="30" max="50" width="0" hidden="1" customWidth="1"/>
  </cols>
  <sheetData>
    <row r="1" spans="1:35" s="16" customFormat="1" ht="148.5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79.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680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117.75" customHeight="1" x14ac:dyDescent="0.25">
      <c r="A3" s="16">
        <v>842</v>
      </c>
      <c r="B3" s="20">
        <v>767</v>
      </c>
      <c r="C3" s="20" t="s">
        <v>591</v>
      </c>
      <c r="D3" s="20">
        <v>1</v>
      </c>
      <c r="E3" s="20">
        <v>1</v>
      </c>
      <c r="F3" s="26" t="s">
        <v>55</v>
      </c>
      <c r="G3" s="23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266.45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253.76</v>
      </c>
      <c r="AF3" s="16">
        <v>253.76</v>
      </c>
      <c r="AG3" s="16">
        <f t="shared" ref="AG3:AG34" si="0">+AF3*5%</f>
        <v>12.688000000000001</v>
      </c>
      <c r="AH3" s="16">
        <f t="shared" ref="AH3:AH34" si="1">+AG3+AF3</f>
        <v>266.44799999999998</v>
      </c>
      <c r="AI3" s="17">
        <f t="shared" ref="AI3:AI34" si="2">+AH3-R3</f>
        <v>-2.0000000000095497E-3</v>
      </c>
    </row>
    <row r="4" spans="1:35" s="16" customFormat="1" x14ac:dyDescent="0.25">
      <c r="A4" s="16">
        <v>843</v>
      </c>
      <c r="B4" s="20">
        <v>768</v>
      </c>
      <c r="C4" s="20" t="s">
        <v>591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844</v>
      </c>
      <c r="B5" s="20">
        <v>769</v>
      </c>
      <c r="C5" s="20" t="s">
        <v>591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x14ac:dyDescent="0.25">
      <c r="A6" s="16">
        <v>845</v>
      </c>
      <c r="B6" s="20">
        <v>770</v>
      </c>
      <c r="C6" s="20" t="s">
        <v>591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x14ac:dyDescent="0.25">
      <c r="A7" s="16">
        <v>846</v>
      </c>
      <c r="B7" s="20">
        <v>771</v>
      </c>
      <c r="C7" s="20" t="s">
        <v>591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x14ac:dyDescent="0.25">
      <c r="A8" s="16">
        <v>847</v>
      </c>
      <c r="B8" s="20">
        <v>772</v>
      </c>
      <c r="C8" s="20" t="s">
        <v>591</v>
      </c>
      <c r="D8" s="20">
        <v>6</v>
      </c>
      <c r="E8" s="20">
        <v>1</v>
      </c>
      <c r="F8" s="26" t="s">
        <v>679</v>
      </c>
      <c r="G8" s="23">
        <v>3999.12</v>
      </c>
      <c r="H8" s="20">
        <v>31.5</v>
      </c>
      <c r="I8" s="23">
        <v>1199.74</v>
      </c>
      <c r="J8" s="20">
        <v>21</v>
      </c>
      <c r="K8" s="23">
        <v>799.83</v>
      </c>
      <c r="L8" s="20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5998.69</v>
      </c>
      <c r="S8" s="20">
        <v>100</v>
      </c>
      <c r="T8" s="20">
        <v>50</v>
      </c>
      <c r="U8" s="21">
        <v>25</v>
      </c>
      <c r="V8" s="20"/>
      <c r="W8" s="20"/>
      <c r="X8"/>
      <c r="Y8" t="s">
        <v>5</v>
      </c>
      <c r="AA8" s="17"/>
      <c r="AD8" s="16" t="s">
        <v>4</v>
      </c>
      <c r="AE8" s="46">
        <v>5713.04</v>
      </c>
      <c r="AF8" s="16">
        <v>5713.04</v>
      </c>
      <c r="AG8" s="16">
        <f t="shared" si="0"/>
        <v>285.65199999999999</v>
      </c>
      <c r="AH8" s="16">
        <f t="shared" si="1"/>
        <v>5998.692</v>
      </c>
      <c r="AI8" s="17">
        <f t="shared" si="2"/>
        <v>2.0000000004074536E-3</v>
      </c>
    </row>
    <row r="9" spans="1:35" s="16" customFormat="1" x14ac:dyDescent="0.25">
      <c r="A9" s="16">
        <v>848</v>
      </c>
      <c r="B9" s="20">
        <v>773</v>
      </c>
      <c r="C9" s="20" t="s">
        <v>591</v>
      </c>
      <c r="D9" s="20">
        <v>7</v>
      </c>
      <c r="E9" s="20">
        <v>1</v>
      </c>
      <c r="F9" s="26" t="s">
        <v>678</v>
      </c>
      <c r="G9" s="23">
        <v>4398.8</v>
      </c>
      <c r="H9" s="20">
        <v>31.5</v>
      </c>
      <c r="I9" s="23">
        <v>1319.64</v>
      </c>
      <c r="J9" s="20">
        <v>21</v>
      </c>
      <c r="K9" s="23">
        <v>879.76</v>
      </c>
      <c r="L9" s="20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6598.2</v>
      </c>
      <c r="S9" s="20">
        <v>100</v>
      </c>
      <c r="T9" s="20">
        <v>50</v>
      </c>
      <c r="U9" s="21">
        <v>25</v>
      </c>
      <c r="V9" s="20"/>
      <c r="W9" s="20"/>
      <c r="X9"/>
      <c r="Y9" t="s">
        <v>5</v>
      </c>
      <c r="AA9" s="17"/>
      <c r="AD9" s="16" t="s">
        <v>4</v>
      </c>
      <c r="AE9" s="46">
        <v>6284</v>
      </c>
      <c r="AF9" s="16">
        <v>6284</v>
      </c>
      <c r="AG9" s="16">
        <f t="shared" si="0"/>
        <v>314.20000000000005</v>
      </c>
      <c r="AH9" s="16">
        <f t="shared" si="1"/>
        <v>6598.2</v>
      </c>
      <c r="AI9" s="17">
        <f t="shared" si="2"/>
        <v>0</v>
      </c>
    </row>
    <row r="10" spans="1:35" s="16" customFormat="1" x14ac:dyDescent="0.25">
      <c r="A10" s="16">
        <v>849</v>
      </c>
      <c r="B10" s="20">
        <v>774</v>
      </c>
      <c r="C10" s="20" t="s">
        <v>591</v>
      </c>
      <c r="D10" s="20">
        <v>8</v>
      </c>
      <c r="E10" s="20">
        <v>1</v>
      </c>
      <c r="F10" s="26" t="s">
        <v>677</v>
      </c>
      <c r="G10" s="23">
        <v>3999.12</v>
      </c>
      <c r="H10" s="20">
        <v>31.5</v>
      </c>
      <c r="I10" s="23">
        <v>1199.74</v>
      </c>
      <c r="J10" s="20">
        <v>21</v>
      </c>
      <c r="K10" s="23">
        <v>799.83</v>
      </c>
      <c r="L10" s="20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5998.69</v>
      </c>
      <c r="S10" s="20">
        <v>100</v>
      </c>
      <c r="T10" s="20">
        <v>50</v>
      </c>
      <c r="U10" s="21">
        <v>25</v>
      </c>
      <c r="V10" s="20"/>
      <c r="W10" s="20"/>
      <c r="X10"/>
      <c r="Y10" t="s">
        <v>5</v>
      </c>
      <c r="AA10" s="17"/>
      <c r="AD10" s="16" t="s">
        <v>4</v>
      </c>
      <c r="AE10" s="46">
        <v>5713.04</v>
      </c>
      <c r="AF10" s="16">
        <v>5713.04</v>
      </c>
      <c r="AG10" s="16">
        <f t="shared" si="0"/>
        <v>285.65199999999999</v>
      </c>
      <c r="AH10" s="16">
        <f t="shared" si="1"/>
        <v>5998.692</v>
      </c>
      <c r="AI10" s="17">
        <f t="shared" si="2"/>
        <v>2.0000000004074536E-3</v>
      </c>
    </row>
    <row r="11" spans="1:35" s="16" customFormat="1" x14ac:dyDescent="0.25">
      <c r="A11" s="16">
        <v>850</v>
      </c>
      <c r="B11" s="20">
        <v>775</v>
      </c>
      <c r="C11" s="20" t="s">
        <v>591</v>
      </c>
      <c r="D11" s="20">
        <v>9</v>
      </c>
      <c r="E11" s="20">
        <v>1</v>
      </c>
      <c r="F11" s="26" t="s">
        <v>676</v>
      </c>
      <c r="G11" s="23">
        <v>1466.66</v>
      </c>
      <c r="H11" s="20">
        <v>0</v>
      </c>
      <c r="I11" s="24">
        <v>0</v>
      </c>
      <c r="J11" s="25">
        <v>0</v>
      </c>
      <c r="K11" s="24">
        <v>0</v>
      </c>
      <c r="L11" s="20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1466.66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AA11" s="17"/>
      <c r="AD11" s="16" t="s">
        <v>4</v>
      </c>
      <c r="AE11" s="46">
        <v>1396.82</v>
      </c>
      <c r="AF11" s="16">
        <v>1396.82</v>
      </c>
      <c r="AG11" s="16">
        <f t="shared" si="0"/>
        <v>69.840999999999994</v>
      </c>
      <c r="AH11" s="16">
        <f t="shared" si="1"/>
        <v>1466.6609999999998</v>
      </c>
      <c r="AI11" s="17">
        <f t="shared" si="2"/>
        <v>9.9999999974897946E-4</v>
      </c>
    </row>
    <row r="12" spans="1:35" s="16" customFormat="1" x14ac:dyDescent="0.25">
      <c r="A12" s="16">
        <v>851</v>
      </c>
      <c r="B12" s="20">
        <v>776</v>
      </c>
      <c r="C12" s="20" t="s">
        <v>591</v>
      </c>
      <c r="D12" s="20">
        <v>10</v>
      </c>
      <c r="E12" s="20">
        <v>1</v>
      </c>
      <c r="F12" s="26" t="s">
        <v>675</v>
      </c>
      <c r="G12" s="23">
        <v>2798.92</v>
      </c>
      <c r="H12" s="20">
        <v>0</v>
      </c>
      <c r="I12" s="24">
        <v>0</v>
      </c>
      <c r="J12" s="25">
        <v>0</v>
      </c>
      <c r="K12" s="24">
        <v>0</v>
      </c>
      <c r="L12" s="20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2798.92</v>
      </c>
      <c r="S12" s="20">
        <v>0</v>
      </c>
      <c r="T12" s="20">
        <v>0</v>
      </c>
      <c r="U12" s="21">
        <v>0</v>
      </c>
      <c r="V12" s="20"/>
      <c r="W12" s="20"/>
      <c r="X12"/>
      <c r="Y12" t="s">
        <v>5</v>
      </c>
      <c r="AA12" s="17"/>
      <c r="AD12" s="16" t="s">
        <v>4</v>
      </c>
      <c r="AE12" s="46">
        <v>2665.64</v>
      </c>
      <c r="AF12" s="16">
        <v>2665.64</v>
      </c>
      <c r="AG12" s="16">
        <f t="shared" si="0"/>
        <v>133.28200000000001</v>
      </c>
      <c r="AH12" s="16">
        <f t="shared" si="1"/>
        <v>2798.922</v>
      </c>
      <c r="AI12" s="17">
        <f t="shared" si="2"/>
        <v>1.9999999999527063E-3</v>
      </c>
    </row>
    <row r="13" spans="1:35" s="16" customFormat="1" x14ac:dyDescent="0.25">
      <c r="A13" s="16">
        <v>852</v>
      </c>
      <c r="B13" s="20">
        <v>777</v>
      </c>
      <c r="C13" s="20" t="s">
        <v>591</v>
      </c>
      <c r="D13" s="20">
        <v>11</v>
      </c>
      <c r="E13" s="20">
        <v>1</v>
      </c>
      <c r="F13" s="26" t="s">
        <v>674</v>
      </c>
      <c r="G13" s="23">
        <v>3066.54</v>
      </c>
      <c r="H13" s="20">
        <v>31.5</v>
      </c>
      <c r="I13" s="23">
        <v>919.96</v>
      </c>
      <c r="J13" s="20">
        <v>21</v>
      </c>
      <c r="K13" s="23">
        <v>613.30999999999995</v>
      </c>
      <c r="L13" s="20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4599.8100000000004</v>
      </c>
      <c r="S13" s="20">
        <v>100</v>
      </c>
      <c r="T13" s="20">
        <v>50</v>
      </c>
      <c r="U13" s="21">
        <v>25</v>
      </c>
      <c r="V13" s="20"/>
      <c r="W13" s="20"/>
      <c r="X13"/>
      <c r="Y13" t="s">
        <v>5</v>
      </c>
      <c r="AA13" s="17"/>
      <c r="AD13" s="16" t="s">
        <v>4</v>
      </c>
      <c r="AE13" s="46">
        <v>4380.76</v>
      </c>
      <c r="AF13" s="16">
        <v>4380.76</v>
      </c>
      <c r="AG13" s="16">
        <f t="shared" si="0"/>
        <v>219.03800000000001</v>
      </c>
      <c r="AH13" s="16">
        <f t="shared" si="1"/>
        <v>4599.7980000000007</v>
      </c>
      <c r="AI13" s="17">
        <f t="shared" si="2"/>
        <v>-1.1999999999716238E-2</v>
      </c>
    </row>
    <row r="14" spans="1:35" s="16" customFormat="1" x14ac:dyDescent="0.25">
      <c r="A14" s="16">
        <v>853</v>
      </c>
      <c r="B14" s="20">
        <v>778</v>
      </c>
      <c r="C14" s="20" t="s">
        <v>591</v>
      </c>
      <c r="D14" s="20">
        <v>12</v>
      </c>
      <c r="E14" s="20">
        <v>1</v>
      </c>
      <c r="F14" s="26" t="s">
        <v>673</v>
      </c>
      <c r="G14" s="23">
        <v>4398.8</v>
      </c>
      <c r="H14" s="20">
        <v>31.5</v>
      </c>
      <c r="I14" s="23">
        <v>1319.64</v>
      </c>
      <c r="J14" s="20">
        <v>21</v>
      </c>
      <c r="K14" s="23">
        <v>879.76</v>
      </c>
      <c r="L14" s="20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6598.2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AA14" s="17"/>
      <c r="AD14" s="16" t="s">
        <v>4</v>
      </c>
      <c r="AE14" s="46">
        <v>6284</v>
      </c>
      <c r="AF14" s="16">
        <v>6284</v>
      </c>
      <c r="AG14" s="16">
        <f t="shared" si="0"/>
        <v>314.20000000000005</v>
      </c>
      <c r="AH14" s="16">
        <f t="shared" si="1"/>
        <v>6598.2</v>
      </c>
      <c r="AI14" s="17">
        <f t="shared" si="2"/>
        <v>0</v>
      </c>
    </row>
    <row r="15" spans="1:35" s="16" customFormat="1" ht="30" x14ac:dyDescent="0.25">
      <c r="A15" s="16">
        <v>854</v>
      </c>
      <c r="B15" s="20">
        <v>779</v>
      </c>
      <c r="C15" s="20" t="s">
        <v>591</v>
      </c>
      <c r="D15" s="20">
        <v>13</v>
      </c>
      <c r="E15" s="20">
        <v>1</v>
      </c>
      <c r="F15" s="26" t="s">
        <v>672</v>
      </c>
      <c r="G15" s="23">
        <v>3599.44</v>
      </c>
      <c r="H15" s="20">
        <v>31.5</v>
      </c>
      <c r="I15" s="23">
        <v>1079.83</v>
      </c>
      <c r="J15" s="20">
        <v>21</v>
      </c>
      <c r="K15" s="23">
        <v>719.89</v>
      </c>
      <c r="L15" s="20">
        <v>0</v>
      </c>
      <c r="M15" s="24">
        <v>0</v>
      </c>
      <c r="N15" s="20">
        <v>0</v>
      </c>
      <c r="O15" s="23">
        <v>0</v>
      </c>
      <c r="P15" s="20">
        <v>0</v>
      </c>
      <c r="Q15" s="23">
        <v>0</v>
      </c>
      <c r="R15" s="22">
        <v>5399.16</v>
      </c>
      <c r="S15" s="20">
        <v>100</v>
      </c>
      <c r="T15" s="20">
        <v>50</v>
      </c>
      <c r="U15" s="21">
        <v>25</v>
      </c>
      <c r="V15" s="20"/>
      <c r="W15" s="20"/>
      <c r="X15"/>
      <c r="Y15" t="s">
        <v>5</v>
      </c>
      <c r="AA15" s="17"/>
      <c r="AD15" s="16" t="s">
        <v>4</v>
      </c>
      <c r="AE15" s="46">
        <v>5142.0600000000004</v>
      </c>
      <c r="AF15" s="16">
        <v>5142.0600000000004</v>
      </c>
      <c r="AG15" s="16">
        <f t="shared" si="0"/>
        <v>257.10300000000001</v>
      </c>
      <c r="AH15" s="16">
        <f t="shared" si="1"/>
        <v>5399.1630000000005</v>
      </c>
      <c r="AI15" s="17">
        <f t="shared" si="2"/>
        <v>3.0000000006111804E-3</v>
      </c>
    </row>
    <row r="16" spans="1:35" s="16" customFormat="1" ht="30" x14ac:dyDescent="0.25">
      <c r="A16" s="16">
        <v>855</v>
      </c>
      <c r="B16" s="20">
        <v>780</v>
      </c>
      <c r="C16" s="20" t="s">
        <v>591</v>
      </c>
      <c r="D16" s="20">
        <v>14</v>
      </c>
      <c r="E16" s="20">
        <v>1</v>
      </c>
      <c r="F16" s="26" t="s">
        <v>671</v>
      </c>
      <c r="G16" s="23">
        <v>4266.74</v>
      </c>
      <c r="H16" s="20">
        <v>31.5</v>
      </c>
      <c r="I16" s="23">
        <v>1280.02</v>
      </c>
      <c r="J16" s="20">
        <v>21</v>
      </c>
      <c r="K16" s="23">
        <v>853.35</v>
      </c>
      <c r="L16" s="20">
        <v>0</v>
      </c>
      <c r="M16" s="24">
        <v>0</v>
      </c>
      <c r="N16" s="20">
        <v>0</v>
      </c>
      <c r="O16" s="23">
        <v>0</v>
      </c>
      <c r="P16" s="20">
        <v>0</v>
      </c>
      <c r="Q16" s="23">
        <v>0</v>
      </c>
      <c r="R16" s="22">
        <v>6400.11</v>
      </c>
      <c r="S16" s="20">
        <v>100</v>
      </c>
      <c r="T16" s="20">
        <v>50</v>
      </c>
      <c r="U16" s="21">
        <v>25</v>
      </c>
      <c r="V16" s="20"/>
      <c r="W16" s="20"/>
      <c r="X16"/>
      <c r="Y16" t="s">
        <v>5</v>
      </c>
      <c r="AA16" s="17"/>
      <c r="AD16" s="16" t="s">
        <v>4</v>
      </c>
      <c r="AE16" s="46">
        <v>6095.34</v>
      </c>
      <c r="AF16" s="16">
        <v>6095.34</v>
      </c>
      <c r="AG16" s="16">
        <f t="shared" si="0"/>
        <v>304.767</v>
      </c>
      <c r="AH16" s="16">
        <f t="shared" si="1"/>
        <v>6400.107</v>
      </c>
      <c r="AI16" s="17">
        <f t="shared" si="2"/>
        <v>-2.9999999997016857E-3</v>
      </c>
    </row>
    <row r="17" spans="1:35" s="16" customFormat="1" ht="30" x14ac:dyDescent="0.25">
      <c r="A17" s="16">
        <v>856</v>
      </c>
      <c r="B17" s="20">
        <v>781</v>
      </c>
      <c r="C17" s="20" t="s">
        <v>591</v>
      </c>
      <c r="D17" s="20">
        <v>15</v>
      </c>
      <c r="E17" s="20">
        <v>1</v>
      </c>
      <c r="F17" s="26" t="s">
        <v>670</v>
      </c>
      <c r="G17" s="23">
        <v>3733.84</v>
      </c>
      <c r="H17" s="20">
        <v>31.5</v>
      </c>
      <c r="I17" s="23">
        <v>1120.1500000000001</v>
      </c>
      <c r="J17" s="20">
        <v>21</v>
      </c>
      <c r="K17" s="23">
        <v>746.77</v>
      </c>
      <c r="L17" s="20">
        <v>0</v>
      </c>
      <c r="M17" s="24">
        <v>0</v>
      </c>
      <c r="N17" s="20">
        <v>0</v>
      </c>
      <c r="O17" s="23">
        <v>0</v>
      </c>
      <c r="P17" s="20">
        <v>0</v>
      </c>
      <c r="Q17" s="23">
        <v>0</v>
      </c>
      <c r="R17" s="22">
        <v>5600.76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AA17" s="17"/>
      <c r="AD17" s="16" t="s">
        <v>4</v>
      </c>
      <c r="AE17" s="46">
        <v>5334.06</v>
      </c>
      <c r="AF17" s="16">
        <v>5334.06</v>
      </c>
      <c r="AG17" s="16">
        <f t="shared" si="0"/>
        <v>266.70300000000003</v>
      </c>
      <c r="AH17" s="16">
        <f t="shared" si="1"/>
        <v>5600.7630000000008</v>
      </c>
      <c r="AI17" s="17">
        <f t="shared" si="2"/>
        <v>3.0000000006111804E-3</v>
      </c>
    </row>
    <row r="18" spans="1:35" s="16" customFormat="1" ht="30" x14ac:dyDescent="0.25">
      <c r="A18" s="16">
        <v>857</v>
      </c>
      <c r="B18" s="20">
        <v>782</v>
      </c>
      <c r="C18" s="20" t="s">
        <v>591</v>
      </c>
      <c r="D18" s="20">
        <v>16</v>
      </c>
      <c r="E18" s="20">
        <v>1</v>
      </c>
      <c r="F18" s="26" t="s">
        <v>669</v>
      </c>
      <c r="G18" s="23">
        <v>3732.67</v>
      </c>
      <c r="H18" s="20">
        <v>31.5</v>
      </c>
      <c r="I18" s="23">
        <v>1119.8</v>
      </c>
      <c r="J18" s="20">
        <v>21</v>
      </c>
      <c r="K18" s="23">
        <v>746.53</v>
      </c>
      <c r="L18" s="20">
        <v>0</v>
      </c>
      <c r="M18" s="24">
        <v>0</v>
      </c>
      <c r="N18" s="20">
        <v>0</v>
      </c>
      <c r="O18" s="23">
        <v>0</v>
      </c>
      <c r="P18" s="20">
        <v>0</v>
      </c>
      <c r="Q18" s="23">
        <v>0</v>
      </c>
      <c r="R18" s="22">
        <v>5599</v>
      </c>
      <c r="S18" s="20">
        <v>100</v>
      </c>
      <c r="T18" s="20">
        <v>50</v>
      </c>
      <c r="U18" s="21">
        <v>25</v>
      </c>
      <c r="V18" s="20"/>
      <c r="W18" s="20"/>
      <c r="X18"/>
      <c r="Y18" t="s">
        <v>5</v>
      </c>
      <c r="AA18" s="17"/>
      <c r="AD18" s="16" t="s">
        <v>4</v>
      </c>
      <c r="AE18" s="46">
        <v>5332.38</v>
      </c>
      <c r="AF18" s="16">
        <v>5332.38</v>
      </c>
      <c r="AG18" s="16">
        <f t="shared" si="0"/>
        <v>266.61900000000003</v>
      </c>
      <c r="AH18" s="16">
        <f t="shared" si="1"/>
        <v>5598.9989999999998</v>
      </c>
      <c r="AI18" s="17">
        <f t="shared" si="2"/>
        <v>-1.0000000002037268E-3</v>
      </c>
    </row>
    <row r="19" spans="1:35" s="16" customFormat="1" x14ac:dyDescent="0.25">
      <c r="A19" s="16">
        <v>858</v>
      </c>
      <c r="B19" s="20">
        <v>783</v>
      </c>
      <c r="C19" s="20" t="s">
        <v>591</v>
      </c>
      <c r="D19" s="20">
        <v>17</v>
      </c>
      <c r="E19" s="20">
        <v>1</v>
      </c>
      <c r="F19" s="26" t="s">
        <v>668</v>
      </c>
      <c r="G19" s="23">
        <v>2798.92</v>
      </c>
      <c r="H19" s="20">
        <v>31.5</v>
      </c>
      <c r="I19" s="23">
        <v>839.67</v>
      </c>
      <c r="J19" s="20">
        <v>21</v>
      </c>
      <c r="K19" s="23">
        <v>559.79</v>
      </c>
      <c r="L19" s="20">
        <v>0</v>
      </c>
      <c r="M19" s="24">
        <v>0</v>
      </c>
      <c r="N19" s="20">
        <v>0</v>
      </c>
      <c r="O19" s="23">
        <v>0</v>
      </c>
      <c r="P19" s="20">
        <v>0</v>
      </c>
      <c r="Q19" s="23">
        <v>0</v>
      </c>
      <c r="R19" s="22">
        <v>4198.38</v>
      </c>
      <c r="S19" s="20">
        <v>100</v>
      </c>
      <c r="T19" s="20">
        <v>50</v>
      </c>
      <c r="U19" s="21">
        <v>25</v>
      </c>
      <c r="V19" s="20"/>
      <c r="W19" s="20"/>
      <c r="X19"/>
      <c r="Y19" t="s">
        <v>5</v>
      </c>
      <c r="AA19" s="17"/>
      <c r="AD19" s="16" t="s">
        <v>4</v>
      </c>
      <c r="AE19" s="46">
        <v>3998.46</v>
      </c>
      <c r="AF19" s="16">
        <v>3998.46</v>
      </c>
      <c r="AG19" s="16">
        <f t="shared" si="0"/>
        <v>199.923</v>
      </c>
      <c r="AH19" s="16">
        <f t="shared" si="1"/>
        <v>4198.3829999999998</v>
      </c>
      <c r="AI19" s="17">
        <f t="shared" si="2"/>
        <v>2.9999999997016857E-3</v>
      </c>
    </row>
    <row r="20" spans="1:35" s="16" customFormat="1" x14ac:dyDescent="0.25">
      <c r="A20" s="16">
        <v>859</v>
      </c>
      <c r="B20" s="20">
        <v>784</v>
      </c>
      <c r="C20" s="20" t="s">
        <v>591</v>
      </c>
      <c r="D20" s="20">
        <v>18</v>
      </c>
      <c r="E20" s="20">
        <v>1</v>
      </c>
      <c r="F20" s="26" t="s">
        <v>667</v>
      </c>
      <c r="G20" s="23">
        <v>3066.54</v>
      </c>
      <c r="H20" s="20">
        <v>31.5</v>
      </c>
      <c r="I20" s="23">
        <v>919.96</v>
      </c>
      <c r="J20" s="20">
        <v>21</v>
      </c>
      <c r="K20" s="23">
        <v>613.30999999999995</v>
      </c>
      <c r="L20" s="20">
        <v>0</v>
      </c>
      <c r="M20" s="24">
        <v>0</v>
      </c>
      <c r="N20" s="20">
        <v>0</v>
      </c>
      <c r="O20" s="23">
        <v>0</v>
      </c>
      <c r="P20" s="20">
        <v>0</v>
      </c>
      <c r="Q20" s="23">
        <v>0</v>
      </c>
      <c r="R20" s="22">
        <v>4599.8100000000004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AA20" s="17"/>
      <c r="AD20" s="16" t="s">
        <v>4</v>
      </c>
      <c r="AE20" s="46">
        <v>4380.76</v>
      </c>
      <c r="AF20" s="16">
        <v>4380.76</v>
      </c>
      <c r="AG20" s="16">
        <f t="shared" si="0"/>
        <v>219.03800000000001</v>
      </c>
      <c r="AH20" s="16">
        <f t="shared" si="1"/>
        <v>4599.7980000000007</v>
      </c>
      <c r="AI20" s="17">
        <f t="shared" si="2"/>
        <v>-1.1999999999716238E-2</v>
      </c>
    </row>
    <row r="21" spans="1:35" s="16" customFormat="1" x14ac:dyDescent="0.25">
      <c r="A21" s="16">
        <v>860</v>
      </c>
      <c r="B21" s="20">
        <v>785</v>
      </c>
      <c r="C21" s="20" t="s">
        <v>591</v>
      </c>
      <c r="D21" s="20">
        <v>19</v>
      </c>
      <c r="E21" s="20">
        <v>1</v>
      </c>
      <c r="F21" s="26" t="s">
        <v>666</v>
      </c>
      <c r="G21" s="23">
        <v>2666.86</v>
      </c>
      <c r="H21" s="20">
        <v>31.5</v>
      </c>
      <c r="I21" s="23">
        <v>800.06</v>
      </c>
      <c r="J21" s="20">
        <v>21</v>
      </c>
      <c r="K21" s="23">
        <v>533.37</v>
      </c>
      <c r="L21" s="20">
        <v>0</v>
      </c>
      <c r="M21" s="24">
        <v>0</v>
      </c>
      <c r="N21" s="20">
        <v>0</v>
      </c>
      <c r="O21" s="23">
        <v>0</v>
      </c>
      <c r="P21" s="20">
        <v>0</v>
      </c>
      <c r="Q21" s="23">
        <v>0</v>
      </c>
      <c r="R21" s="22">
        <v>4000.29</v>
      </c>
      <c r="S21" s="20">
        <v>100</v>
      </c>
      <c r="T21" s="20">
        <v>50</v>
      </c>
      <c r="U21" s="21">
        <v>25</v>
      </c>
      <c r="V21" s="20"/>
      <c r="W21" s="20"/>
      <c r="X21"/>
      <c r="Y21" t="s">
        <v>5</v>
      </c>
      <c r="AA21" s="17"/>
      <c r="AD21" s="16" t="s">
        <v>4</v>
      </c>
      <c r="AE21" s="46">
        <v>3809.8</v>
      </c>
      <c r="AF21" s="16">
        <v>3809.8</v>
      </c>
      <c r="AG21" s="16">
        <f t="shared" si="0"/>
        <v>190.49</v>
      </c>
      <c r="AH21" s="16">
        <f t="shared" si="1"/>
        <v>4000.29</v>
      </c>
      <c r="AI21" s="17">
        <f t="shared" si="2"/>
        <v>0</v>
      </c>
    </row>
    <row r="22" spans="1:35" s="16" customFormat="1" x14ac:dyDescent="0.25">
      <c r="A22" s="16">
        <v>861</v>
      </c>
      <c r="B22" s="20">
        <v>786</v>
      </c>
      <c r="C22" s="20" t="s">
        <v>591</v>
      </c>
      <c r="D22" s="20">
        <v>20</v>
      </c>
      <c r="E22" s="20">
        <v>1</v>
      </c>
      <c r="F22" s="26" t="s">
        <v>665</v>
      </c>
      <c r="G22" s="23">
        <v>3466.22</v>
      </c>
      <c r="H22" s="20">
        <v>31.5</v>
      </c>
      <c r="I22" s="23">
        <v>1039.8699999999999</v>
      </c>
      <c r="J22" s="20">
        <v>21</v>
      </c>
      <c r="K22" s="23">
        <v>693.24</v>
      </c>
      <c r="L22" s="20">
        <v>0</v>
      </c>
      <c r="M22" s="24">
        <v>0</v>
      </c>
      <c r="N22" s="20">
        <v>0</v>
      </c>
      <c r="O22" s="23">
        <v>0</v>
      </c>
      <c r="P22" s="20">
        <v>0</v>
      </c>
      <c r="Q22" s="23">
        <v>0</v>
      </c>
      <c r="R22" s="22">
        <v>5199.33</v>
      </c>
      <c r="S22" s="20">
        <v>100</v>
      </c>
      <c r="T22" s="20">
        <v>50</v>
      </c>
      <c r="U22" s="21">
        <v>25</v>
      </c>
      <c r="V22" s="20"/>
      <c r="W22" s="20"/>
      <c r="X22"/>
      <c r="Y22" t="s">
        <v>5</v>
      </c>
      <c r="AA22" s="17"/>
      <c r="AD22" s="16" t="s">
        <v>4</v>
      </c>
      <c r="AE22" s="46">
        <v>4951.74</v>
      </c>
      <c r="AF22" s="16">
        <v>4951.74</v>
      </c>
      <c r="AG22" s="16">
        <f t="shared" si="0"/>
        <v>247.58699999999999</v>
      </c>
      <c r="AH22" s="16">
        <f t="shared" si="1"/>
        <v>5199.3269999999993</v>
      </c>
      <c r="AI22" s="17">
        <f t="shared" si="2"/>
        <v>-3.0000000006111804E-3</v>
      </c>
    </row>
    <row r="23" spans="1:35" s="16" customFormat="1" x14ac:dyDescent="0.25">
      <c r="A23" s="16">
        <v>862</v>
      </c>
      <c r="B23" s="20">
        <v>787</v>
      </c>
      <c r="C23" s="20" t="s">
        <v>591</v>
      </c>
      <c r="D23" s="20">
        <v>21</v>
      </c>
      <c r="E23" s="20">
        <v>1</v>
      </c>
      <c r="F23" s="26" t="s">
        <v>664</v>
      </c>
      <c r="G23" s="23">
        <v>4398.8</v>
      </c>
      <c r="H23" s="20">
        <v>31.5</v>
      </c>
      <c r="I23" s="23">
        <v>1319.64</v>
      </c>
      <c r="J23" s="20">
        <v>21</v>
      </c>
      <c r="K23" s="23">
        <v>879.76</v>
      </c>
      <c r="L23" s="20">
        <v>0</v>
      </c>
      <c r="M23" s="24">
        <v>0</v>
      </c>
      <c r="N23" s="20">
        <v>0</v>
      </c>
      <c r="O23" s="23">
        <v>0</v>
      </c>
      <c r="P23" s="20">
        <v>0</v>
      </c>
      <c r="Q23" s="23">
        <v>0</v>
      </c>
      <c r="R23" s="22">
        <v>6598.2</v>
      </c>
      <c r="S23" s="20">
        <v>100</v>
      </c>
      <c r="T23" s="20">
        <v>50</v>
      </c>
      <c r="U23" s="21">
        <v>25</v>
      </c>
      <c r="V23" s="20"/>
      <c r="W23" s="20"/>
      <c r="X23"/>
      <c r="Y23" t="s">
        <v>5</v>
      </c>
      <c r="AA23" s="17"/>
      <c r="AD23" s="16" t="s">
        <v>4</v>
      </c>
      <c r="AE23" s="46">
        <v>6284</v>
      </c>
      <c r="AF23" s="16">
        <v>6284</v>
      </c>
      <c r="AG23" s="16">
        <f t="shared" si="0"/>
        <v>314.20000000000005</v>
      </c>
      <c r="AH23" s="16">
        <f t="shared" si="1"/>
        <v>6598.2</v>
      </c>
      <c r="AI23" s="17">
        <f t="shared" si="2"/>
        <v>0</v>
      </c>
    </row>
    <row r="24" spans="1:35" s="16" customFormat="1" x14ac:dyDescent="0.25">
      <c r="A24" s="16">
        <v>863</v>
      </c>
      <c r="B24" s="20">
        <v>788</v>
      </c>
      <c r="C24" s="20" t="s">
        <v>591</v>
      </c>
      <c r="D24" s="20">
        <v>22</v>
      </c>
      <c r="E24" s="20">
        <v>1</v>
      </c>
      <c r="F24" s="26" t="s">
        <v>663</v>
      </c>
      <c r="G24" s="23">
        <v>1598.71</v>
      </c>
      <c r="H24" s="20">
        <v>31.5</v>
      </c>
      <c r="I24" s="23">
        <v>479.61</v>
      </c>
      <c r="J24" s="20">
        <v>21</v>
      </c>
      <c r="K24" s="23">
        <v>319.75</v>
      </c>
      <c r="L24" s="20">
        <v>0</v>
      </c>
      <c r="M24" s="24">
        <v>0</v>
      </c>
      <c r="N24" s="20">
        <v>0</v>
      </c>
      <c r="O24" s="23">
        <v>0</v>
      </c>
      <c r="P24" s="20">
        <v>0</v>
      </c>
      <c r="Q24" s="23">
        <v>0</v>
      </c>
      <c r="R24" s="22">
        <v>2398.0700000000002</v>
      </c>
      <c r="S24" s="20">
        <v>100</v>
      </c>
      <c r="T24" s="20">
        <v>50</v>
      </c>
      <c r="U24" s="21">
        <v>25</v>
      </c>
      <c r="V24" s="20"/>
      <c r="W24" s="20"/>
      <c r="X24"/>
      <c r="Y24" t="s">
        <v>5</v>
      </c>
      <c r="AA24" s="17"/>
      <c r="AD24" s="16" t="s">
        <v>4</v>
      </c>
      <c r="AE24" s="46">
        <v>2283.87</v>
      </c>
      <c r="AF24" s="16">
        <v>2283.87</v>
      </c>
      <c r="AG24" s="16">
        <f t="shared" si="0"/>
        <v>114.1935</v>
      </c>
      <c r="AH24" s="16">
        <f t="shared" si="1"/>
        <v>2398.0634999999997</v>
      </c>
      <c r="AI24" s="17">
        <f t="shared" si="2"/>
        <v>-6.5000000004147296E-3</v>
      </c>
    </row>
    <row r="25" spans="1:35" s="16" customFormat="1" x14ac:dyDescent="0.25">
      <c r="A25" s="16">
        <v>864</v>
      </c>
      <c r="B25" s="20">
        <v>789</v>
      </c>
      <c r="C25" s="20" t="s">
        <v>591</v>
      </c>
      <c r="D25" s="20">
        <v>23</v>
      </c>
      <c r="E25" s="20">
        <v>1</v>
      </c>
      <c r="F25" s="26" t="s">
        <v>662</v>
      </c>
      <c r="G25" s="23">
        <v>3332.99</v>
      </c>
      <c r="H25" s="20">
        <v>31.5</v>
      </c>
      <c r="I25" s="23">
        <v>999.89</v>
      </c>
      <c r="J25" s="20">
        <v>21</v>
      </c>
      <c r="K25" s="23">
        <v>666.6</v>
      </c>
      <c r="L25" s="20">
        <v>0</v>
      </c>
      <c r="M25" s="24">
        <v>0</v>
      </c>
      <c r="N25" s="20">
        <v>0</v>
      </c>
      <c r="O25" s="23">
        <v>0</v>
      </c>
      <c r="P25" s="20">
        <v>0</v>
      </c>
      <c r="Q25" s="23">
        <v>0</v>
      </c>
      <c r="R25" s="22">
        <v>4999.4799999999996</v>
      </c>
      <c r="S25" s="20">
        <v>100</v>
      </c>
      <c r="T25" s="20">
        <v>50</v>
      </c>
      <c r="U25" s="21">
        <v>25</v>
      </c>
      <c r="V25" s="20"/>
      <c r="W25" s="20"/>
      <c r="X25"/>
      <c r="Y25" t="s">
        <v>5</v>
      </c>
      <c r="AA25" s="17"/>
      <c r="AD25" s="16" t="s">
        <v>4</v>
      </c>
      <c r="AE25" s="46">
        <v>4761.42</v>
      </c>
      <c r="AF25" s="16">
        <v>4761.42</v>
      </c>
      <c r="AG25" s="16">
        <f t="shared" si="0"/>
        <v>238.07100000000003</v>
      </c>
      <c r="AH25" s="16">
        <f t="shared" si="1"/>
        <v>4999.491</v>
      </c>
      <c r="AI25" s="17">
        <f t="shared" si="2"/>
        <v>1.1000000000422006E-2</v>
      </c>
    </row>
    <row r="26" spans="1:35" s="16" customFormat="1" x14ac:dyDescent="0.25">
      <c r="A26" s="16">
        <v>865</v>
      </c>
      <c r="B26" s="20">
        <v>790</v>
      </c>
      <c r="C26" s="20" t="s">
        <v>591</v>
      </c>
      <c r="D26" s="20">
        <v>24</v>
      </c>
      <c r="E26" s="20">
        <v>1</v>
      </c>
      <c r="F26" s="26" t="s">
        <v>661</v>
      </c>
      <c r="G26" s="23">
        <v>3066.54</v>
      </c>
      <c r="H26" s="20">
        <v>31.5</v>
      </c>
      <c r="I26" s="23">
        <v>919.96</v>
      </c>
      <c r="J26" s="20">
        <v>21</v>
      </c>
      <c r="K26" s="23">
        <v>613.30999999999995</v>
      </c>
      <c r="L26" s="20">
        <v>0</v>
      </c>
      <c r="M26" s="24">
        <v>0</v>
      </c>
      <c r="N26" s="20">
        <v>0</v>
      </c>
      <c r="O26" s="23">
        <v>0</v>
      </c>
      <c r="P26" s="20">
        <v>0</v>
      </c>
      <c r="Q26" s="23">
        <v>0</v>
      </c>
      <c r="R26" s="22">
        <v>4599.8100000000004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AA26" s="17"/>
      <c r="AD26" s="16" t="s">
        <v>4</v>
      </c>
      <c r="AE26" s="46">
        <v>4380.76</v>
      </c>
      <c r="AF26" s="16">
        <v>4380.76</v>
      </c>
      <c r="AG26" s="16">
        <f t="shared" si="0"/>
        <v>219.03800000000001</v>
      </c>
      <c r="AH26" s="16">
        <f t="shared" si="1"/>
        <v>4599.7980000000007</v>
      </c>
      <c r="AI26" s="17">
        <f t="shared" si="2"/>
        <v>-1.1999999999716238E-2</v>
      </c>
    </row>
    <row r="27" spans="1:35" s="16" customFormat="1" x14ac:dyDescent="0.25">
      <c r="A27" s="16">
        <v>866</v>
      </c>
      <c r="B27" s="20">
        <v>791</v>
      </c>
      <c r="C27" s="20" t="s">
        <v>591</v>
      </c>
      <c r="D27" s="20">
        <v>25</v>
      </c>
      <c r="E27" s="20">
        <v>1</v>
      </c>
      <c r="F27" s="26" t="s">
        <v>660</v>
      </c>
      <c r="G27" s="23">
        <v>2798.92</v>
      </c>
      <c r="H27" s="20">
        <v>31.5</v>
      </c>
      <c r="I27" s="23">
        <v>839.67</v>
      </c>
      <c r="J27" s="20">
        <v>21</v>
      </c>
      <c r="K27" s="23">
        <v>559.79</v>
      </c>
      <c r="L27" s="20">
        <v>0</v>
      </c>
      <c r="M27" s="24">
        <v>0</v>
      </c>
      <c r="N27" s="20">
        <v>0</v>
      </c>
      <c r="O27" s="23">
        <v>0</v>
      </c>
      <c r="P27" s="20">
        <v>0</v>
      </c>
      <c r="Q27" s="23">
        <v>0</v>
      </c>
      <c r="R27" s="22">
        <v>4198.38</v>
      </c>
      <c r="S27" s="20">
        <v>100</v>
      </c>
      <c r="T27" s="20">
        <v>50</v>
      </c>
      <c r="U27" s="21">
        <v>25</v>
      </c>
      <c r="V27" s="20"/>
      <c r="W27" s="20"/>
      <c r="X27"/>
      <c r="Y27" t="s">
        <v>5</v>
      </c>
      <c r="AA27" s="17"/>
      <c r="AD27" s="16" t="s">
        <v>4</v>
      </c>
      <c r="AE27" s="46">
        <v>3998.46</v>
      </c>
      <c r="AF27" s="16">
        <v>3998.46</v>
      </c>
      <c r="AG27" s="16">
        <f t="shared" si="0"/>
        <v>199.923</v>
      </c>
      <c r="AH27" s="16">
        <f t="shared" si="1"/>
        <v>4198.3829999999998</v>
      </c>
      <c r="AI27" s="17">
        <f t="shared" si="2"/>
        <v>2.9999999997016857E-3</v>
      </c>
    </row>
    <row r="28" spans="1:35" s="16" customFormat="1" x14ac:dyDescent="0.25">
      <c r="A28" s="16">
        <v>867</v>
      </c>
      <c r="B28" s="20">
        <v>792</v>
      </c>
      <c r="C28" s="20" t="s">
        <v>591</v>
      </c>
      <c r="D28" s="20">
        <v>26</v>
      </c>
      <c r="E28" s="20">
        <v>1</v>
      </c>
      <c r="F28" s="26" t="s">
        <v>659</v>
      </c>
      <c r="G28" s="23">
        <v>5332.55</v>
      </c>
      <c r="H28" s="20">
        <v>31.5</v>
      </c>
      <c r="I28" s="23">
        <v>1599.77</v>
      </c>
      <c r="J28" s="20">
        <v>21</v>
      </c>
      <c r="K28" s="23">
        <v>1066.51</v>
      </c>
      <c r="L28" s="20">
        <v>0</v>
      </c>
      <c r="M28" s="24">
        <v>0</v>
      </c>
      <c r="N28" s="20">
        <v>0</v>
      </c>
      <c r="O28" s="23">
        <v>0</v>
      </c>
      <c r="P28" s="20">
        <v>0</v>
      </c>
      <c r="Q28" s="23">
        <v>0</v>
      </c>
      <c r="R28" s="22">
        <v>7998.83</v>
      </c>
      <c r="S28" s="20">
        <v>100</v>
      </c>
      <c r="T28" s="20">
        <v>50</v>
      </c>
      <c r="U28" s="21">
        <v>25</v>
      </c>
      <c r="V28" s="20"/>
      <c r="W28" s="20"/>
      <c r="X28"/>
      <c r="Y28" t="s">
        <v>5</v>
      </c>
      <c r="AA28" s="17"/>
      <c r="AD28" s="16" t="s">
        <v>4</v>
      </c>
      <c r="AE28" s="46">
        <v>7617.93</v>
      </c>
      <c r="AF28" s="16">
        <v>7617.93</v>
      </c>
      <c r="AG28" s="16">
        <f t="shared" si="0"/>
        <v>380.89650000000006</v>
      </c>
      <c r="AH28" s="16">
        <f t="shared" si="1"/>
        <v>7998.8265000000001</v>
      </c>
      <c r="AI28" s="17">
        <f t="shared" si="2"/>
        <v>-3.4999999998035491E-3</v>
      </c>
    </row>
    <row r="29" spans="1:35" s="16" customFormat="1" x14ac:dyDescent="0.25">
      <c r="A29" s="16">
        <v>868</v>
      </c>
      <c r="B29" s="20">
        <v>793</v>
      </c>
      <c r="C29" s="20" t="s">
        <v>591</v>
      </c>
      <c r="D29" s="20">
        <v>27</v>
      </c>
      <c r="E29" s="20">
        <v>1</v>
      </c>
      <c r="F29" s="26" t="s">
        <v>658</v>
      </c>
      <c r="G29" s="23">
        <v>4132.3500000000004</v>
      </c>
      <c r="H29" s="20">
        <v>31.5</v>
      </c>
      <c r="I29" s="23">
        <v>1239.7</v>
      </c>
      <c r="J29" s="20">
        <v>21</v>
      </c>
      <c r="K29" s="23">
        <v>826.47</v>
      </c>
      <c r="L29" s="20">
        <v>0</v>
      </c>
      <c r="M29" s="24">
        <v>0</v>
      </c>
      <c r="N29" s="20">
        <v>0</v>
      </c>
      <c r="O29" s="23">
        <v>0</v>
      </c>
      <c r="P29" s="20">
        <v>0</v>
      </c>
      <c r="Q29" s="23">
        <v>0</v>
      </c>
      <c r="R29" s="22">
        <v>6198.52</v>
      </c>
      <c r="S29" s="20">
        <v>100</v>
      </c>
      <c r="T29" s="20">
        <v>50</v>
      </c>
      <c r="U29" s="21">
        <v>25</v>
      </c>
      <c r="V29" s="20"/>
      <c r="W29" s="20"/>
      <c r="X29"/>
      <c r="Y29" t="s">
        <v>5</v>
      </c>
      <c r="AA29" s="17"/>
      <c r="AD29" s="16" t="s">
        <v>4</v>
      </c>
      <c r="AE29" s="46">
        <v>5903.35</v>
      </c>
      <c r="AF29" s="16">
        <v>5903.35</v>
      </c>
      <c r="AG29" s="16">
        <f t="shared" si="0"/>
        <v>295.16750000000002</v>
      </c>
      <c r="AH29" s="16">
        <f t="shared" si="1"/>
        <v>6198.5174999999999</v>
      </c>
      <c r="AI29" s="17">
        <f t="shared" si="2"/>
        <v>-2.500000000509317E-3</v>
      </c>
    </row>
    <row r="30" spans="1:35" s="16" customFormat="1" ht="30" x14ac:dyDescent="0.25">
      <c r="A30" s="16">
        <v>869</v>
      </c>
      <c r="B30" s="20">
        <v>794</v>
      </c>
      <c r="C30" s="20" t="s">
        <v>591</v>
      </c>
      <c r="D30" s="20">
        <v>28</v>
      </c>
      <c r="E30" s="20">
        <v>1</v>
      </c>
      <c r="F30" s="26" t="s">
        <v>657</v>
      </c>
      <c r="G30" s="23">
        <v>2798.92</v>
      </c>
      <c r="H30" s="20">
        <v>31.5</v>
      </c>
      <c r="I30" s="23">
        <v>839.67</v>
      </c>
      <c r="J30" s="20">
        <v>21</v>
      </c>
      <c r="K30" s="23">
        <v>559.79</v>
      </c>
      <c r="L30" s="20">
        <v>0</v>
      </c>
      <c r="M30" s="24">
        <v>0</v>
      </c>
      <c r="N30" s="20">
        <v>0</v>
      </c>
      <c r="O30" s="23">
        <v>0</v>
      </c>
      <c r="P30" s="20">
        <v>0</v>
      </c>
      <c r="Q30" s="23">
        <v>0</v>
      </c>
      <c r="R30" s="22">
        <v>4198.38</v>
      </c>
      <c r="S30" s="20">
        <v>100</v>
      </c>
      <c r="T30" s="20">
        <v>50</v>
      </c>
      <c r="U30" s="21">
        <v>25</v>
      </c>
      <c r="V30" s="20"/>
      <c r="W30" s="20"/>
      <c r="X30"/>
      <c r="Y30" t="s">
        <v>5</v>
      </c>
      <c r="AA30" s="17"/>
      <c r="AD30" s="16" t="s">
        <v>4</v>
      </c>
      <c r="AE30" s="46">
        <v>3998.46</v>
      </c>
      <c r="AF30" s="16">
        <v>3998.46</v>
      </c>
      <c r="AG30" s="16">
        <f t="shared" si="0"/>
        <v>199.923</v>
      </c>
      <c r="AH30" s="16">
        <f t="shared" si="1"/>
        <v>4198.3829999999998</v>
      </c>
      <c r="AI30" s="17">
        <f t="shared" si="2"/>
        <v>2.9999999997016857E-3</v>
      </c>
    </row>
    <row r="31" spans="1:35" s="16" customFormat="1" x14ac:dyDescent="0.25">
      <c r="A31" s="16">
        <v>870</v>
      </c>
      <c r="B31" s="20">
        <v>795</v>
      </c>
      <c r="C31" s="20" t="s">
        <v>591</v>
      </c>
      <c r="D31" s="20">
        <v>29</v>
      </c>
      <c r="E31" s="20">
        <v>1</v>
      </c>
      <c r="F31" s="26" t="s">
        <v>656</v>
      </c>
      <c r="G31" s="23">
        <v>2798.92</v>
      </c>
      <c r="H31" s="20">
        <v>31.5</v>
      </c>
      <c r="I31" s="23">
        <v>839.67</v>
      </c>
      <c r="J31" s="20">
        <v>21</v>
      </c>
      <c r="K31" s="23">
        <v>559.79</v>
      </c>
      <c r="L31" s="20">
        <v>0</v>
      </c>
      <c r="M31" s="24">
        <v>0</v>
      </c>
      <c r="N31" s="20">
        <v>0</v>
      </c>
      <c r="O31" s="23">
        <v>0</v>
      </c>
      <c r="P31" s="20">
        <v>0</v>
      </c>
      <c r="Q31" s="23">
        <v>0</v>
      </c>
      <c r="R31" s="22">
        <v>4198.38</v>
      </c>
      <c r="S31" s="20">
        <v>100</v>
      </c>
      <c r="T31" s="20">
        <v>50</v>
      </c>
      <c r="U31" s="21">
        <v>25</v>
      </c>
      <c r="V31" s="20"/>
      <c r="W31" s="20"/>
      <c r="X31"/>
      <c r="Y31" t="s">
        <v>5</v>
      </c>
      <c r="AA31" s="17"/>
      <c r="AD31" s="16" t="s">
        <v>4</v>
      </c>
      <c r="AE31" s="46">
        <v>3998.46</v>
      </c>
      <c r="AF31" s="16">
        <v>3998.46</v>
      </c>
      <c r="AG31" s="16">
        <f t="shared" si="0"/>
        <v>199.923</v>
      </c>
      <c r="AH31" s="16">
        <f t="shared" si="1"/>
        <v>4198.3829999999998</v>
      </c>
      <c r="AI31" s="17">
        <f t="shared" si="2"/>
        <v>2.9999999997016857E-3</v>
      </c>
    </row>
    <row r="32" spans="1:35" s="16" customFormat="1" x14ac:dyDescent="0.25">
      <c r="A32" s="16">
        <v>871</v>
      </c>
      <c r="B32" s="20">
        <v>796</v>
      </c>
      <c r="C32" s="20" t="s">
        <v>591</v>
      </c>
      <c r="D32" s="20">
        <v>30</v>
      </c>
      <c r="E32" s="20">
        <v>1</v>
      </c>
      <c r="F32" s="26" t="s">
        <v>655</v>
      </c>
      <c r="G32" s="23">
        <v>3066.54</v>
      </c>
      <c r="H32" s="20">
        <v>31.5</v>
      </c>
      <c r="I32" s="23">
        <v>919.96</v>
      </c>
      <c r="J32" s="20">
        <v>21</v>
      </c>
      <c r="K32" s="23">
        <v>613.30999999999995</v>
      </c>
      <c r="L32" s="20">
        <v>0</v>
      </c>
      <c r="M32" s="24">
        <v>0</v>
      </c>
      <c r="N32" s="20">
        <v>0</v>
      </c>
      <c r="O32" s="23">
        <v>0</v>
      </c>
      <c r="P32" s="20">
        <v>0</v>
      </c>
      <c r="Q32" s="23">
        <v>0</v>
      </c>
      <c r="R32" s="22">
        <v>4599.8100000000004</v>
      </c>
      <c r="S32" s="20">
        <v>100</v>
      </c>
      <c r="T32" s="20">
        <v>50</v>
      </c>
      <c r="U32" s="21">
        <v>25</v>
      </c>
      <c r="V32" s="20"/>
      <c r="W32" s="20"/>
      <c r="X32"/>
      <c r="Y32" t="s">
        <v>5</v>
      </c>
      <c r="AA32" s="17"/>
      <c r="AD32" s="16" t="s">
        <v>4</v>
      </c>
      <c r="AE32" s="46">
        <v>4380.76</v>
      </c>
      <c r="AF32" s="16">
        <v>4380.76</v>
      </c>
      <c r="AG32" s="16">
        <f t="shared" si="0"/>
        <v>219.03800000000001</v>
      </c>
      <c r="AH32" s="16">
        <f t="shared" si="1"/>
        <v>4599.7980000000007</v>
      </c>
      <c r="AI32" s="17">
        <f t="shared" si="2"/>
        <v>-1.1999999999716238E-2</v>
      </c>
    </row>
    <row r="33" spans="1:35" s="16" customFormat="1" ht="30" x14ac:dyDescent="0.25">
      <c r="A33" s="16">
        <v>872</v>
      </c>
      <c r="B33" s="20">
        <v>797</v>
      </c>
      <c r="C33" s="20" t="s">
        <v>591</v>
      </c>
      <c r="D33" s="20">
        <v>31</v>
      </c>
      <c r="E33" s="20">
        <v>1</v>
      </c>
      <c r="F33" s="26" t="s">
        <v>654</v>
      </c>
      <c r="G33" s="23">
        <v>3732.67</v>
      </c>
      <c r="H33" s="20">
        <v>31.5</v>
      </c>
      <c r="I33" s="23">
        <v>1119.8</v>
      </c>
      <c r="J33" s="20">
        <v>21</v>
      </c>
      <c r="K33" s="23">
        <v>746.53</v>
      </c>
      <c r="L33" s="20">
        <v>0</v>
      </c>
      <c r="M33" s="24">
        <v>0</v>
      </c>
      <c r="N33" s="20">
        <v>0</v>
      </c>
      <c r="O33" s="23">
        <v>0</v>
      </c>
      <c r="P33" s="20">
        <v>0</v>
      </c>
      <c r="Q33" s="23">
        <v>0</v>
      </c>
      <c r="R33" s="22">
        <v>5599</v>
      </c>
      <c r="S33" s="20">
        <v>100</v>
      </c>
      <c r="T33" s="20">
        <v>50</v>
      </c>
      <c r="U33" s="21">
        <v>25</v>
      </c>
      <c r="V33" s="20"/>
      <c r="W33" s="20"/>
      <c r="X33"/>
      <c r="Y33" t="s">
        <v>5</v>
      </c>
      <c r="AA33" s="17"/>
      <c r="AD33" s="16" t="s">
        <v>4</v>
      </c>
      <c r="AE33" s="46">
        <v>5332.38</v>
      </c>
      <c r="AF33" s="16">
        <v>5332.38</v>
      </c>
      <c r="AG33" s="16">
        <f t="shared" si="0"/>
        <v>266.61900000000003</v>
      </c>
      <c r="AH33" s="16">
        <f t="shared" si="1"/>
        <v>5598.9989999999998</v>
      </c>
      <c r="AI33" s="17">
        <f t="shared" si="2"/>
        <v>-1.0000000002037268E-3</v>
      </c>
    </row>
    <row r="34" spans="1:35" s="16" customFormat="1" x14ac:dyDescent="0.25">
      <c r="A34" s="16">
        <v>873</v>
      </c>
      <c r="B34" s="20">
        <v>798</v>
      </c>
      <c r="C34" s="20" t="s">
        <v>591</v>
      </c>
      <c r="D34" s="20">
        <v>32</v>
      </c>
      <c r="E34" s="20">
        <v>1</v>
      </c>
      <c r="F34" s="26" t="s">
        <v>653</v>
      </c>
      <c r="G34" s="23">
        <v>7999.4</v>
      </c>
      <c r="H34" s="20">
        <v>31.5</v>
      </c>
      <c r="I34" s="23">
        <v>2399.8200000000002</v>
      </c>
      <c r="J34" s="20">
        <v>21</v>
      </c>
      <c r="K34" s="23">
        <v>1599.88</v>
      </c>
      <c r="L34" s="20">
        <v>0</v>
      </c>
      <c r="M34" s="24">
        <v>0</v>
      </c>
      <c r="N34" s="20">
        <v>0</v>
      </c>
      <c r="O34" s="23">
        <v>0</v>
      </c>
      <c r="P34" s="20">
        <v>0</v>
      </c>
      <c r="Q34" s="23">
        <v>0</v>
      </c>
      <c r="R34" s="22">
        <v>11999.1</v>
      </c>
      <c r="S34" s="20">
        <v>100</v>
      </c>
      <c r="T34" s="20">
        <v>50</v>
      </c>
      <c r="U34" s="21">
        <v>25</v>
      </c>
      <c r="V34" s="20"/>
      <c r="W34" s="20"/>
      <c r="X34"/>
      <c r="Y34" t="s">
        <v>5</v>
      </c>
      <c r="AA34" s="17"/>
      <c r="AD34" s="16" t="s">
        <v>4</v>
      </c>
      <c r="AE34" s="46">
        <v>11427.72</v>
      </c>
      <c r="AF34" s="16">
        <v>11427.72</v>
      </c>
      <c r="AG34" s="16">
        <f t="shared" si="0"/>
        <v>571.38599999999997</v>
      </c>
      <c r="AH34" s="16">
        <f t="shared" si="1"/>
        <v>11999.106</v>
      </c>
      <c r="AI34" s="17">
        <f t="shared" si="2"/>
        <v>5.9999999994033715E-3</v>
      </c>
    </row>
    <row r="35" spans="1:35" s="16" customFormat="1" ht="30" x14ac:dyDescent="0.25">
      <c r="A35" s="16">
        <v>874</v>
      </c>
      <c r="B35" s="20">
        <v>799</v>
      </c>
      <c r="C35" s="20" t="s">
        <v>591</v>
      </c>
      <c r="D35" s="20">
        <v>33</v>
      </c>
      <c r="E35" s="20">
        <v>1</v>
      </c>
      <c r="F35" s="26" t="s">
        <v>652</v>
      </c>
      <c r="G35" s="23">
        <v>5666.79</v>
      </c>
      <c r="H35" s="20">
        <v>31.5</v>
      </c>
      <c r="I35" s="23">
        <v>1700.03</v>
      </c>
      <c r="J35" s="20">
        <v>21</v>
      </c>
      <c r="K35" s="23">
        <v>1133.3599999999999</v>
      </c>
      <c r="L35" s="20">
        <v>0</v>
      </c>
      <c r="M35" s="24">
        <v>0</v>
      </c>
      <c r="N35" s="20">
        <v>0</v>
      </c>
      <c r="O35" s="23">
        <v>0</v>
      </c>
      <c r="P35" s="20">
        <v>0</v>
      </c>
      <c r="Q35" s="23">
        <v>0</v>
      </c>
      <c r="R35" s="22">
        <v>8500.18</v>
      </c>
      <c r="S35" s="20">
        <v>100</v>
      </c>
      <c r="T35" s="20">
        <v>50</v>
      </c>
      <c r="U35" s="21">
        <v>25</v>
      </c>
      <c r="V35" s="20"/>
      <c r="W35" s="20"/>
      <c r="X35"/>
      <c r="Y35" t="s">
        <v>5</v>
      </c>
      <c r="AA35" s="17"/>
      <c r="AD35" s="16" t="s">
        <v>4</v>
      </c>
      <c r="AE35" s="46">
        <v>8095.41</v>
      </c>
      <c r="AF35" s="16">
        <v>8095.41</v>
      </c>
      <c r="AG35" s="16">
        <f t="shared" ref="AG35:AG66" si="3">+AF35*5%</f>
        <v>404.77050000000003</v>
      </c>
      <c r="AH35" s="16">
        <f t="shared" ref="AH35:AH66" si="4">+AG35+AF35</f>
        <v>8500.1805000000004</v>
      </c>
      <c r="AI35" s="17">
        <f t="shared" ref="AI35:AI66" si="5">+AH35-R35</f>
        <v>5.0000000010186341E-4</v>
      </c>
    </row>
    <row r="36" spans="1:35" s="16" customFormat="1" ht="30" x14ac:dyDescent="0.25">
      <c r="A36" s="16">
        <v>875</v>
      </c>
      <c r="B36" s="20">
        <v>800</v>
      </c>
      <c r="C36" s="20" t="s">
        <v>591</v>
      </c>
      <c r="D36" s="20">
        <v>34</v>
      </c>
      <c r="E36" s="20">
        <v>1</v>
      </c>
      <c r="F36" s="26" t="s">
        <v>651</v>
      </c>
      <c r="G36" s="23">
        <v>10667.43</v>
      </c>
      <c r="H36" s="20">
        <v>31.5</v>
      </c>
      <c r="I36" s="23">
        <v>3200.23</v>
      </c>
      <c r="J36" s="20">
        <v>21</v>
      </c>
      <c r="K36" s="23">
        <v>2133.48</v>
      </c>
      <c r="L36" s="20">
        <v>0</v>
      </c>
      <c r="M36" s="24">
        <v>0</v>
      </c>
      <c r="N36" s="20">
        <v>0</v>
      </c>
      <c r="O36" s="23">
        <v>0</v>
      </c>
      <c r="P36" s="20">
        <v>0</v>
      </c>
      <c r="Q36" s="23">
        <v>0</v>
      </c>
      <c r="R36" s="22">
        <v>16001.14</v>
      </c>
      <c r="S36" s="20">
        <v>100</v>
      </c>
      <c r="T36" s="20">
        <v>50</v>
      </c>
      <c r="U36" s="21">
        <v>25</v>
      </c>
      <c r="V36" s="20"/>
      <c r="W36" s="20"/>
      <c r="X36"/>
      <c r="Y36" t="s">
        <v>5</v>
      </c>
      <c r="AA36" s="17"/>
      <c r="AD36" s="16" t="s">
        <v>4</v>
      </c>
      <c r="AE36" s="46">
        <v>15239.19</v>
      </c>
      <c r="AF36" s="16">
        <v>15239.19</v>
      </c>
      <c r="AG36" s="16">
        <f t="shared" si="3"/>
        <v>761.95950000000005</v>
      </c>
      <c r="AH36" s="16">
        <f t="shared" si="4"/>
        <v>16001.149500000001</v>
      </c>
      <c r="AI36" s="17">
        <f t="shared" si="5"/>
        <v>9.5000000019354047E-3</v>
      </c>
    </row>
    <row r="37" spans="1:35" s="16" customFormat="1" ht="30" x14ac:dyDescent="0.25">
      <c r="A37" s="16">
        <v>876</v>
      </c>
      <c r="B37" s="20">
        <v>801</v>
      </c>
      <c r="C37" s="20" t="s">
        <v>591</v>
      </c>
      <c r="D37" s="20">
        <v>35</v>
      </c>
      <c r="E37" s="20">
        <v>1</v>
      </c>
      <c r="F37" s="26" t="s">
        <v>650</v>
      </c>
      <c r="G37" s="23">
        <v>9066.3799999999992</v>
      </c>
      <c r="H37" s="20">
        <v>31.5</v>
      </c>
      <c r="I37" s="23">
        <v>2719.92</v>
      </c>
      <c r="J37" s="20">
        <v>21</v>
      </c>
      <c r="K37" s="23">
        <v>1813.28</v>
      </c>
      <c r="L37" s="20">
        <v>0</v>
      </c>
      <c r="M37" s="24">
        <v>0</v>
      </c>
      <c r="N37" s="20">
        <v>0</v>
      </c>
      <c r="O37" s="23">
        <v>0</v>
      </c>
      <c r="P37" s="20">
        <v>0</v>
      </c>
      <c r="Q37" s="23">
        <v>0</v>
      </c>
      <c r="R37" s="22">
        <v>13599.58</v>
      </c>
      <c r="S37" s="20">
        <v>100</v>
      </c>
      <c r="T37" s="20">
        <v>50</v>
      </c>
      <c r="U37" s="21">
        <v>25</v>
      </c>
      <c r="V37" s="20"/>
      <c r="W37" s="20"/>
      <c r="X37"/>
      <c r="Y37" t="s">
        <v>5</v>
      </c>
      <c r="AA37" s="17"/>
      <c r="AD37" s="16" t="s">
        <v>4</v>
      </c>
      <c r="AE37" s="46">
        <v>12951.98</v>
      </c>
      <c r="AF37" s="16">
        <v>12951.98</v>
      </c>
      <c r="AG37" s="16">
        <f t="shared" si="3"/>
        <v>647.59900000000005</v>
      </c>
      <c r="AH37" s="16">
        <f t="shared" si="4"/>
        <v>13599.579</v>
      </c>
      <c r="AI37" s="17">
        <f t="shared" si="5"/>
        <v>-1.0000000002037268E-3</v>
      </c>
    </row>
    <row r="38" spans="1:35" s="16" customFormat="1" x14ac:dyDescent="0.25">
      <c r="A38" s="16">
        <v>877</v>
      </c>
      <c r="B38" s="20">
        <v>802</v>
      </c>
      <c r="C38" s="20" t="s">
        <v>591</v>
      </c>
      <c r="D38" s="20">
        <v>36</v>
      </c>
      <c r="E38" s="20">
        <v>1</v>
      </c>
      <c r="F38" s="26" t="s">
        <v>649</v>
      </c>
      <c r="G38" s="23">
        <v>1000.37</v>
      </c>
      <c r="H38" s="20">
        <v>31.5</v>
      </c>
      <c r="I38" s="23">
        <v>300.11</v>
      </c>
      <c r="J38" s="20">
        <v>21</v>
      </c>
      <c r="K38" s="23">
        <v>200.08</v>
      </c>
      <c r="L38" s="20">
        <v>0</v>
      </c>
      <c r="M38" s="24">
        <v>0</v>
      </c>
      <c r="N38" s="20">
        <v>0</v>
      </c>
      <c r="O38" s="23">
        <v>0</v>
      </c>
      <c r="P38" s="20">
        <v>0</v>
      </c>
      <c r="Q38" s="23">
        <v>0</v>
      </c>
      <c r="R38" s="22">
        <v>1500.56</v>
      </c>
      <c r="S38" s="20">
        <v>100</v>
      </c>
      <c r="T38" s="20">
        <v>50</v>
      </c>
      <c r="U38" s="21">
        <v>25</v>
      </c>
      <c r="V38" s="20"/>
      <c r="W38" s="20"/>
      <c r="X38"/>
      <c r="Y38" t="s">
        <v>5</v>
      </c>
      <c r="AA38" s="17"/>
      <c r="AD38" s="16" t="s">
        <v>4</v>
      </c>
      <c r="AE38" s="46">
        <v>1429.1</v>
      </c>
      <c r="AF38" s="16">
        <v>1429.1</v>
      </c>
      <c r="AG38" s="16">
        <f t="shared" si="3"/>
        <v>71.454999999999998</v>
      </c>
      <c r="AH38" s="16">
        <f t="shared" si="4"/>
        <v>1500.5549999999998</v>
      </c>
      <c r="AI38" s="17">
        <f t="shared" si="5"/>
        <v>-5.0000000001091394E-3</v>
      </c>
    </row>
    <row r="39" spans="1:35" s="16" customFormat="1" ht="30" x14ac:dyDescent="0.25">
      <c r="A39" s="16">
        <v>878</v>
      </c>
      <c r="B39" s="20">
        <v>803</v>
      </c>
      <c r="C39" s="20" t="s">
        <v>591</v>
      </c>
      <c r="D39" s="20">
        <v>37</v>
      </c>
      <c r="E39" s="20">
        <v>1</v>
      </c>
      <c r="F39" s="26" t="s">
        <v>648</v>
      </c>
      <c r="G39" s="23">
        <v>3999.12</v>
      </c>
      <c r="H39" s="20">
        <v>31.5</v>
      </c>
      <c r="I39" s="23">
        <v>1199.74</v>
      </c>
      <c r="J39" s="20">
        <v>21</v>
      </c>
      <c r="K39" s="23">
        <v>799.83</v>
      </c>
      <c r="L39" s="20">
        <v>0</v>
      </c>
      <c r="M39" s="24">
        <v>0</v>
      </c>
      <c r="N39" s="20">
        <v>0</v>
      </c>
      <c r="O39" s="23">
        <v>0</v>
      </c>
      <c r="P39" s="20">
        <v>0</v>
      </c>
      <c r="Q39" s="23">
        <v>0</v>
      </c>
      <c r="R39" s="22">
        <v>5998.69</v>
      </c>
      <c r="S39" s="20">
        <v>100</v>
      </c>
      <c r="T39" s="20">
        <v>50</v>
      </c>
      <c r="U39" s="21">
        <v>25</v>
      </c>
      <c r="V39" s="20"/>
      <c r="W39" s="20"/>
      <c r="X39"/>
      <c r="Y39" t="s">
        <v>5</v>
      </c>
      <c r="AA39" s="17"/>
      <c r="AD39" s="16" t="s">
        <v>4</v>
      </c>
      <c r="AE39" s="46">
        <v>5713.04</v>
      </c>
      <c r="AF39" s="16">
        <v>5713.04</v>
      </c>
      <c r="AG39" s="16">
        <f t="shared" si="3"/>
        <v>285.65199999999999</v>
      </c>
      <c r="AH39" s="16">
        <f t="shared" si="4"/>
        <v>5998.692</v>
      </c>
      <c r="AI39" s="17">
        <f t="shared" si="5"/>
        <v>2.0000000004074536E-3</v>
      </c>
    </row>
    <row r="40" spans="1:35" s="16" customFormat="1" ht="30" x14ac:dyDescent="0.25">
      <c r="A40" s="16">
        <v>879</v>
      </c>
      <c r="B40" s="20">
        <v>804</v>
      </c>
      <c r="C40" s="20" t="s">
        <v>591</v>
      </c>
      <c r="D40" s="20">
        <v>38</v>
      </c>
      <c r="E40" s="20">
        <v>1</v>
      </c>
      <c r="F40" s="26" t="s">
        <v>647</v>
      </c>
      <c r="G40" s="23">
        <v>4666.42</v>
      </c>
      <c r="H40" s="20">
        <v>31.5</v>
      </c>
      <c r="I40" s="23">
        <v>1399.92</v>
      </c>
      <c r="J40" s="20">
        <v>21</v>
      </c>
      <c r="K40" s="23">
        <v>933.28</v>
      </c>
      <c r="L40" s="20">
        <v>0</v>
      </c>
      <c r="M40" s="24">
        <v>0</v>
      </c>
      <c r="N40" s="20">
        <v>0</v>
      </c>
      <c r="O40" s="23">
        <v>0</v>
      </c>
      <c r="P40" s="20">
        <v>0</v>
      </c>
      <c r="Q40" s="23">
        <v>0</v>
      </c>
      <c r="R40" s="22">
        <v>6999.62</v>
      </c>
      <c r="S40" s="20">
        <v>100</v>
      </c>
      <c r="T40" s="20">
        <v>50</v>
      </c>
      <c r="U40" s="21">
        <v>25</v>
      </c>
      <c r="V40" s="20"/>
      <c r="W40" s="20"/>
      <c r="X40"/>
      <c r="Y40" t="s">
        <v>5</v>
      </c>
      <c r="AA40" s="17"/>
      <c r="AD40" s="16" t="s">
        <v>4</v>
      </c>
      <c r="AE40" s="46">
        <v>6666.31</v>
      </c>
      <c r="AF40" s="16">
        <v>6666.31</v>
      </c>
      <c r="AG40" s="16">
        <f t="shared" si="3"/>
        <v>333.31550000000004</v>
      </c>
      <c r="AH40" s="16">
        <f t="shared" si="4"/>
        <v>6999.6255000000001</v>
      </c>
      <c r="AI40" s="17">
        <f t="shared" si="5"/>
        <v>5.5000000002110028E-3</v>
      </c>
    </row>
    <row r="41" spans="1:35" s="16" customFormat="1" ht="45" x14ac:dyDescent="0.25">
      <c r="A41" s="16">
        <v>880</v>
      </c>
      <c r="B41" s="20">
        <v>805</v>
      </c>
      <c r="C41" s="20" t="s">
        <v>591</v>
      </c>
      <c r="D41" s="20">
        <v>39</v>
      </c>
      <c r="E41" s="20">
        <v>1</v>
      </c>
      <c r="F41" s="26" t="s">
        <v>646</v>
      </c>
      <c r="G41" s="23">
        <v>5066.1000000000004</v>
      </c>
      <c r="H41" s="20">
        <v>31.5</v>
      </c>
      <c r="I41" s="23">
        <v>1519.83</v>
      </c>
      <c r="J41" s="20">
        <v>21</v>
      </c>
      <c r="K41" s="23">
        <v>1013.22</v>
      </c>
      <c r="L41" s="20">
        <v>0</v>
      </c>
      <c r="M41" s="24">
        <v>0</v>
      </c>
      <c r="N41" s="20">
        <v>0</v>
      </c>
      <c r="O41" s="23">
        <v>0</v>
      </c>
      <c r="P41" s="20">
        <v>0</v>
      </c>
      <c r="Q41" s="23">
        <v>0</v>
      </c>
      <c r="R41" s="22">
        <v>7599.15</v>
      </c>
      <c r="S41" s="20">
        <v>100</v>
      </c>
      <c r="T41" s="20">
        <v>50</v>
      </c>
      <c r="U41" s="21">
        <v>25</v>
      </c>
      <c r="V41" s="20"/>
      <c r="W41" s="20"/>
      <c r="X41"/>
      <c r="Y41" t="s">
        <v>5</v>
      </c>
      <c r="AA41" s="17"/>
      <c r="AD41" s="16" t="s">
        <v>4</v>
      </c>
      <c r="AE41" s="46">
        <v>7237.29</v>
      </c>
      <c r="AF41" s="16">
        <v>7237.29</v>
      </c>
      <c r="AG41" s="16">
        <f t="shared" si="3"/>
        <v>361.86450000000002</v>
      </c>
      <c r="AH41" s="16">
        <f t="shared" si="4"/>
        <v>7599.1544999999996</v>
      </c>
      <c r="AI41" s="17">
        <f t="shared" si="5"/>
        <v>4.500000000007276E-3</v>
      </c>
    </row>
    <row r="42" spans="1:35" s="16" customFormat="1" ht="30" x14ac:dyDescent="0.25">
      <c r="A42" s="16">
        <v>881</v>
      </c>
      <c r="B42" s="20">
        <v>806</v>
      </c>
      <c r="C42" s="20" t="s">
        <v>591</v>
      </c>
      <c r="D42" s="20">
        <v>40</v>
      </c>
      <c r="E42" s="20">
        <v>1</v>
      </c>
      <c r="F42" s="26" t="s">
        <v>645</v>
      </c>
      <c r="G42" s="23">
        <v>2132.7800000000002</v>
      </c>
      <c r="H42" s="20">
        <v>0</v>
      </c>
      <c r="I42" s="24">
        <v>0</v>
      </c>
      <c r="J42" s="25">
        <v>0</v>
      </c>
      <c r="K42" s="24">
        <v>0</v>
      </c>
      <c r="L42" s="20">
        <v>0</v>
      </c>
      <c r="M42" s="24">
        <v>0</v>
      </c>
      <c r="N42" s="20">
        <v>0</v>
      </c>
      <c r="O42" s="23">
        <v>0</v>
      </c>
      <c r="P42" s="20">
        <v>0</v>
      </c>
      <c r="Q42" s="23">
        <v>0</v>
      </c>
      <c r="R42" s="22">
        <v>2132.7800000000002</v>
      </c>
      <c r="S42" s="20">
        <v>100</v>
      </c>
      <c r="T42" s="20">
        <v>50</v>
      </c>
      <c r="U42" s="21">
        <v>25</v>
      </c>
      <c r="V42" s="20"/>
      <c r="W42" s="20"/>
      <c r="X42"/>
      <c r="Y42" t="s">
        <v>5</v>
      </c>
      <c r="AA42" s="17"/>
      <c r="AD42" s="16" t="s">
        <v>4</v>
      </c>
      <c r="AE42" s="46">
        <v>2031.22</v>
      </c>
      <c r="AF42" s="16">
        <v>2031.22</v>
      </c>
      <c r="AG42" s="16">
        <f t="shared" si="3"/>
        <v>101.56100000000001</v>
      </c>
      <c r="AH42" s="16">
        <f t="shared" si="4"/>
        <v>2132.7809999999999</v>
      </c>
      <c r="AI42" s="17">
        <f t="shared" si="5"/>
        <v>9.9999999974897946E-4</v>
      </c>
    </row>
    <row r="43" spans="1:35" s="16" customFormat="1" ht="30" x14ac:dyDescent="0.25">
      <c r="A43" s="16">
        <v>882</v>
      </c>
      <c r="B43" s="20">
        <v>807</v>
      </c>
      <c r="C43" s="20" t="s">
        <v>591</v>
      </c>
      <c r="D43" s="20">
        <v>41</v>
      </c>
      <c r="E43" s="20">
        <v>1</v>
      </c>
      <c r="F43" s="26" t="s">
        <v>644</v>
      </c>
      <c r="G43" s="23">
        <v>2132.7800000000002</v>
      </c>
      <c r="H43" s="20">
        <v>31.5</v>
      </c>
      <c r="I43" s="23">
        <v>639.84</v>
      </c>
      <c r="J43" s="20">
        <v>21</v>
      </c>
      <c r="K43" s="23">
        <v>426.55</v>
      </c>
      <c r="L43" s="20">
        <v>0</v>
      </c>
      <c r="M43" s="24">
        <v>0</v>
      </c>
      <c r="N43" s="20">
        <v>0</v>
      </c>
      <c r="O43" s="23">
        <v>0</v>
      </c>
      <c r="P43" s="20">
        <v>0</v>
      </c>
      <c r="Q43" s="23">
        <v>0</v>
      </c>
      <c r="R43" s="22">
        <v>3199.17</v>
      </c>
      <c r="S43" s="20">
        <v>100</v>
      </c>
      <c r="T43" s="20">
        <v>50</v>
      </c>
      <c r="U43" s="21">
        <v>25</v>
      </c>
      <c r="V43" s="20"/>
      <c r="W43" s="20"/>
      <c r="X43"/>
      <c r="Y43" t="s">
        <v>5</v>
      </c>
      <c r="AA43" s="17"/>
      <c r="AD43" s="16" t="s">
        <v>4</v>
      </c>
      <c r="AE43" s="46">
        <v>3046.83</v>
      </c>
      <c r="AF43" s="16">
        <v>3046.83</v>
      </c>
      <c r="AG43" s="16">
        <f t="shared" si="3"/>
        <v>152.3415</v>
      </c>
      <c r="AH43" s="16">
        <f t="shared" si="4"/>
        <v>3199.1714999999999</v>
      </c>
      <c r="AI43" s="17">
        <f t="shared" si="5"/>
        <v>1.4999999998508429E-3</v>
      </c>
    </row>
    <row r="44" spans="1:35" s="16" customFormat="1" x14ac:dyDescent="0.25">
      <c r="A44" s="16">
        <v>883</v>
      </c>
      <c r="B44" s="20">
        <v>808</v>
      </c>
      <c r="C44" s="20" t="s">
        <v>591</v>
      </c>
      <c r="D44" s="20">
        <v>42</v>
      </c>
      <c r="E44" s="20">
        <v>1</v>
      </c>
      <c r="F44" s="26" t="s">
        <v>643</v>
      </c>
      <c r="G44" s="23">
        <v>5666.79</v>
      </c>
      <c r="H44" s="20">
        <v>31.5</v>
      </c>
      <c r="I44" s="23">
        <v>1700.03</v>
      </c>
      <c r="J44" s="20">
        <v>21</v>
      </c>
      <c r="K44" s="23">
        <v>1133.3599999999999</v>
      </c>
      <c r="L44" s="20">
        <v>0</v>
      </c>
      <c r="M44" s="24">
        <v>0</v>
      </c>
      <c r="N44" s="20">
        <v>0</v>
      </c>
      <c r="O44" s="23">
        <v>0</v>
      </c>
      <c r="P44" s="20">
        <v>0</v>
      </c>
      <c r="Q44" s="23">
        <v>0</v>
      </c>
      <c r="R44" s="22">
        <v>8500.18</v>
      </c>
      <c r="S44" s="20">
        <v>100</v>
      </c>
      <c r="T44" s="20">
        <v>50</v>
      </c>
      <c r="U44" s="21">
        <v>25</v>
      </c>
      <c r="V44" s="20"/>
      <c r="W44" s="20"/>
      <c r="X44"/>
      <c r="Y44" t="s">
        <v>5</v>
      </c>
      <c r="AA44" s="17"/>
      <c r="AD44" s="16" t="s">
        <v>4</v>
      </c>
      <c r="AE44" s="46">
        <v>8095.41</v>
      </c>
      <c r="AF44" s="16">
        <v>8095.41</v>
      </c>
      <c r="AG44" s="16">
        <f t="shared" si="3"/>
        <v>404.77050000000003</v>
      </c>
      <c r="AH44" s="16">
        <f t="shared" si="4"/>
        <v>8500.1805000000004</v>
      </c>
      <c r="AI44" s="17">
        <f t="shared" si="5"/>
        <v>5.0000000010186341E-4</v>
      </c>
    </row>
    <row r="45" spans="1:35" s="16" customFormat="1" x14ac:dyDescent="0.25">
      <c r="A45" s="16">
        <v>884</v>
      </c>
      <c r="B45" s="20">
        <v>809</v>
      </c>
      <c r="C45" s="20" t="s">
        <v>591</v>
      </c>
      <c r="D45" s="20">
        <v>43</v>
      </c>
      <c r="E45" s="20">
        <v>1</v>
      </c>
      <c r="F45" s="26" t="s">
        <v>642</v>
      </c>
      <c r="G45" s="23">
        <v>4666.42</v>
      </c>
      <c r="H45" s="20">
        <v>31.5</v>
      </c>
      <c r="I45" s="23">
        <v>1399.92</v>
      </c>
      <c r="J45" s="20">
        <v>21</v>
      </c>
      <c r="K45" s="23">
        <v>933.28</v>
      </c>
      <c r="L45" s="20">
        <v>0</v>
      </c>
      <c r="M45" s="24">
        <v>0</v>
      </c>
      <c r="N45" s="20">
        <v>0</v>
      </c>
      <c r="O45" s="23">
        <v>0</v>
      </c>
      <c r="P45" s="20">
        <v>0</v>
      </c>
      <c r="Q45" s="23">
        <v>0</v>
      </c>
      <c r="R45" s="22">
        <v>6999.62</v>
      </c>
      <c r="S45" s="20">
        <v>100</v>
      </c>
      <c r="T45" s="20">
        <v>50</v>
      </c>
      <c r="U45" s="21">
        <v>25</v>
      </c>
      <c r="V45" s="20"/>
      <c r="W45" s="20"/>
      <c r="X45"/>
      <c r="Y45" t="s">
        <v>5</v>
      </c>
      <c r="AA45" s="17"/>
      <c r="AD45" s="16" t="s">
        <v>4</v>
      </c>
      <c r="AE45" s="46">
        <v>6666.31</v>
      </c>
      <c r="AF45" s="16">
        <v>6666.31</v>
      </c>
      <c r="AG45" s="16">
        <f t="shared" si="3"/>
        <v>333.31550000000004</v>
      </c>
      <c r="AH45" s="16">
        <f t="shared" si="4"/>
        <v>6999.6255000000001</v>
      </c>
      <c r="AI45" s="17">
        <f t="shared" si="5"/>
        <v>5.5000000002110028E-3</v>
      </c>
    </row>
    <row r="46" spans="1:35" s="16" customFormat="1" x14ac:dyDescent="0.25">
      <c r="A46" s="16">
        <v>885</v>
      </c>
      <c r="B46" s="20">
        <v>810</v>
      </c>
      <c r="C46" s="20" t="s">
        <v>591</v>
      </c>
      <c r="D46" s="20">
        <v>44</v>
      </c>
      <c r="E46" s="20">
        <v>1</v>
      </c>
      <c r="F46" s="26" t="s">
        <v>641</v>
      </c>
      <c r="G46" s="23">
        <v>2132.7800000000002</v>
      </c>
      <c r="H46" s="20">
        <v>31.5</v>
      </c>
      <c r="I46" s="23">
        <v>639.84</v>
      </c>
      <c r="J46" s="20">
        <v>21</v>
      </c>
      <c r="K46" s="23">
        <v>426.55</v>
      </c>
      <c r="L46" s="20">
        <v>0</v>
      </c>
      <c r="M46" s="24">
        <v>0</v>
      </c>
      <c r="N46" s="20">
        <v>0</v>
      </c>
      <c r="O46" s="23">
        <v>0</v>
      </c>
      <c r="P46" s="20">
        <v>0</v>
      </c>
      <c r="Q46" s="23">
        <v>0</v>
      </c>
      <c r="R46" s="22">
        <v>3199.17</v>
      </c>
      <c r="S46" s="20">
        <v>100</v>
      </c>
      <c r="T46" s="20">
        <v>50</v>
      </c>
      <c r="U46" s="21">
        <v>25</v>
      </c>
      <c r="V46" s="20"/>
      <c r="W46" s="20"/>
      <c r="X46"/>
      <c r="Y46" t="s">
        <v>5</v>
      </c>
      <c r="AA46" s="17"/>
      <c r="AD46" s="16" t="s">
        <v>4</v>
      </c>
      <c r="AE46" s="46">
        <v>3046.83</v>
      </c>
      <c r="AF46" s="16">
        <v>3046.83</v>
      </c>
      <c r="AG46" s="16">
        <f t="shared" si="3"/>
        <v>152.3415</v>
      </c>
      <c r="AH46" s="16">
        <f t="shared" si="4"/>
        <v>3199.1714999999999</v>
      </c>
      <c r="AI46" s="17">
        <f t="shared" si="5"/>
        <v>1.4999999998508429E-3</v>
      </c>
    </row>
    <row r="47" spans="1:35" s="16" customFormat="1" x14ac:dyDescent="0.25">
      <c r="A47" s="16">
        <v>886</v>
      </c>
      <c r="B47" s="20">
        <v>811</v>
      </c>
      <c r="C47" s="20" t="s">
        <v>591</v>
      </c>
      <c r="D47" s="20">
        <v>45</v>
      </c>
      <c r="E47" s="20">
        <v>1</v>
      </c>
      <c r="F47" s="26" t="s">
        <v>640</v>
      </c>
      <c r="G47" s="23">
        <v>2798.92</v>
      </c>
      <c r="H47" s="20">
        <v>31.5</v>
      </c>
      <c r="I47" s="23">
        <v>839.67</v>
      </c>
      <c r="J47" s="20">
        <v>21</v>
      </c>
      <c r="K47" s="23">
        <v>559.79</v>
      </c>
      <c r="L47" s="20">
        <v>0</v>
      </c>
      <c r="M47" s="24">
        <v>0</v>
      </c>
      <c r="N47" s="20">
        <v>0</v>
      </c>
      <c r="O47" s="23">
        <v>0</v>
      </c>
      <c r="P47" s="20">
        <v>0</v>
      </c>
      <c r="Q47" s="23">
        <v>0</v>
      </c>
      <c r="R47" s="22">
        <v>4198.38</v>
      </c>
      <c r="S47" s="20">
        <v>100</v>
      </c>
      <c r="T47" s="20">
        <v>50</v>
      </c>
      <c r="U47" s="21">
        <v>25</v>
      </c>
      <c r="V47" s="20"/>
      <c r="W47" s="20"/>
      <c r="X47"/>
      <c r="Y47" t="s">
        <v>5</v>
      </c>
      <c r="AA47" s="17"/>
      <c r="AD47" s="16" t="s">
        <v>4</v>
      </c>
      <c r="AE47" s="46">
        <v>3998.46</v>
      </c>
      <c r="AF47" s="16">
        <v>3998.46</v>
      </c>
      <c r="AG47" s="16">
        <f t="shared" si="3"/>
        <v>199.923</v>
      </c>
      <c r="AH47" s="16">
        <f t="shared" si="4"/>
        <v>4198.3829999999998</v>
      </c>
      <c r="AI47" s="17">
        <f t="shared" si="5"/>
        <v>2.9999999997016857E-3</v>
      </c>
    </row>
    <row r="48" spans="1:35" s="16" customFormat="1" ht="30" x14ac:dyDescent="0.25">
      <c r="A48" s="16">
        <v>887</v>
      </c>
      <c r="B48" s="20">
        <v>812</v>
      </c>
      <c r="C48" s="20" t="s">
        <v>591</v>
      </c>
      <c r="D48" s="20">
        <v>46</v>
      </c>
      <c r="E48" s="20">
        <v>1</v>
      </c>
      <c r="F48" s="26" t="s">
        <v>639</v>
      </c>
      <c r="G48" s="23">
        <v>1598.71</v>
      </c>
      <c r="H48" s="20">
        <v>0</v>
      </c>
      <c r="I48" s="24">
        <v>0</v>
      </c>
      <c r="J48" s="25">
        <v>0</v>
      </c>
      <c r="K48" s="24">
        <v>0</v>
      </c>
      <c r="L48" s="20">
        <v>0</v>
      </c>
      <c r="M48" s="24">
        <v>0</v>
      </c>
      <c r="N48" s="20">
        <v>0</v>
      </c>
      <c r="O48" s="23">
        <v>0</v>
      </c>
      <c r="P48" s="20">
        <v>0</v>
      </c>
      <c r="Q48" s="23">
        <v>0</v>
      </c>
      <c r="R48" s="22">
        <v>1598.71</v>
      </c>
      <c r="S48" s="20">
        <v>0</v>
      </c>
      <c r="T48" s="20">
        <v>0</v>
      </c>
      <c r="U48" s="21">
        <v>0</v>
      </c>
      <c r="V48" s="20"/>
      <c r="W48" s="20"/>
      <c r="X48"/>
      <c r="Y48" t="s">
        <v>5</v>
      </c>
      <c r="AA48" s="17"/>
      <c r="AD48" s="16" t="s">
        <v>4</v>
      </c>
      <c r="AE48" s="46">
        <v>1522.58</v>
      </c>
      <c r="AF48" s="16">
        <v>1522.58</v>
      </c>
      <c r="AG48" s="16">
        <f t="shared" si="3"/>
        <v>76.129000000000005</v>
      </c>
      <c r="AH48" s="16">
        <f t="shared" si="4"/>
        <v>1598.7089999999998</v>
      </c>
      <c r="AI48" s="17">
        <f t="shared" si="5"/>
        <v>-1.0000000002037268E-3</v>
      </c>
    </row>
    <row r="49" spans="1:35" s="16" customFormat="1" x14ac:dyDescent="0.25">
      <c r="A49" s="16">
        <v>888</v>
      </c>
      <c r="B49" s="20">
        <v>813</v>
      </c>
      <c r="C49" s="20" t="s">
        <v>591</v>
      </c>
      <c r="D49" s="20">
        <v>47</v>
      </c>
      <c r="E49" s="20">
        <v>1</v>
      </c>
      <c r="F49" s="26" t="s">
        <v>638</v>
      </c>
      <c r="G49" s="23">
        <v>2666.86</v>
      </c>
      <c r="H49" s="20">
        <v>0</v>
      </c>
      <c r="I49" s="24">
        <v>0</v>
      </c>
      <c r="J49" s="25">
        <v>0</v>
      </c>
      <c r="K49" s="24">
        <v>0</v>
      </c>
      <c r="L49" s="20">
        <v>0</v>
      </c>
      <c r="M49" s="24">
        <v>0</v>
      </c>
      <c r="N49" s="20">
        <v>0</v>
      </c>
      <c r="O49" s="23">
        <v>0</v>
      </c>
      <c r="P49" s="20">
        <v>0</v>
      </c>
      <c r="Q49" s="23">
        <v>0</v>
      </c>
      <c r="R49" s="22">
        <v>2666.86</v>
      </c>
      <c r="S49" s="20">
        <v>0</v>
      </c>
      <c r="T49" s="20">
        <v>0</v>
      </c>
      <c r="U49" s="21">
        <v>0</v>
      </c>
      <c r="V49" s="20"/>
      <c r="W49" s="20"/>
      <c r="X49"/>
      <c r="Y49" t="s">
        <v>5</v>
      </c>
      <c r="AA49" s="17"/>
      <c r="AD49" s="16" t="s">
        <v>4</v>
      </c>
      <c r="AE49" s="46">
        <v>2539.87</v>
      </c>
      <c r="AF49" s="16">
        <v>2539.87</v>
      </c>
      <c r="AG49" s="16">
        <f t="shared" si="3"/>
        <v>126.9935</v>
      </c>
      <c r="AH49" s="16">
        <f t="shared" si="4"/>
        <v>2666.8634999999999</v>
      </c>
      <c r="AI49" s="17">
        <f t="shared" si="5"/>
        <v>3.4999999998035491E-3</v>
      </c>
    </row>
    <row r="50" spans="1:35" s="16" customFormat="1" x14ac:dyDescent="0.25">
      <c r="A50" s="16">
        <v>889</v>
      </c>
      <c r="B50" s="20">
        <v>814</v>
      </c>
      <c r="C50" s="20" t="s">
        <v>591</v>
      </c>
      <c r="D50" s="20">
        <v>48</v>
      </c>
      <c r="E50" s="20">
        <v>1</v>
      </c>
      <c r="F50" s="26" t="s">
        <v>637</v>
      </c>
      <c r="G50" s="23">
        <v>2333.79</v>
      </c>
      <c r="H50" s="20">
        <v>0</v>
      </c>
      <c r="I50" s="24">
        <v>0</v>
      </c>
      <c r="J50" s="25">
        <v>0</v>
      </c>
      <c r="K50" s="24">
        <v>0</v>
      </c>
      <c r="L50" s="20">
        <v>0</v>
      </c>
      <c r="M50" s="24">
        <v>0</v>
      </c>
      <c r="N50" s="20">
        <v>0</v>
      </c>
      <c r="O50" s="23">
        <v>0</v>
      </c>
      <c r="P50" s="20">
        <v>0</v>
      </c>
      <c r="Q50" s="23">
        <v>0</v>
      </c>
      <c r="R50" s="22">
        <v>2333.79</v>
      </c>
      <c r="S50" s="20">
        <v>0</v>
      </c>
      <c r="T50" s="20">
        <v>0</v>
      </c>
      <c r="U50" s="21">
        <v>0</v>
      </c>
      <c r="V50" s="20"/>
      <c r="W50" s="20"/>
      <c r="X50"/>
      <c r="Y50" t="s">
        <v>5</v>
      </c>
      <c r="AA50" s="17"/>
      <c r="AD50" s="16" t="s">
        <v>4</v>
      </c>
      <c r="AE50" s="46">
        <v>2222.66</v>
      </c>
      <c r="AF50" s="16">
        <v>2222.66</v>
      </c>
      <c r="AG50" s="16">
        <f t="shared" si="3"/>
        <v>111.133</v>
      </c>
      <c r="AH50" s="16">
        <f t="shared" si="4"/>
        <v>2333.7929999999997</v>
      </c>
      <c r="AI50" s="17">
        <f t="shared" si="5"/>
        <v>2.9999999997016857E-3</v>
      </c>
    </row>
    <row r="51" spans="1:35" s="16" customFormat="1" x14ac:dyDescent="0.25">
      <c r="A51" s="16">
        <v>890</v>
      </c>
      <c r="B51" s="20">
        <v>815</v>
      </c>
      <c r="C51" s="20" t="s">
        <v>591</v>
      </c>
      <c r="D51" s="20">
        <v>49</v>
      </c>
      <c r="E51" s="20">
        <v>1</v>
      </c>
      <c r="F51" s="26" t="s">
        <v>636</v>
      </c>
      <c r="G51" s="23">
        <v>3332.99</v>
      </c>
      <c r="H51" s="20">
        <v>31.5</v>
      </c>
      <c r="I51" s="23">
        <v>999.89</v>
      </c>
      <c r="J51" s="20">
        <v>21</v>
      </c>
      <c r="K51" s="23">
        <v>666.6</v>
      </c>
      <c r="L51" s="20">
        <v>0</v>
      </c>
      <c r="M51" s="24">
        <v>0</v>
      </c>
      <c r="N51" s="20">
        <v>0</v>
      </c>
      <c r="O51" s="23">
        <v>0</v>
      </c>
      <c r="P51" s="20">
        <v>0</v>
      </c>
      <c r="Q51" s="23">
        <v>0</v>
      </c>
      <c r="R51" s="22">
        <v>4999.4799999999996</v>
      </c>
      <c r="S51" s="20">
        <v>100</v>
      </c>
      <c r="T51" s="20">
        <v>50</v>
      </c>
      <c r="U51" s="21">
        <v>25</v>
      </c>
      <c r="V51" s="20"/>
      <c r="W51" s="20"/>
      <c r="X51"/>
      <c r="Y51" t="s">
        <v>5</v>
      </c>
      <c r="AA51" s="17"/>
      <c r="AD51" s="16" t="s">
        <v>4</v>
      </c>
      <c r="AE51" s="46">
        <v>4761.42</v>
      </c>
      <c r="AF51" s="16">
        <v>4761.42</v>
      </c>
      <c r="AG51" s="16">
        <f t="shared" si="3"/>
        <v>238.07100000000003</v>
      </c>
      <c r="AH51" s="16">
        <f t="shared" si="4"/>
        <v>4999.491</v>
      </c>
      <c r="AI51" s="17">
        <f t="shared" si="5"/>
        <v>1.1000000000422006E-2</v>
      </c>
    </row>
    <row r="52" spans="1:35" s="16" customFormat="1" x14ac:dyDescent="0.25">
      <c r="A52" s="16">
        <v>891</v>
      </c>
      <c r="B52" s="20">
        <v>816</v>
      </c>
      <c r="C52" s="20" t="s">
        <v>591</v>
      </c>
      <c r="D52" s="20">
        <v>50</v>
      </c>
      <c r="E52" s="20">
        <v>1</v>
      </c>
      <c r="F52" s="26" t="s">
        <v>635</v>
      </c>
      <c r="G52" s="23">
        <v>4334.53</v>
      </c>
      <c r="H52" s="20">
        <v>31.5</v>
      </c>
      <c r="I52" s="23">
        <v>1300.3599999999999</v>
      </c>
      <c r="J52" s="20">
        <v>21</v>
      </c>
      <c r="K52" s="23">
        <v>866.9</v>
      </c>
      <c r="L52" s="20">
        <v>0</v>
      </c>
      <c r="M52" s="24">
        <v>0</v>
      </c>
      <c r="N52" s="20">
        <v>0</v>
      </c>
      <c r="O52" s="23">
        <v>0</v>
      </c>
      <c r="P52" s="20">
        <v>0</v>
      </c>
      <c r="Q52" s="23">
        <v>0</v>
      </c>
      <c r="R52" s="22">
        <v>6501.79</v>
      </c>
      <c r="S52" s="20">
        <v>100</v>
      </c>
      <c r="T52" s="20">
        <v>50</v>
      </c>
      <c r="U52" s="21">
        <v>25</v>
      </c>
      <c r="V52" s="20"/>
      <c r="W52" s="20"/>
      <c r="X52"/>
      <c r="Y52" t="s">
        <v>5</v>
      </c>
      <c r="AA52" s="17"/>
      <c r="AD52" s="16" t="s">
        <v>4</v>
      </c>
      <c r="AE52" s="46">
        <v>6192.18</v>
      </c>
      <c r="AF52" s="16">
        <v>6192.18</v>
      </c>
      <c r="AG52" s="16">
        <f t="shared" si="3"/>
        <v>309.60900000000004</v>
      </c>
      <c r="AH52" s="16">
        <f t="shared" si="4"/>
        <v>6501.7890000000007</v>
      </c>
      <c r="AI52" s="17">
        <f t="shared" si="5"/>
        <v>-9.9999999929423211E-4</v>
      </c>
    </row>
    <row r="53" spans="1:35" s="16" customFormat="1" x14ac:dyDescent="0.25">
      <c r="A53" s="16">
        <v>892</v>
      </c>
      <c r="B53" s="20">
        <v>817</v>
      </c>
      <c r="C53" s="20" t="s">
        <v>591</v>
      </c>
      <c r="D53" s="20">
        <v>51</v>
      </c>
      <c r="E53" s="20">
        <v>1</v>
      </c>
      <c r="F53" s="26" t="s">
        <v>634</v>
      </c>
      <c r="G53" s="23">
        <v>3599.44</v>
      </c>
      <c r="H53" s="20">
        <v>31.5</v>
      </c>
      <c r="I53" s="23">
        <v>1079.83</v>
      </c>
      <c r="J53" s="20">
        <v>21</v>
      </c>
      <c r="K53" s="23">
        <v>719.89</v>
      </c>
      <c r="L53" s="20">
        <v>0</v>
      </c>
      <c r="M53" s="24">
        <v>0</v>
      </c>
      <c r="N53" s="20">
        <v>0</v>
      </c>
      <c r="O53" s="23">
        <v>0</v>
      </c>
      <c r="P53" s="20">
        <v>0</v>
      </c>
      <c r="Q53" s="23">
        <v>0</v>
      </c>
      <c r="R53" s="22">
        <v>5399.16</v>
      </c>
      <c r="S53" s="20">
        <v>100</v>
      </c>
      <c r="T53" s="20">
        <v>50</v>
      </c>
      <c r="U53" s="21">
        <v>25</v>
      </c>
      <c r="V53" s="20"/>
      <c r="W53" s="20"/>
      <c r="X53"/>
      <c r="Y53" t="s">
        <v>5</v>
      </c>
      <c r="AA53" s="17"/>
      <c r="AD53" s="16" t="s">
        <v>4</v>
      </c>
      <c r="AE53" s="46">
        <v>5142.0600000000004</v>
      </c>
      <c r="AF53" s="16">
        <v>5142.0600000000004</v>
      </c>
      <c r="AG53" s="16">
        <f t="shared" si="3"/>
        <v>257.10300000000001</v>
      </c>
      <c r="AH53" s="16">
        <f t="shared" si="4"/>
        <v>5399.1630000000005</v>
      </c>
      <c r="AI53" s="17">
        <f t="shared" si="5"/>
        <v>3.0000000006111804E-3</v>
      </c>
    </row>
    <row r="54" spans="1:35" s="16" customFormat="1" x14ac:dyDescent="0.25">
      <c r="A54" s="16">
        <v>893</v>
      </c>
      <c r="B54" s="20">
        <v>818</v>
      </c>
      <c r="C54" s="20" t="s">
        <v>591</v>
      </c>
      <c r="D54" s="20">
        <v>52</v>
      </c>
      <c r="E54" s="20">
        <v>1</v>
      </c>
      <c r="F54" s="26" t="s">
        <v>633</v>
      </c>
      <c r="G54" s="23">
        <v>3599.44</v>
      </c>
      <c r="H54" s="20">
        <v>31.5</v>
      </c>
      <c r="I54" s="23">
        <v>1079.83</v>
      </c>
      <c r="J54" s="20">
        <v>21</v>
      </c>
      <c r="K54" s="23">
        <v>719.89</v>
      </c>
      <c r="L54" s="20">
        <v>0</v>
      </c>
      <c r="M54" s="24">
        <v>0</v>
      </c>
      <c r="N54" s="20">
        <v>0</v>
      </c>
      <c r="O54" s="23">
        <v>0</v>
      </c>
      <c r="P54" s="20">
        <v>0</v>
      </c>
      <c r="Q54" s="23">
        <v>0</v>
      </c>
      <c r="R54" s="22">
        <v>5399.16</v>
      </c>
      <c r="S54" s="20">
        <v>100</v>
      </c>
      <c r="T54" s="20">
        <v>50</v>
      </c>
      <c r="U54" s="21">
        <v>25</v>
      </c>
      <c r="V54" s="20"/>
      <c r="W54" s="20"/>
      <c r="X54"/>
      <c r="Y54" t="s">
        <v>5</v>
      </c>
      <c r="AA54" s="17"/>
      <c r="AD54" s="16" t="s">
        <v>4</v>
      </c>
      <c r="AE54" s="46">
        <v>5142.0600000000004</v>
      </c>
      <c r="AF54" s="16">
        <v>5142.0600000000004</v>
      </c>
      <c r="AG54" s="16">
        <f t="shared" si="3"/>
        <v>257.10300000000001</v>
      </c>
      <c r="AH54" s="16">
        <f t="shared" si="4"/>
        <v>5399.1630000000005</v>
      </c>
      <c r="AI54" s="17">
        <f t="shared" si="5"/>
        <v>3.0000000006111804E-3</v>
      </c>
    </row>
    <row r="55" spans="1:35" s="16" customFormat="1" ht="30" x14ac:dyDescent="0.25">
      <c r="A55" s="16">
        <v>894</v>
      </c>
      <c r="B55" s="20">
        <v>819</v>
      </c>
      <c r="C55" s="20" t="s">
        <v>591</v>
      </c>
      <c r="D55" s="20">
        <v>53</v>
      </c>
      <c r="E55" s="20">
        <v>1</v>
      </c>
      <c r="F55" s="26" t="s">
        <v>632</v>
      </c>
      <c r="G55" s="23">
        <v>3999.12</v>
      </c>
      <c r="H55" s="20">
        <v>31.5</v>
      </c>
      <c r="I55" s="23">
        <v>1199.74</v>
      </c>
      <c r="J55" s="20">
        <v>21</v>
      </c>
      <c r="K55" s="23">
        <v>799.83</v>
      </c>
      <c r="L55" s="20">
        <v>0</v>
      </c>
      <c r="M55" s="24">
        <v>0</v>
      </c>
      <c r="N55" s="20">
        <v>0</v>
      </c>
      <c r="O55" s="23">
        <v>0</v>
      </c>
      <c r="P55" s="20">
        <v>0</v>
      </c>
      <c r="Q55" s="23">
        <v>0</v>
      </c>
      <c r="R55" s="22">
        <v>5998.69</v>
      </c>
      <c r="S55" s="20">
        <v>100</v>
      </c>
      <c r="T55" s="20">
        <v>50</v>
      </c>
      <c r="U55" s="21">
        <v>25</v>
      </c>
      <c r="V55" s="20"/>
      <c r="W55" s="20"/>
      <c r="X55"/>
      <c r="Y55" t="s">
        <v>5</v>
      </c>
      <c r="AA55" s="17"/>
      <c r="AD55" s="16" t="s">
        <v>4</v>
      </c>
      <c r="AE55" s="46">
        <v>5713.04</v>
      </c>
      <c r="AF55" s="16">
        <v>5713.04</v>
      </c>
      <c r="AG55" s="16">
        <f t="shared" si="3"/>
        <v>285.65199999999999</v>
      </c>
      <c r="AH55" s="16">
        <f t="shared" si="4"/>
        <v>5998.692</v>
      </c>
      <c r="AI55" s="17">
        <f t="shared" si="5"/>
        <v>2.0000000004074536E-3</v>
      </c>
    </row>
    <row r="56" spans="1:35" s="16" customFormat="1" x14ac:dyDescent="0.25">
      <c r="A56" s="16">
        <v>895</v>
      </c>
      <c r="B56" s="20">
        <v>820</v>
      </c>
      <c r="C56" s="20" t="s">
        <v>591</v>
      </c>
      <c r="D56" s="20">
        <v>54</v>
      </c>
      <c r="E56" s="20">
        <v>1</v>
      </c>
      <c r="F56" s="26" t="s">
        <v>631</v>
      </c>
      <c r="G56" s="23">
        <v>3466.22</v>
      </c>
      <c r="H56" s="20">
        <v>0</v>
      </c>
      <c r="I56" s="24">
        <v>0</v>
      </c>
      <c r="J56" s="25">
        <v>0</v>
      </c>
      <c r="K56" s="24">
        <v>0</v>
      </c>
      <c r="L56" s="20">
        <v>0</v>
      </c>
      <c r="M56" s="24">
        <v>0</v>
      </c>
      <c r="N56" s="20">
        <v>0</v>
      </c>
      <c r="O56" s="23">
        <v>0</v>
      </c>
      <c r="P56" s="20">
        <v>0</v>
      </c>
      <c r="Q56" s="23">
        <v>0</v>
      </c>
      <c r="R56" s="22">
        <v>3466.22</v>
      </c>
      <c r="S56" s="20">
        <v>0</v>
      </c>
      <c r="T56" s="20">
        <v>0</v>
      </c>
      <c r="U56" s="21">
        <v>0</v>
      </c>
      <c r="V56" s="20"/>
      <c r="W56" s="20"/>
      <c r="X56"/>
      <c r="Y56" t="s">
        <v>5</v>
      </c>
      <c r="AA56" s="17"/>
      <c r="AD56" s="16" t="s">
        <v>4</v>
      </c>
      <c r="AE56" s="46">
        <v>3301.16</v>
      </c>
      <c r="AF56" s="16">
        <v>3301.16</v>
      </c>
      <c r="AG56" s="16">
        <f t="shared" si="3"/>
        <v>165.05799999999999</v>
      </c>
      <c r="AH56" s="16">
        <f t="shared" si="4"/>
        <v>3466.2179999999998</v>
      </c>
      <c r="AI56" s="17">
        <f t="shared" si="5"/>
        <v>-1.9999999999527063E-3</v>
      </c>
    </row>
    <row r="57" spans="1:35" s="16" customFormat="1" ht="30" x14ac:dyDescent="0.25">
      <c r="A57" s="16">
        <v>896</v>
      </c>
      <c r="B57" s="20">
        <v>821</v>
      </c>
      <c r="C57" s="20" t="s">
        <v>591</v>
      </c>
      <c r="D57" s="20">
        <v>55</v>
      </c>
      <c r="E57" s="20">
        <v>1</v>
      </c>
      <c r="F57" s="26" t="s">
        <v>630</v>
      </c>
      <c r="G57" s="23">
        <v>5332.55</v>
      </c>
      <c r="H57" s="20">
        <v>31.5</v>
      </c>
      <c r="I57" s="23">
        <v>1599.77</v>
      </c>
      <c r="J57" s="20">
        <v>21</v>
      </c>
      <c r="K57" s="23">
        <v>1066.51</v>
      </c>
      <c r="L57" s="20">
        <v>0</v>
      </c>
      <c r="M57" s="24">
        <v>0</v>
      </c>
      <c r="N57" s="20">
        <v>0</v>
      </c>
      <c r="O57" s="23">
        <v>0</v>
      </c>
      <c r="P57" s="20">
        <v>0</v>
      </c>
      <c r="Q57" s="23">
        <v>0</v>
      </c>
      <c r="R57" s="22">
        <v>7998.83</v>
      </c>
      <c r="S57" s="20">
        <v>100</v>
      </c>
      <c r="T57" s="20">
        <v>50</v>
      </c>
      <c r="U57" s="21">
        <v>25</v>
      </c>
      <c r="V57" s="20"/>
      <c r="W57" s="20"/>
      <c r="X57"/>
      <c r="Y57" t="s">
        <v>5</v>
      </c>
      <c r="AA57" s="17"/>
      <c r="AD57" s="16" t="s">
        <v>4</v>
      </c>
      <c r="AE57" s="46">
        <v>7617.93</v>
      </c>
      <c r="AF57" s="16">
        <v>7617.93</v>
      </c>
      <c r="AG57" s="16">
        <f t="shared" si="3"/>
        <v>380.89650000000006</v>
      </c>
      <c r="AH57" s="16">
        <f t="shared" si="4"/>
        <v>7998.8265000000001</v>
      </c>
      <c r="AI57" s="17">
        <f t="shared" si="5"/>
        <v>-3.4999999998035491E-3</v>
      </c>
    </row>
    <row r="58" spans="1:35" s="16" customFormat="1" x14ac:dyDescent="0.25">
      <c r="A58" s="16">
        <v>897</v>
      </c>
      <c r="B58" s="20">
        <v>822</v>
      </c>
      <c r="C58" s="20" t="s">
        <v>591</v>
      </c>
      <c r="D58" s="20">
        <v>56</v>
      </c>
      <c r="E58" s="20">
        <v>1</v>
      </c>
      <c r="F58" s="26" t="s">
        <v>629</v>
      </c>
      <c r="G58" s="23">
        <v>3198.59</v>
      </c>
      <c r="H58" s="20">
        <v>31.5</v>
      </c>
      <c r="I58" s="23">
        <v>959.57</v>
      </c>
      <c r="J58" s="20">
        <v>21</v>
      </c>
      <c r="K58" s="23">
        <v>639.72</v>
      </c>
      <c r="L58" s="20">
        <v>0</v>
      </c>
      <c r="M58" s="24">
        <v>0</v>
      </c>
      <c r="N58" s="20">
        <v>0</v>
      </c>
      <c r="O58" s="23">
        <v>0</v>
      </c>
      <c r="P58" s="20">
        <v>0</v>
      </c>
      <c r="Q58" s="23">
        <v>0</v>
      </c>
      <c r="R58" s="22">
        <v>4797.88</v>
      </c>
      <c r="S58" s="20">
        <v>100</v>
      </c>
      <c r="T58" s="20">
        <v>50</v>
      </c>
      <c r="U58" s="21">
        <v>25</v>
      </c>
      <c r="V58" s="20"/>
      <c r="W58" s="20"/>
      <c r="X58"/>
      <c r="Y58" t="s">
        <v>5</v>
      </c>
      <c r="AA58" s="17"/>
      <c r="AD58" s="16" t="s">
        <v>4</v>
      </c>
      <c r="AE58" s="46">
        <v>4569.42</v>
      </c>
      <c r="AF58" s="16">
        <v>4569.42</v>
      </c>
      <c r="AG58" s="16">
        <f t="shared" si="3"/>
        <v>228.471</v>
      </c>
      <c r="AH58" s="16">
        <f t="shared" si="4"/>
        <v>4797.8909999999996</v>
      </c>
      <c r="AI58" s="17">
        <f t="shared" si="5"/>
        <v>1.0999999999512511E-2</v>
      </c>
    </row>
    <row r="59" spans="1:35" s="16" customFormat="1" x14ac:dyDescent="0.25">
      <c r="A59" s="16">
        <v>898</v>
      </c>
      <c r="B59" s="20">
        <v>823</v>
      </c>
      <c r="C59" s="20" t="s">
        <v>591</v>
      </c>
      <c r="D59" s="20">
        <v>57</v>
      </c>
      <c r="E59" s="20">
        <v>1</v>
      </c>
      <c r="F59" s="26" t="s">
        <v>628</v>
      </c>
      <c r="G59" s="23">
        <v>1598.71</v>
      </c>
      <c r="H59" s="20">
        <v>31.5</v>
      </c>
      <c r="I59" s="23">
        <v>479.61</v>
      </c>
      <c r="J59" s="20">
        <v>21</v>
      </c>
      <c r="K59" s="23">
        <v>319.75</v>
      </c>
      <c r="L59" s="20">
        <v>0</v>
      </c>
      <c r="M59" s="24">
        <v>0</v>
      </c>
      <c r="N59" s="20">
        <v>0</v>
      </c>
      <c r="O59" s="23">
        <v>0</v>
      </c>
      <c r="P59" s="20">
        <v>0</v>
      </c>
      <c r="Q59" s="23">
        <v>0</v>
      </c>
      <c r="R59" s="22">
        <v>2398.0700000000002</v>
      </c>
      <c r="S59" s="20">
        <v>100</v>
      </c>
      <c r="T59" s="20">
        <v>50</v>
      </c>
      <c r="U59" s="21">
        <v>25</v>
      </c>
      <c r="V59" s="20"/>
      <c r="W59" s="20"/>
      <c r="X59"/>
      <c r="Y59" t="s">
        <v>5</v>
      </c>
      <c r="AA59" s="17"/>
      <c r="AD59" s="16" t="s">
        <v>4</v>
      </c>
      <c r="AE59" s="46">
        <v>2283.87</v>
      </c>
      <c r="AF59" s="16">
        <v>2283.87</v>
      </c>
      <c r="AG59" s="16">
        <f t="shared" si="3"/>
        <v>114.1935</v>
      </c>
      <c r="AH59" s="16">
        <f t="shared" si="4"/>
        <v>2398.0634999999997</v>
      </c>
      <c r="AI59" s="17">
        <f t="shared" si="5"/>
        <v>-6.5000000004147296E-3</v>
      </c>
    </row>
    <row r="60" spans="1:35" s="16" customFormat="1" x14ac:dyDescent="0.25">
      <c r="A60" s="16">
        <v>899</v>
      </c>
      <c r="B60" s="20">
        <v>824</v>
      </c>
      <c r="C60" s="20" t="s">
        <v>591</v>
      </c>
      <c r="D60" s="20">
        <v>58</v>
      </c>
      <c r="E60" s="20">
        <v>1</v>
      </c>
      <c r="F60" s="26" t="s">
        <v>627</v>
      </c>
      <c r="G60" s="23">
        <v>1866.33</v>
      </c>
      <c r="H60" s="20">
        <v>31.5</v>
      </c>
      <c r="I60" s="23">
        <v>559.9</v>
      </c>
      <c r="J60" s="20">
        <v>21</v>
      </c>
      <c r="K60" s="23">
        <v>373.26</v>
      </c>
      <c r="L60" s="20">
        <v>0</v>
      </c>
      <c r="M60" s="24">
        <v>0</v>
      </c>
      <c r="N60" s="20">
        <v>0</v>
      </c>
      <c r="O60" s="23">
        <v>0</v>
      </c>
      <c r="P60" s="20">
        <v>0</v>
      </c>
      <c r="Q60" s="23">
        <v>0</v>
      </c>
      <c r="R60" s="22">
        <v>2799.49</v>
      </c>
      <c r="S60" s="20">
        <v>100</v>
      </c>
      <c r="T60" s="20">
        <v>50</v>
      </c>
      <c r="U60" s="21">
        <v>25</v>
      </c>
      <c r="V60" s="20"/>
      <c r="W60" s="20"/>
      <c r="X60"/>
      <c r="Y60" t="s">
        <v>5</v>
      </c>
      <c r="AA60" s="17"/>
      <c r="AD60" s="16" t="s">
        <v>4</v>
      </c>
      <c r="AE60" s="46">
        <v>2666.19</v>
      </c>
      <c r="AF60" s="16">
        <v>2666.19</v>
      </c>
      <c r="AG60" s="16">
        <f t="shared" si="3"/>
        <v>133.30950000000001</v>
      </c>
      <c r="AH60" s="16">
        <f t="shared" si="4"/>
        <v>2799.4994999999999</v>
      </c>
      <c r="AI60" s="17">
        <f t="shared" si="5"/>
        <v>9.5000000001164153E-3</v>
      </c>
    </row>
    <row r="61" spans="1:35" s="16" customFormat="1" x14ac:dyDescent="0.25">
      <c r="A61" s="16">
        <v>900</v>
      </c>
      <c r="B61" s="20">
        <v>825</v>
      </c>
      <c r="C61" s="20" t="s">
        <v>591</v>
      </c>
      <c r="D61" s="20">
        <v>59</v>
      </c>
      <c r="E61" s="20">
        <v>1</v>
      </c>
      <c r="F61" s="26" t="s">
        <v>626</v>
      </c>
      <c r="G61" s="23">
        <v>1466.66</v>
      </c>
      <c r="H61" s="20">
        <v>31.5</v>
      </c>
      <c r="I61" s="23">
        <v>440</v>
      </c>
      <c r="J61" s="20">
        <v>21</v>
      </c>
      <c r="K61" s="23">
        <v>293.33</v>
      </c>
      <c r="L61" s="20">
        <v>0</v>
      </c>
      <c r="M61" s="24">
        <v>0</v>
      </c>
      <c r="N61" s="20">
        <v>0</v>
      </c>
      <c r="O61" s="23">
        <v>0</v>
      </c>
      <c r="P61" s="20">
        <v>0</v>
      </c>
      <c r="Q61" s="23">
        <v>0</v>
      </c>
      <c r="R61" s="22">
        <v>2199.9899999999998</v>
      </c>
      <c r="S61" s="20">
        <v>100</v>
      </c>
      <c r="T61" s="20">
        <v>50</v>
      </c>
      <c r="U61" s="21">
        <v>25</v>
      </c>
      <c r="V61" s="20"/>
      <c r="W61" s="20"/>
      <c r="X61"/>
      <c r="Y61" t="s">
        <v>5</v>
      </c>
      <c r="AA61" s="17"/>
      <c r="AD61" s="16" t="s">
        <v>4</v>
      </c>
      <c r="AE61" s="46">
        <v>2095.23</v>
      </c>
      <c r="AF61" s="16">
        <v>2095.23</v>
      </c>
      <c r="AG61" s="16">
        <f t="shared" si="3"/>
        <v>104.76150000000001</v>
      </c>
      <c r="AH61" s="16">
        <f t="shared" si="4"/>
        <v>2199.9915000000001</v>
      </c>
      <c r="AI61" s="17">
        <f t="shared" si="5"/>
        <v>1.5000000003055902E-3</v>
      </c>
    </row>
    <row r="62" spans="1:35" s="16" customFormat="1" x14ac:dyDescent="0.25">
      <c r="A62" s="16">
        <v>901</v>
      </c>
      <c r="B62" s="20">
        <v>826</v>
      </c>
      <c r="C62" s="20" t="s">
        <v>591</v>
      </c>
      <c r="D62" s="20">
        <v>60</v>
      </c>
      <c r="E62" s="20">
        <v>1</v>
      </c>
      <c r="F62" s="26" t="s">
        <v>625</v>
      </c>
      <c r="G62" s="23">
        <v>2933.31</v>
      </c>
      <c r="H62" s="20">
        <v>31.5</v>
      </c>
      <c r="I62" s="23">
        <v>879.99</v>
      </c>
      <c r="J62" s="20">
        <v>21</v>
      </c>
      <c r="K62" s="23">
        <v>586.66999999999996</v>
      </c>
      <c r="L62" s="20">
        <v>0</v>
      </c>
      <c r="M62" s="24">
        <v>0</v>
      </c>
      <c r="N62" s="20">
        <v>0</v>
      </c>
      <c r="O62" s="23">
        <v>0</v>
      </c>
      <c r="P62" s="20">
        <v>0</v>
      </c>
      <c r="Q62" s="23">
        <v>0</v>
      </c>
      <c r="R62" s="22">
        <v>4399.97</v>
      </c>
      <c r="S62" s="20">
        <v>100</v>
      </c>
      <c r="T62" s="20">
        <v>50</v>
      </c>
      <c r="U62" s="21">
        <v>25</v>
      </c>
      <c r="V62" s="20"/>
      <c r="W62" s="20"/>
      <c r="X62"/>
      <c r="Y62" t="s">
        <v>5</v>
      </c>
      <c r="AA62" s="17"/>
      <c r="AD62" s="16" t="s">
        <v>4</v>
      </c>
      <c r="AE62" s="46">
        <v>4190.45</v>
      </c>
      <c r="AF62" s="16">
        <v>4190.45</v>
      </c>
      <c r="AG62" s="16">
        <f t="shared" si="3"/>
        <v>209.52250000000001</v>
      </c>
      <c r="AH62" s="16">
        <f t="shared" si="4"/>
        <v>4399.9724999999999</v>
      </c>
      <c r="AI62" s="17">
        <f t="shared" si="5"/>
        <v>2.4999999995998223E-3</v>
      </c>
    </row>
    <row r="63" spans="1:35" s="16" customFormat="1" ht="30" x14ac:dyDescent="0.25">
      <c r="A63" s="16">
        <v>902</v>
      </c>
      <c r="B63" s="20">
        <v>827</v>
      </c>
      <c r="C63" s="20" t="s">
        <v>591</v>
      </c>
      <c r="D63" s="20">
        <v>61</v>
      </c>
      <c r="E63" s="20">
        <v>1</v>
      </c>
      <c r="F63" s="26" t="s">
        <v>624</v>
      </c>
      <c r="G63" s="23">
        <v>3332.99</v>
      </c>
      <c r="H63" s="20">
        <v>31.5</v>
      </c>
      <c r="I63" s="23">
        <v>999.89</v>
      </c>
      <c r="J63" s="20">
        <v>21</v>
      </c>
      <c r="K63" s="23">
        <v>666.6</v>
      </c>
      <c r="L63" s="20">
        <v>0</v>
      </c>
      <c r="M63" s="24">
        <v>0</v>
      </c>
      <c r="N63" s="20">
        <v>0</v>
      </c>
      <c r="O63" s="23">
        <v>0</v>
      </c>
      <c r="P63" s="20">
        <v>0</v>
      </c>
      <c r="Q63" s="23">
        <v>0</v>
      </c>
      <c r="R63" s="22">
        <v>4999.4799999999996</v>
      </c>
      <c r="S63" s="20">
        <v>100</v>
      </c>
      <c r="T63" s="20">
        <v>50</v>
      </c>
      <c r="U63" s="21">
        <v>25</v>
      </c>
      <c r="V63" s="20"/>
      <c r="W63" s="20"/>
      <c r="X63"/>
      <c r="Y63" t="s">
        <v>5</v>
      </c>
      <c r="AA63" s="17"/>
      <c r="AD63" s="16" t="s">
        <v>4</v>
      </c>
      <c r="AE63" s="46">
        <v>4761.42</v>
      </c>
      <c r="AF63" s="16">
        <v>4761.42</v>
      </c>
      <c r="AG63" s="16">
        <f t="shared" si="3"/>
        <v>238.07100000000003</v>
      </c>
      <c r="AH63" s="16">
        <f t="shared" si="4"/>
        <v>4999.491</v>
      </c>
      <c r="AI63" s="17">
        <f t="shared" si="5"/>
        <v>1.1000000000422006E-2</v>
      </c>
    </row>
    <row r="64" spans="1:35" s="16" customFormat="1" x14ac:dyDescent="0.25">
      <c r="A64" s="16">
        <v>903</v>
      </c>
      <c r="B64" s="20">
        <v>828</v>
      </c>
      <c r="C64" s="20" t="s">
        <v>591</v>
      </c>
      <c r="D64" s="20">
        <v>62</v>
      </c>
      <c r="E64" s="20">
        <v>1</v>
      </c>
      <c r="F64" s="26" t="s">
        <v>623</v>
      </c>
      <c r="G64" s="23">
        <v>4666.42</v>
      </c>
      <c r="H64" s="20">
        <v>31.5</v>
      </c>
      <c r="I64" s="23">
        <v>1399.92</v>
      </c>
      <c r="J64" s="20">
        <v>21</v>
      </c>
      <c r="K64" s="23">
        <v>933.28</v>
      </c>
      <c r="L64" s="20">
        <v>0</v>
      </c>
      <c r="M64" s="24">
        <v>0</v>
      </c>
      <c r="N64" s="20">
        <v>0</v>
      </c>
      <c r="O64" s="23">
        <v>0</v>
      </c>
      <c r="P64" s="20">
        <v>0</v>
      </c>
      <c r="Q64" s="23">
        <v>0</v>
      </c>
      <c r="R64" s="22">
        <v>6999.62</v>
      </c>
      <c r="S64" s="20">
        <v>100</v>
      </c>
      <c r="T64" s="20">
        <v>50</v>
      </c>
      <c r="U64" s="21">
        <v>25</v>
      </c>
      <c r="V64" s="20"/>
      <c r="W64" s="20"/>
      <c r="X64"/>
      <c r="Y64" t="s">
        <v>5</v>
      </c>
      <c r="AA64" s="17"/>
      <c r="AD64" s="16" t="s">
        <v>4</v>
      </c>
      <c r="AE64" s="46">
        <v>6666.31</v>
      </c>
      <c r="AF64" s="16">
        <v>6666.31</v>
      </c>
      <c r="AG64" s="16">
        <f t="shared" si="3"/>
        <v>333.31550000000004</v>
      </c>
      <c r="AH64" s="16">
        <f t="shared" si="4"/>
        <v>6999.6255000000001</v>
      </c>
      <c r="AI64" s="17">
        <f t="shared" si="5"/>
        <v>5.5000000002110028E-3</v>
      </c>
    </row>
    <row r="65" spans="1:35" s="16" customFormat="1" x14ac:dyDescent="0.25">
      <c r="A65" s="16">
        <v>904</v>
      </c>
      <c r="B65" s="20">
        <v>829</v>
      </c>
      <c r="C65" s="20" t="s">
        <v>591</v>
      </c>
      <c r="D65" s="20">
        <v>63</v>
      </c>
      <c r="E65" s="20">
        <v>1</v>
      </c>
      <c r="F65" s="26" t="s">
        <v>622</v>
      </c>
      <c r="G65" s="23">
        <v>5599</v>
      </c>
      <c r="H65" s="20">
        <v>31.5</v>
      </c>
      <c r="I65" s="23">
        <v>1679.7</v>
      </c>
      <c r="J65" s="20">
        <v>21</v>
      </c>
      <c r="K65" s="23">
        <v>1119.8</v>
      </c>
      <c r="L65" s="20">
        <v>0</v>
      </c>
      <c r="M65" s="24">
        <v>0</v>
      </c>
      <c r="N65" s="20">
        <v>0</v>
      </c>
      <c r="O65" s="23">
        <v>0</v>
      </c>
      <c r="P65" s="20">
        <v>0</v>
      </c>
      <c r="Q65" s="23">
        <v>0</v>
      </c>
      <c r="R65" s="22">
        <v>8398.5</v>
      </c>
      <c r="S65" s="20">
        <v>100</v>
      </c>
      <c r="T65" s="20">
        <v>50</v>
      </c>
      <c r="U65" s="21">
        <v>25</v>
      </c>
      <c r="V65" s="20"/>
      <c r="W65" s="20"/>
      <c r="X65"/>
      <c r="Y65" t="s">
        <v>5</v>
      </c>
      <c r="AA65" s="17"/>
      <c r="AD65" s="16" t="s">
        <v>4</v>
      </c>
      <c r="AE65" s="46">
        <v>7998.57</v>
      </c>
      <c r="AF65" s="16">
        <v>7998.57</v>
      </c>
      <c r="AG65" s="16">
        <f t="shared" si="3"/>
        <v>399.92849999999999</v>
      </c>
      <c r="AH65" s="16">
        <f t="shared" si="4"/>
        <v>8398.4984999999997</v>
      </c>
      <c r="AI65" s="17">
        <f t="shared" si="5"/>
        <v>-1.5000000003055902E-3</v>
      </c>
    </row>
    <row r="66" spans="1:35" s="16" customFormat="1" x14ac:dyDescent="0.25">
      <c r="A66" s="16">
        <v>905</v>
      </c>
      <c r="B66" s="20">
        <v>830</v>
      </c>
      <c r="C66" s="20" t="s">
        <v>591</v>
      </c>
      <c r="D66" s="20">
        <v>64</v>
      </c>
      <c r="E66" s="20">
        <v>1</v>
      </c>
      <c r="F66" s="26" t="s">
        <v>621</v>
      </c>
      <c r="G66" s="23">
        <v>3666.05</v>
      </c>
      <c r="H66" s="20">
        <v>31.5</v>
      </c>
      <c r="I66" s="23">
        <v>1099.81</v>
      </c>
      <c r="J66" s="20">
        <v>21</v>
      </c>
      <c r="K66" s="23">
        <v>733.22</v>
      </c>
      <c r="L66" s="20">
        <v>0</v>
      </c>
      <c r="M66" s="24">
        <v>0</v>
      </c>
      <c r="N66" s="20">
        <v>0</v>
      </c>
      <c r="O66" s="23">
        <v>0</v>
      </c>
      <c r="P66" s="20">
        <v>0</v>
      </c>
      <c r="Q66" s="23">
        <v>0</v>
      </c>
      <c r="R66" s="22">
        <v>5499.08</v>
      </c>
      <c r="S66" s="20">
        <v>100</v>
      </c>
      <c r="T66" s="20">
        <v>50</v>
      </c>
      <c r="U66" s="21">
        <v>25</v>
      </c>
      <c r="V66" s="20"/>
      <c r="W66" s="20"/>
      <c r="X66"/>
      <c r="Y66" t="s">
        <v>5</v>
      </c>
      <c r="AA66" s="17"/>
      <c r="AD66" s="16" t="s">
        <v>4</v>
      </c>
      <c r="AE66" s="46">
        <v>5237.22</v>
      </c>
      <c r="AF66" s="16">
        <v>5237.22</v>
      </c>
      <c r="AG66" s="16">
        <f t="shared" si="3"/>
        <v>261.86100000000005</v>
      </c>
      <c r="AH66" s="16">
        <f t="shared" si="4"/>
        <v>5499.0810000000001</v>
      </c>
      <c r="AI66" s="17">
        <f t="shared" si="5"/>
        <v>1.0000000002037268E-3</v>
      </c>
    </row>
    <row r="67" spans="1:35" s="16" customFormat="1" x14ac:dyDescent="0.25">
      <c r="A67" s="16">
        <v>906</v>
      </c>
      <c r="B67" s="20">
        <v>831</v>
      </c>
      <c r="C67" s="20" t="s">
        <v>591</v>
      </c>
      <c r="D67" s="20">
        <v>65</v>
      </c>
      <c r="E67" s="20">
        <v>1</v>
      </c>
      <c r="F67" s="26" t="s">
        <v>620</v>
      </c>
      <c r="G67" s="23">
        <v>2666.86</v>
      </c>
      <c r="H67" s="20">
        <v>31.5</v>
      </c>
      <c r="I67" s="23">
        <v>800.06</v>
      </c>
      <c r="J67" s="20">
        <v>21</v>
      </c>
      <c r="K67" s="23">
        <v>533.37</v>
      </c>
      <c r="L67" s="20">
        <v>0</v>
      </c>
      <c r="M67" s="24">
        <v>0</v>
      </c>
      <c r="N67" s="20">
        <v>0</v>
      </c>
      <c r="O67" s="23">
        <v>0</v>
      </c>
      <c r="P67" s="20">
        <v>0</v>
      </c>
      <c r="Q67" s="23">
        <v>0</v>
      </c>
      <c r="R67" s="22">
        <v>4000.29</v>
      </c>
      <c r="S67" s="20">
        <v>100</v>
      </c>
      <c r="T67" s="20">
        <v>50</v>
      </c>
      <c r="U67" s="21">
        <v>25</v>
      </c>
      <c r="V67" s="20"/>
      <c r="W67" s="20"/>
      <c r="X67"/>
      <c r="Y67" t="s">
        <v>5</v>
      </c>
      <c r="AA67" s="17"/>
      <c r="AD67" s="16" t="s">
        <v>4</v>
      </c>
      <c r="AE67" s="46">
        <v>3809.8</v>
      </c>
      <c r="AF67" s="16">
        <v>3809.8</v>
      </c>
      <c r="AG67" s="16">
        <f t="shared" ref="AG67:AG98" si="6">+AF67*5%</f>
        <v>190.49</v>
      </c>
      <c r="AH67" s="16">
        <f t="shared" ref="AH67:AH98" si="7">+AG67+AF67</f>
        <v>4000.29</v>
      </c>
      <c r="AI67" s="17">
        <f t="shared" ref="AI67:AI98" si="8">+AH67-R67</f>
        <v>0</v>
      </c>
    </row>
    <row r="68" spans="1:35" s="16" customFormat="1" ht="30" x14ac:dyDescent="0.25">
      <c r="A68" s="16">
        <v>907</v>
      </c>
      <c r="B68" s="20">
        <v>832</v>
      </c>
      <c r="C68" s="20" t="s">
        <v>591</v>
      </c>
      <c r="D68" s="20">
        <v>66</v>
      </c>
      <c r="E68" s="20">
        <v>1</v>
      </c>
      <c r="F68" s="26" t="s">
        <v>619</v>
      </c>
      <c r="G68" s="23">
        <v>7333.28</v>
      </c>
      <c r="H68" s="20">
        <v>31.5</v>
      </c>
      <c r="I68" s="23">
        <v>2199.98</v>
      </c>
      <c r="J68" s="20">
        <v>21</v>
      </c>
      <c r="K68" s="23">
        <v>1466.66</v>
      </c>
      <c r="L68" s="20">
        <v>0</v>
      </c>
      <c r="M68" s="24">
        <v>0</v>
      </c>
      <c r="N68" s="20">
        <v>0</v>
      </c>
      <c r="O68" s="23">
        <v>0</v>
      </c>
      <c r="P68" s="20">
        <v>0</v>
      </c>
      <c r="Q68" s="23">
        <v>0</v>
      </c>
      <c r="R68" s="22">
        <v>10999.92</v>
      </c>
      <c r="S68" s="20">
        <v>100</v>
      </c>
      <c r="T68" s="20">
        <v>50</v>
      </c>
      <c r="U68" s="21">
        <v>25</v>
      </c>
      <c r="V68" s="20"/>
      <c r="W68" s="20"/>
      <c r="X68"/>
      <c r="Y68" t="s">
        <v>5</v>
      </c>
      <c r="AA68" s="17"/>
      <c r="AD68" s="16" t="s">
        <v>4</v>
      </c>
      <c r="AE68" s="46">
        <v>10476.120000000001</v>
      </c>
      <c r="AF68" s="16">
        <v>10476.120000000001</v>
      </c>
      <c r="AG68" s="16">
        <f t="shared" si="6"/>
        <v>523.80600000000004</v>
      </c>
      <c r="AH68" s="16">
        <f t="shared" si="7"/>
        <v>10999.926000000001</v>
      </c>
      <c r="AI68" s="17">
        <f t="shared" si="8"/>
        <v>6.0000000012223609E-3</v>
      </c>
    </row>
    <row r="69" spans="1:35" s="16" customFormat="1" ht="30" x14ac:dyDescent="0.25">
      <c r="A69" s="16">
        <v>908</v>
      </c>
      <c r="B69" s="20">
        <v>833</v>
      </c>
      <c r="C69" s="20" t="s">
        <v>591</v>
      </c>
      <c r="D69" s="20">
        <v>67</v>
      </c>
      <c r="E69" s="20">
        <v>1</v>
      </c>
      <c r="F69" s="26" t="s">
        <v>618</v>
      </c>
      <c r="G69" s="23">
        <v>5733.4</v>
      </c>
      <c r="H69" s="20">
        <v>31.5</v>
      </c>
      <c r="I69" s="23">
        <v>1720.02</v>
      </c>
      <c r="J69" s="20">
        <v>21</v>
      </c>
      <c r="K69" s="23">
        <v>1146.68</v>
      </c>
      <c r="L69" s="20">
        <v>0</v>
      </c>
      <c r="M69" s="24">
        <v>0</v>
      </c>
      <c r="N69" s="20">
        <v>0</v>
      </c>
      <c r="O69" s="23">
        <v>0</v>
      </c>
      <c r="P69" s="20">
        <v>0</v>
      </c>
      <c r="Q69" s="23">
        <v>0</v>
      </c>
      <c r="R69" s="22">
        <v>8600.1</v>
      </c>
      <c r="S69" s="20">
        <v>100</v>
      </c>
      <c r="T69" s="20">
        <v>50</v>
      </c>
      <c r="U69" s="21">
        <v>25</v>
      </c>
      <c r="V69" s="20"/>
      <c r="W69" s="20"/>
      <c r="X69"/>
      <c r="Y69" t="s">
        <v>5</v>
      </c>
      <c r="AA69" s="17"/>
      <c r="AD69" s="16" t="s">
        <v>4</v>
      </c>
      <c r="AE69" s="46">
        <v>8190.57</v>
      </c>
      <c r="AF69" s="16">
        <v>8190.57</v>
      </c>
      <c r="AG69" s="16">
        <f t="shared" si="6"/>
        <v>409.52850000000001</v>
      </c>
      <c r="AH69" s="16">
        <f t="shared" si="7"/>
        <v>8600.0985000000001</v>
      </c>
      <c r="AI69" s="17">
        <f t="shared" si="8"/>
        <v>-1.5000000003055902E-3</v>
      </c>
    </row>
    <row r="70" spans="1:35" s="16" customFormat="1" x14ac:dyDescent="0.25">
      <c r="A70" s="16">
        <v>909</v>
      </c>
      <c r="B70" s="20">
        <v>834</v>
      </c>
      <c r="C70" s="20" t="s">
        <v>591</v>
      </c>
      <c r="D70" s="20">
        <v>68</v>
      </c>
      <c r="E70" s="20">
        <v>1</v>
      </c>
      <c r="F70" s="26" t="s">
        <v>617</v>
      </c>
      <c r="G70" s="23">
        <v>3066.54</v>
      </c>
      <c r="H70" s="20">
        <v>31.5</v>
      </c>
      <c r="I70" s="23">
        <v>919.96</v>
      </c>
      <c r="J70" s="20">
        <v>21</v>
      </c>
      <c r="K70" s="23">
        <v>613.30999999999995</v>
      </c>
      <c r="L70" s="20">
        <v>0</v>
      </c>
      <c r="M70" s="24">
        <v>0</v>
      </c>
      <c r="N70" s="20">
        <v>0</v>
      </c>
      <c r="O70" s="23">
        <v>0</v>
      </c>
      <c r="P70" s="20">
        <v>0</v>
      </c>
      <c r="Q70" s="23">
        <v>0</v>
      </c>
      <c r="R70" s="22">
        <v>4599.8100000000004</v>
      </c>
      <c r="S70" s="20">
        <v>100</v>
      </c>
      <c r="T70" s="20">
        <v>50</v>
      </c>
      <c r="U70" s="21">
        <v>25</v>
      </c>
      <c r="V70" s="20"/>
      <c r="W70" s="20"/>
      <c r="X70"/>
      <c r="Y70" t="s">
        <v>5</v>
      </c>
      <c r="AA70" s="17"/>
      <c r="AD70" s="16" t="s">
        <v>4</v>
      </c>
      <c r="AE70" s="46">
        <v>4380.76</v>
      </c>
      <c r="AF70" s="16">
        <v>4380.76</v>
      </c>
      <c r="AG70" s="16">
        <f t="shared" si="6"/>
        <v>219.03800000000001</v>
      </c>
      <c r="AH70" s="16">
        <f t="shared" si="7"/>
        <v>4599.7980000000007</v>
      </c>
      <c r="AI70" s="17">
        <f t="shared" si="8"/>
        <v>-1.1999999999716238E-2</v>
      </c>
    </row>
    <row r="71" spans="1:35" s="16" customFormat="1" x14ac:dyDescent="0.25">
      <c r="A71" s="16">
        <v>910</v>
      </c>
      <c r="B71" s="20">
        <v>835</v>
      </c>
      <c r="C71" s="20" t="s">
        <v>591</v>
      </c>
      <c r="D71" s="20">
        <v>69</v>
      </c>
      <c r="E71" s="20">
        <v>1</v>
      </c>
      <c r="F71" s="26" t="s">
        <v>616</v>
      </c>
      <c r="G71" s="23">
        <v>1598.71</v>
      </c>
      <c r="H71" s="20">
        <v>31.5</v>
      </c>
      <c r="I71" s="23">
        <v>479.61</v>
      </c>
      <c r="J71" s="20">
        <v>21</v>
      </c>
      <c r="K71" s="23">
        <v>319.75</v>
      </c>
      <c r="L71" s="20">
        <v>0</v>
      </c>
      <c r="M71" s="24">
        <v>0</v>
      </c>
      <c r="N71" s="20">
        <v>0</v>
      </c>
      <c r="O71" s="23">
        <v>0</v>
      </c>
      <c r="P71" s="20">
        <v>0</v>
      </c>
      <c r="Q71" s="23">
        <v>0</v>
      </c>
      <c r="R71" s="22">
        <v>2398.0700000000002</v>
      </c>
      <c r="S71" s="20">
        <v>100</v>
      </c>
      <c r="T71" s="20">
        <v>50</v>
      </c>
      <c r="U71" s="21">
        <v>25</v>
      </c>
      <c r="V71" s="20"/>
      <c r="W71" s="20"/>
      <c r="X71"/>
      <c r="Y71" t="s">
        <v>5</v>
      </c>
      <c r="AA71" s="17"/>
      <c r="AD71" s="16" t="s">
        <v>4</v>
      </c>
      <c r="AE71" s="46">
        <v>2283.87</v>
      </c>
      <c r="AF71" s="16">
        <v>2283.87</v>
      </c>
      <c r="AG71" s="16">
        <f t="shared" si="6"/>
        <v>114.1935</v>
      </c>
      <c r="AH71" s="16">
        <f t="shared" si="7"/>
        <v>2398.0634999999997</v>
      </c>
      <c r="AI71" s="17">
        <f t="shared" si="8"/>
        <v>-6.5000000004147296E-3</v>
      </c>
    </row>
    <row r="72" spans="1:35" s="16" customFormat="1" x14ac:dyDescent="0.25">
      <c r="A72" s="16">
        <v>911</v>
      </c>
      <c r="B72" s="20">
        <v>836</v>
      </c>
      <c r="C72" s="20" t="s">
        <v>591</v>
      </c>
      <c r="D72" s="20">
        <v>70</v>
      </c>
      <c r="E72" s="20">
        <v>1</v>
      </c>
      <c r="F72" s="26" t="s">
        <v>615</v>
      </c>
      <c r="G72" s="23">
        <v>5733.4</v>
      </c>
      <c r="H72" s="20">
        <v>31.5</v>
      </c>
      <c r="I72" s="23">
        <v>1720.02</v>
      </c>
      <c r="J72" s="20">
        <v>21</v>
      </c>
      <c r="K72" s="23">
        <v>1146.68</v>
      </c>
      <c r="L72" s="20">
        <v>0</v>
      </c>
      <c r="M72" s="24">
        <v>0</v>
      </c>
      <c r="N72" s="20">
        <v>0</v>
      </c>
      <c r="O72" s="23">
        <v>0</v>
      </c>
      <c r="P72" s="20">
        <v>0</v>
      </c>
      <c r="Q72" s="23">
        <v>0</v>
      </c>
      <c r="R72" s="22">
        <v>8600.1</v>
      </c>
      <c r="S72" s="20">
        <v>100</v>
      </c>
      <c r="T72" s="20">
        <v>50</v>
      </c>
      <c r="U72" s="21">
        <v>25</v>
      </c>
      <c r="V72" s="20"/>
      <c r="W72" s="20"/>
      <c r="X72"/>
      <c r="Y72" t="s">
        <v>5</v>
      </c>
      <c r="AA72" s="17"/>
      <c r="AD72" s="16" t="s">
        <v>4</v>
      </c>
      <c r="AE72" s="46">
        <v>8190.57</v>
      </c>
      <c r="AF72" s="16">
        <v>8190.57</v>
      </c>
      <c r="AG72" s="16">
        <f t="shared" si="6"/>
        <v>409.52850000000001</v>
      </c>
      <c r="AH72" s="16">
        <f t="shared" si="7"/>
        <v>8600.0985000000001</v>
      </c>
      <c r="AI72" s="17">
        <f t="shared" si="8"/>
        <v>-1.5000000003055902E-3</v>
      </c>
    </row>
    <row r="73" spans="1:35" s="16" customFormat="1" x14ac:dyDescent="0.25">
      <c r="A73" s="16">
        <v>912</v>
      </c>
      <c r="B73" s="20">
        <v>837</v>
      </c>
      <c r="C73" s="20" t="s">
        <v>591</v>
      </c>
      <c r="D73" s="20">
        <v>71</v>
      </c>
      <c r="E73" s="20">
        <v>1</v>
      </c>
      <c r="F73" s="26" t="s">
        <v>614</v>
      </c>
      <c r="G73" s="23">
        <v>6933.6</v>
      </c>
      <c r="H73" s="20">
        <v>31.5</v>
      </c>
      <c r="I73" s="23">
        <v>2080.08</v>
      </c>
      <c r="J73" s="20">
        <v>21</v>
      </c>
      <c r="K73" s="23">
        <v>1386.72</v>
      </c>
      <c r="L73" s="20">
        <v>0</v>
      </c>
      <c r="M73" s="24">
        <v>0</v>
      </c>
      <c r="N73" s="20">
        <v>0</v>
      </c>
      <c r="O73" s="23">
        <v>0</v>
      </c>
      <c r="P73" s="20">
        <v>0</v>
      </c>
      <c r="Q73" s="23">
        <v>0</v>
      </c>
      <c r="R73" s="22">
        <v>10400.4</v>
      </c>
      <c r="S73" s="20">
        <v>100</v>
      </c>
      <c r="T73" s="20">
        <v>50</v>
      </c>
      <c r="U73" s="21">
        <v>25</v>
      </c>
      <c r="V73" s="20"/>
      <c r="W73" s="20"/>
      <c r="X73"/>
      <c r="Y73" t="s">
        <v>5</v>
      </c>
      <c r="AA73" s="17"/>
      <c r="AD73" s="16" t="s">
        <v>4</v>
      </c>
      <c r="AE73" s="46">
        <v>9905.15</v>
      </c>
      <c r="AF73" s="16">
        <v>9905.15</v>
      </c>
      <c r="AG73" s="16">
        <f t="shared" si="6"/>
        <v>495.25749999999999</v>
      </c>
      <c r="AH73" s="16">
        <f t="shared" si="7"/>
        <v>10400.407499999999</v>
      </c>
      <c r="AI73" s="17">
        <f t="shared" si="8"/>
        <v>7.4999999997089617E-3</v>
      </c>
    </row>
    <row r="74" spans="1:35" s="16" customFormat="1" x14ac:dyDescent="0.25">
      <c r="A74" s="16">
        <v>913</v>
      </c>
      <c r="B74" s="20">
        <v>838</v>
      </c>
      <c r="C74" s="20" t="s">
        <v>591</v>
      </c>
      <c r="D74" s="20">
        <v>72</v>
      </c>
      <c r="E74" s="20">
        <v>1</v>
      </c>
      <c r="F74" s="26" t="s">
        <v>613</v>
      </c>
      <c r="G74" s="23">
        <v>8267.0300000000007</v>
      </c>
      <c r="H74" s="20">
        <v>31.5</v>
      </c>
      <c r="I74" s="23">
        <v>2480.11</v>
      </c>
      <c r="J74" s="20">
        <v>21</v>
      </c>
      <c r="K74" s="23">
        <v>1653.4</v>
      </c>
      <c r="L74" s="20">
        <v>0</v>
      </c>
      <c r="M74" s="24">
        <v>0</v>
      </c>
      <c r="N74" s="20">
        <v>0</v>
      </c>
      <c r="O74" s="23">
        <v>0</v>
      </c>
      <c r="P74" s="20">
        <v>0</v>
      </c>
      <c r="Q74" s="23">
        <v>0</v>
      </c>
      <c r="R74" s="22">
        <v>12400.54</v>
      </c>
      <c r="S74" s="20">
        <v>100</v>
      </c>
      <c r="T74" s="20">
        <v>50</v>
      </c>
      <c r="U74" s="21">
        <v>25</v>
      </c>
      <c r="V74" s="20"/>
      <c r="W74" s="20"/>
      <c r="X74"/>
      <c r="Y74" t="s">
        <v>5</v>
      </c>
      <c r="AA74" s="17"/>
      <c r="AD74" s="16" t="s">
        <v>4</v>
      </c>
      <c r="AE74" s="46">
        <v>11810.04</v>
      </c>
      <c r="AF74" s="16">
        <v>11810.04</v>
      </c>
      <c r="AG74" s="16">
        <f t="shared" si="6"/>
        <v>590.50200000000007</v>
      </c>
      <c r="AH74" s="16">
        <f t="shared" si="7"/>
        <v>12400.542000000001</v>
      </c>
      <c r="AI74" s="17">
        <f t="shared" si="8"/>
        <v>2.0000000004074536E-3</v>
      </c>
    </row>
    <row r="75" spans="1:35" s="16" customFormat="1" ht="30" x14ac:dyDescent="0.25">
      <c r="A75" s="16">
        <v>914</v>
      </c>
      <c r="B75" s="20">
        <v>839</v>
      </c>
      <c r="C75" s="20" t="s">
        <v>591</v>
      </c>
      <c r="D75" s="20">
        <v>73</v>
      </c>
      <c r="E75" s="20">
        <v>1</v>
      </c>
      <c r="F75" s="26" t="s">
        <v>612</v>
      </c>
      <c r="G75" s="23">
        <v>5599</v>
      </c>
      <c r="H75" s="20">
        <v>31.5</v>
      </c>
      <c r="I75" s="23">
        <v>1679.7</v>
      </c>
      <c r="J75" s="20">
        <v>21</v>
      </c>
      <c r="K75" s="23">
        <v>1119.8</v>
      </c>
      <c r="L75" s="20">
        <v>0</v>
      </c>
      <c r="M75" s="24">
        <v>0</v>
      </c>
      <c r="N75" s="20">
        <v>0</v>
      </c>
      <c r="O75" s="23">
        <v>0</v>
      </c>
      <c r="P75" s="20">
        <v>0</v>
      </c>
      <c r="Q75" s="23">
        <v>0</v>
      </c>
      <c r="R75" s="22">
        <v>8398.5</v>
      </c>
      <c r="S75" s="20">
        <v>100</v>
      </c>
      <c r="T75" s="20">
        <v>50</v>
      </c>
      <c r="U75" s="21">
        <v>25</v>
      </c>
      <c r="V75" s="20"/>
      <c r="W75" s="20"/>
      <c r="X75"/>
      <c r="Y75" t="s">
        <v>5</v>
      </c>
      <c r="AA75" s="17"/>
      <c r="AD75" s="16" t="s">
        <v>4</v>
      </c>
      <c r="AE75" s="46">
        <v>7998.57</v>
      </c>
      <c r="AF75" s="16">
        <v>7998.57</v>
      </c>
      <c r="AG75" s="16">
        <f t="shared" si="6"/>
        <v>399.92849999999999</v>
      </c>
      <c r="AH75" s="16">
        <f t="shared" si="7"/>
        <v>8398.4984999999997</v>
      </c>
      <c r="AI75" s="17">
        <f t="shared" si="8"/>
        <v>-1.5000000003055902E-3</v>
      </c>
    </row>
    <row r="76" spans="1:35" s="16" customFormat="1" x14ac:dyDescent="0.25">
      <c r="A76" s="16">
        <v>915</v>
      </c>
      <c r="B76" s="20">
        <v>1691</v>
      </c>
      <c r="C76" s="20" t="s">
        <v>591</v>
      </c>
      <c r="D76" s="20">
        <v>74</v>
      </c>
      <c r="E76" s="20">
        <v>1</v>
      </c>
      <c r="F76" s="26" t="s">
        <v>611</v>
      </c>
      <c r="G76" s="23">
        <v>5733.4</v>
      </c>
      <c r="H76" s="20">
        <v>31.5</v>
      </c>
      <c r="I76" s="23">
        <v>1720.02</v>
      </c>
      <c r="J76" s="20">
        <v>21</v>
      </c>
      <c r="K76" s="23">
        <v>1146.68</v>
      </c>
      <c r="L76" s="20">
        <v>0</v>
      </c>
      <c r="M76" s="24">
        <v>0</v>
      </c>
      <c r="N76" s="20">
        <v>0</v>
      </c>
      <c r="O76" s="23">
        <v>0</v>
      </c>
      <c r="P76" s="20">
        <v>0</v>
      </c>
      <c r="Q76" s="23">
        <v>0</v>
      </c>
      <c r="R76" s="22">
        <v>8600.1</v>
      </c>
      <c r="S76" s="20">
        <v>100</v>
      </c>
      <c r="T76" s="20">
        <v>50</v>
      </c>
      <c r="U76" s="21">
        <v>25</v>
      </c>
      <c r="V76" s="20"/>
      <c r="W76" s="19"/>
      <c r="X76"/>
      <c r="Y76" t="s">
        <v>5</v>
      </c>
      <c r="AA76" s="17"/>
      <c r="AD76" s="16" t="s">
        <v>4</v>
      </c>
      <c r="AE76" s="46">
        <v>8190.57</v>
      </c>
      <c r="AF76" s="16">
        <v>8190.57</v>
      </c>
      <c r="AG76" s="16">
        <f t="shared" si="6"/>
        <v>409.52850000000001</v>
      </c>
      <c r="AH76" s="16">
        <f t="shared" si="7"/>
        <v>8600.0985000000001</v>
      </c>
      <c r="AI76" s="17">
        <f t="shared" si="8"/>
        <v>-1.5000000003055902E-3</v>
      </c>
    </row>
    <row r="77" spans="1:35" s="16" customFormat="1" x14ac:dyDescent="0.25">
      <c r="A77" s="16">
        <v>916</v>
      </c>
      <c r="B77" s="20">
        <v>1692</v>
      </c>
      <c r="C77" s="20" t="s">
        <v>591</v>
      </c>
      <c r="D77" s="20">
        <v>75</v>
      </c>
      <c r="E77" s="20">
        <v>1</v>
      </c>
      <c r="F77" s="26" t="s">
        <v>610</v>
      </c>
      <c r="G77" s="23">
        <v>2337.3000000000002</v>
      </c>
      <c r="H77" s="20">
        <v>31.5</v>
      </c>
      <c r="I77" s="23">
        <v>701.19</v>
      </c>
      <c r="J77" s="20">
        <v>21</v>
      </c>
      <c r="K77" s="23">
        <v>467.46</v>
      </c>
      <c r="L77" s="20">
        <v>0</v>
      </c>
      <c r="M77" s="24">
        <v>0</v>
      </c>
      <c r="N77" s="20">
        <v>0</v>
      </c>
      <c r="O77" s="23">
        <v>0</v>
      </c>
      <c r="P77" s="20">
        <v>0</v>
      </c>
      <c r="Q77" s="23">
        <v>0</v>
      </c>
      <c r="R77" s="22">
        <v>3505.95</v>
      </c>
      <c r="S77" s="20">
        <v>100</v>
      </c>
      <c r="T77" s="20">
        <v>50</v>
      </c>
      <c r="U77" s="21">
        <v>25</v>
      </c>
      <c r="V77" s="20"/>
      <c r="W77" s="19"/>
      <c r="X77"/>
      <c r="Y77" t="s">
        <v>5</v>
      </c>
      <c r="AA77" s="17"/>
      <c r="AD77" s="16" t="s">
        <v>4</v>
      </c>
      <c r="AE77" s="46">
        <v>3339</v>
      </c>
      <c r="AF77" s="16">
        <v>3339</v>
      </c>
      <c r="AG77" s="16">
        <f t="shared" si="6"/>
        <v>166.95000000000002</v>
      </c>
      <c r="AH77" s="16">
        <f t="shared" si="7"/>
        <v>3505.95</v>
      </c>
      <c r="AI77" s="17">
        <f t="shared" si="8"/>
        <v>0</v>
      </c>
    </row>
    <row r="78" spans="1:35" s="16" customFormat="1" x14ac:dyDescent="0.25">
      <c r="A78" s="16">
        <v>917</v>
      </c>
      <c r="B78" s="20">
        <v>1693</v>
      </c>
      <c r="C78" s="20" t="s">
        <v>591</v>
      </c>
      <c r="D78" s="20">
        <v>76</v>
      </c>
      <c r="E78" s="20">
        <v>1</v>
      </c>
      <c r="F78" s="26" t="s">
        <v>609</v>
      </c>
      <c r="G78" s="23">
        <v>9933.52</v>
      </c>
      <c r="H78" s="20">
        <v>31.5</v>
      </c>
      <c r="I78" s="23">
        <v>2980.06</v>
      </c>
      <c r="J78" s="20">
        <v>21</v>
      </c>
      <c r="K78" s="23">
        <v>1986.71</v>
      </c>
      <c r="L78" s="20">
        <v>0</v>
      </c>
      <c r="M78" s="24">
        <v>0</v>
      </c>
      <c r="N78" s="20">
        <v>0</v>
      </c>
      <c r="O78" s="23">
        <v>0</v>
      </c>
      <c r="P78" s="20">
        <v>0</v>
      </c>
      <c r="Q78" s="23">
        <v>0</v>
      </c>
      <c r="R78" s="22">
        <v>14900.29</v>
      </c>
      <c r="S78" s="20">
        <v>100</v>
      </c>
      <c r="T78" s="20">
        <v>50</v>
      </c>
      <c r="U78" s="21">
        <v>25</v>
      </c>
      <c r="V78" s="20"/>
      <c r="W78" s="19"/>
      <c r="X78"/>
      <c r="Y78" t="s">
        <v>5</v>
      </c>
      <c r="AA78" s="17"/>
      <c r="AD78" s="16" t="s">
        <v>4</v>
      </c>
      <c r="AE78" s="46">
        <v>14190.75</v>
      </c>
      <c r="AF78" s="16">
        <v>14190.75</v>
      </c>
      <c r="AG78" s="16">
        <f t="shared" si="6"/>
        <v>709.53750000000002</v>
      </c>
      <c r="AH78" s="16">
        <f t="shared" si="7"/>
        <v>14900.2875</v>
      </c>
      <c r="AI78" s="17">
        <f t="shared" si="8"/>
        <v>-2.500000000509317E-3</v>
      </c>
    </row>
    <row r="79" spans="1:35" s="16" customFormat="1" x14ac:dyDescent="0.25">
      <c r="A79" s="16">
        <v>918</v>
      </c>
      <c r="B79" s="20">
        <v>1694</v>
      </c>
      <c r="C79" s="20" t="s">
        <v>591</v>
      </c>
      <c r="D79" s="20">
        <v>77</v>
      </c>
      <c r="E79" s="20">
        <v>1</v>
      </c>
      <c r="F79" s="26" t="s">
        <v>608</v>
      </c>
      <c r="G79" s="23">
        <v>7642.89</v>
      </c>
      <c r="H79" s="20">
        <v>31.5</v>
      </c>
      <c r="I79" s="23">
        <v>2292.86</v>
      </c>
      <c r="J79" s="20">
        <v>21</v>
      </c>
      <c r="K79" s="23">
        <v>1528.58</v>
      </c>
      <c r="L79" s="20">
        <v>0</v>
      </c>
      <c r="M79" s="24">
        <v>0</v>
      </c>
      <c r="N79" s="20">
        <v>0</v>
      </c>
      <c r="O79" s="23">
        <v>0</v>
      </c>
      <c r="P79" s="20">
        <v>0</v>
      </c>
      <c r="Q79" s="23">
        <v>0</v>
      </c>
      <c r="R79" s="22">
        <v>11464.33</v>
      </c>
      <c r="S79" s="20">
        <v>100</v>
      </c>
      <c r="T79" s="20">
        <v>50</v>
      </c>
      <c r="U79" s="21">
        <v>25</v>
      </c>
      <c r="V79" s="20"/>
      <c r="W79" s="19"/>
      <c r="X79"/>
      <c r="Y79" t="s">
        <v>5</v>
      </c>
      <c r="AA79" s="17"/>
      <c r="AD79" s="16" t="s">
        <v>4</v>
      </c>
      <c r="AE79" s="46">
        <v>10918.41</v>
      </c>
      <c r="AF79" s="16">
        <v>10918.41</v>
      </c>
      <c r="AG79" s="16">
        <f t="shared" si="6"/>
        <v>545.92050000000006</v>
      </c>
      <c r="AH79" s="16">
        <f t="shared" si="7"/>
        <v>11464.3305</v>
      </c>
      <c r="AI79" s="17">
        <f t="shared" si="8"/>
        <v>5.0000000010186341E-4</v>
      </c>
    </row>
    <row r="80" spans="1:35" s="16" customFormat="1" x14ac:dyDescent="0.25">
      <c r="A80" s="16">
        <v>919</v>
      </c>
      <c r="B80" s="20">
        <v>1695</v>
      </c>
      <c r="C80" s="20" t="s">
        <v>591</v>
      </c>
      <c r="D80" s="20">
        <v>78</v>
      </c>
      <c r="E80" s="20">
        <v>1</v>
      </c>
      <c r="F80" s="26" t="s">
        <v>607</v>
      </c>
      <c r="G80" s="23">
        <v>4807.12</v>
      </c>
      <c r="H80" s="20">
        <v>31.5</v>
      </c>
      <c r="I80" s="23">
        <v>1442.13</v>
      </c>
      <c r="J80" s="20">
        <v>21</v>
      </c>
      <c r="K80" s="23">
        <v>961.42</v>
      </c>
      <c r="L80" s="20">
        <v>0</v>
      </c>
      <c r="M80" s="24">
        <v>0</v>
      </c>
      <c r="N80" s="20">
        <v>0</v>
      </c>
      <c r="O80" s="23">
        <v>0</v>
      </c>
      <c r="P80" s="20">
        <v>0</v>
      </c>
      <c r="Q80" s="23">
        <v>0</v>
      </c>
      <c r="R80" s="22">
        <v>7210.67</v>
      </c>
      <c r="S80" s="20">
        <v>100</v>
      </c>
      <c r="T80" s="20">
        <v>50</v>
      </c>
      <c r="U80" s="21">
        <v>25</v>
      </c>
      <c r="V80" s="20"/>
      <c r="W80" s="19"/>
      <c r="X80"/>
      <c r="Y80" t="s">
        <v>5</v>
      </c>
      <c r="AA80" s="17"/>
      <c r="AD80" s="16" t="s">
        <v>4</v>
      </c>
      <c r="AE80" s="46">
        <v>6867.31</v>
      </c>
      <c r="AF80" s="16">
        <v>6867.31</v>
      </c>
      <c r="AG80" s="16">
        <f t="shared" si="6"/>
        <v>343.36550000000005</v>
      </c>
      <c r="AH80" s="16">
        <f t="shared" si="7"/>
        <v>7210.6755000000003</v>
      </c>
      <c r="AI80" s="17">
        <f t="shared" si="8"/>
        <v>5.5000000002110028E-3</v>
      </c>
    </row>
    <row r="81" spans="1:47" s="16" customFormat="1" x14ac:dyDescent="0.25">
      <c r="A81" s="16">
        <v>920</v>
      </c>
      <c r="B81" s="20">
        <v>1696</v>
      </c>
      <c r="C81" s="20" t="s">
        <v>591</v>
      </c>
      <c r="D81" s="20">
        <v>79</v>
      </c>
      <c r="E81" s="20">
        <v>1</v>
      </c>
      <c r="F81" s="26" t="s">
        <v>606</v>
      </c>
      <c r="G81" s="23">
        <v>5733.4</v>
      </c>
      <c r="H81" s="20">
        <v>31.5</v>
      </c>
      <c r="I81" s="23">
        <v>1720.02</v>
      </c>
      <c r="J81" s="20">
        <v>21</v>
      </c>
      <c r="K81" s="23">
        <v>1146.68</v>
      </c>
      <c r="L81" s="20">
        <v>0</v>
      </c>
      <c r="M81" s="24">
        <v>0</v>
      </c>
      <c r="N81" s="20">
        <v>0</v>
      </c>
      <c r="O81" s="23">
        <v>0</v>
      </c>
      <c r="P81" s="20">
        <v>0</v>
      </c>
      <c r="Q81" s="23">
        <v>0</v>
      </c>
      <c r="R81" s="22">
        <v>8600.1</v>
      </c>
      <c r="S81" s="20">
        <v>100</v>
      </c>
      <c r="T81" s="20">
        <v>50</v>
      </c>
      <c r="U81" s="21">
        <v>25</v>
      </c>
      <c r="V81" s="20"/>
      <c r="W81" s="19"/>
      <c r="X81"/>
      <c r="Y81" t="s">
        <v>5</v>
      </c>
      <c r="AA81" s="17"/>
      <c r="AD81" s="16" t="s">
        <v>4</v>
      </c>
      <c r="AE81" s="46">
        <v>8190.57</v>
      </c>
      <c r="AF81" s="16">
        <v>8190.57</v>
      </c>
      <c r="AG81" s="16">
        <f t="shared" si="6"/>
        <v>409.52850000000001</v>
      </c>
      <c r="AH81" s="16">
        <f t="shared" si="7"/>
        <v>8600.0985000000001</v>
      </c>
      <c r="AI81" s="17">
        <f t="shared" si="8"/>
        <v>-1.5000000003055902E-3</v>
      </c>
    </row>
    <row r="82" spans="1:47" s="16" customFormat="1" x14ac:dyDescent="0.25">
      <c r="A82" s="16">
        <v>921</v>
      </c>
      <c r="B82" s="20">
        <v>1697</v>
      </c>
      <c r="C82" s="20" t="s">
        <v>591</v>
      </c>
      <c r="D82" s="20">
        <v>80</v>
      </c>
      <c r="E82" s="20">
        <v>1</v>
      </c>
      <c r="F82" s="26" t="s">
        <v>605</v>
      </c>
      <c r="G82" s="23">
        <v>4807.12</v>
      </c>
      <c r="H82" s="20">
        <v>31.5</v>
      </c>
      <c r="I82" s="23">
        <v>1442.13</v>
      </c>
      <c r="J82" s="20">
        <v>21</v>
      </c>
      <c r="K82" s="23">
        <v>961.42</v>
      </c>
      <c r="L82" s="20">
        <v>0</v>
      </c>
      <c r="M82" s="24">
        <v>0</v>
      </c>
      <c r="N82" s="20">
        <v>0</v>
      </c>
      <c r="O82" s="23">
        <v>0</v>
      </c>
      <c r="P82" s="20">
        <v>0</v>
      </c>
      <c r="Q82" s="23">
        <v>0</v>
      </c>
      <c r="R82" s="22">
        <v>7210.67</v>
      </c>
      <c r="S82" s="20">
        <v>100</v>
      </c>
      <c r="T82" s="20">
        <v>50</v>
      </c>
      <c r="U82" s="21">
        <v>25</v>
      </c>
      <c r="V82" s="20"/>
      <c r="W82" s="19"/>
      <c r="X82"/>
      <c r="Y82" t="s">
        <v>5</v>
      </c>
      <c r="AA82" s="17"/>
      <c r="AD82" s="16" t="s">
        <v>4</v>
      </c>
      <c r="AE82" s="46">
        <v>6867.31</v>
      </c>
      <c r="AF82" s="16">
        <v>6867.31</v>
      </c>
      <c r="AG82" s="16">
        <f t="shared" si="6"/>
        <v>343.36550000000005</v>
      </c>
      <c r="AH82" s="16">
        <f t="shared" si="7"/>
        <v>7210.6755000000003</v>
      </c>
      <c r="AI82" s="17">
        <f t="shared" si="8"/>
        <v>5.5000000002110028E-3</v>
      </c>
    </row>
    <row r="83" spans="1:47" s="16" customFormat="1" x14ac:dyDescent="0.25">
      <c r="A83" s="16">
        <v>922</v>
      </c>
      <c r="B83" s="20">
        <v>1698</v>
      </c>
      <c r="C83" s="20" t="s">
        <v>591</v>
      </c>
      <c r="D83" s="20">
        <v>81</v>
      </c>
      <c r="E83" s="20">
        <v>1</v>
      </c>
      <c r="F83" s="26" t="s">
        <v>604</v>
      </c>
      <c r="G83" s="23">
        <v>7936.73</v>
      </c>
      <c r="H83" s="20">
        <v>31.5</v>
      </c>
      <c r="I83" s="23">
        <v>2381.02</v>
      </c>
      <c r="J83" s="20">
        <v>21</v>
      </c>
      <c r="K83" s="23">
        <v>1587.35</v>
      </c>
      <c r="L83" s="20">
        <v>0</v>
      </c>
      <c r="M83" s="24">
        <v>0</v>
      </c>
      <c r="N83" s="20">
        <v>0</v>
      </c>
      <c r="O83" s="23">
        <v>0</v>
      </c>
      <c r="P83" s="20">
        <v>0</v>
      </c>
      <c r="Q83" s="23">
        <v>0</v>
      </c>
      <c r="R83" s="22">
        <v>11905.1</v>
      </c>
      <c r="S83" s="20">
        <v>100</v>
      </c>
      <c r="T83" s="20">
        <v>50</v>
      </c>
      <c r="U83" s="21">
        <v>25</v>
      </c>
      <c r="V83" s="20"/>
      <c r="W83" s="19"/>
      <c r="X83"/>
      <c r="Y83" t="s">
        <v>5</v>
      </c>
      <c r="AA83" s="17"/>
      <c r="AD83" s="16" t="s">
        <v>4</v>
      </c>
      <c r="AE83" s="46">
        <v>11338.19</v>
      </c>
      <c r="AF83" s="16">
        <v>11338.19</v>
      </c>
      <c r="AG83" s="16">
        <f t="shared" si="6"/>
        <v>566.90950000000009</v>
      </c>
      <c r="AH83" s="16">
        <f t="shared" si="7"/>
        <v>11905.0995</v>
      </c>
      <c r="AI83" s="17">
        <f t="shared" si="8"/>
        <v>-5.0000000010186341E-4</v>
      </c>
    </row>
    <row r="84" spans="1:47" s="16" customFormat="1" ht="30" x14ac:dyDescent="0.25">
      <c r="A84" s="16">
        <v>923</v>
      </c>
      <c r="B84" s="20">
        <v>1699</v>
      </c>
      <c r="C84" s="20" t="s">
        <v>591</v>
      </c>
      <c r="D84" s="20">
        <v>82</v>
      </c>
      <c r="E84" s="20">
        <v>1</v>
      </c>
      <c r="F84" s="26" t="s">
        <v>603</v>
      </c>
      <c r="G84" s="23">
        <v>4807.12</v>
      </c>
      <c r="H84" s="20">
        <v>31.5</v>
      </c>
      <c r="I84" s="23">
        <v>1442.13</v>
      </c>
      <c r="J84" s="20">
        <v>21</v>
      </c>
      <c r="K84" s="23">
        <v>961.42</v>
      </c>
      <c r="L84" s="20">
        <v>0</v>
      </c>
      <c r="M84" s="24">
        <v>0</v>
      </c>
      <c r="N84" s="20">
        <v>0</v>
      </c>
      <c r="O84" s="23">
        <v>0</v>
      </c>
      <c r="P84" s="20">
        <v>0</v>
      </c>
      <c r="Q84" s="23">
        <v>0</v>
      </c>
      <c r="R84" s="22">
        <v>7210.67</v>
      </c>
      <c r="S84" s="20">
        <v>100</v>
      </c>
      <c r="T84" s="20">
        <v>50</v>
      </c>
      <c r="U84" s="21">
        <v>25</v>
      </c>
      <c r="V84" s="20"/>
      <c r="W84" s="19"/>
      <c r="X84"/>
      <c r="Y84" t="s">
        <v>5</v>
      </c>
      <c r="AA84" s="17"/>
      <c r="AD84" s="16" t="s">
        <v>4</v>
      </c>
      <c r="AE84" s="46">
        <v>6867.31</v>
      </c>
      <c r="AF84" s="16">
        <v>6867.31</v>
      </c>
      <c r="AG84" s="16">
        <f t="shared" si="6"/>
        <v>343.36550000000005</v>
      </c>
      <c r="AH84" s="16">
        <f t="shared" si="7"/>
        <v>7210.6755000000003</v>
      </c>
      <c r="AI84" s="17">
        <f t="shared" si="8"/>
        <v>5.5000000002110028E-3</v>
      </c>
    </row>
    <row r="85" spans="1:47" s="16" customFormat="1" x14ac:dyDescent="0.25">
      <c r="A85" s="16">
        <v>924</v>
      </c>
      <c r="B85" s="20">
        <v>1700</v>
      </c>
      <c r="C85" s="20" t="s">
        <v>591</v>
      </c>
      <c r="D85" s="20">
        <v>83</v>
      </c>
      <c r="E85" s="20">
        <v>1</v>
      </c>
      <c r="F85" s="26" t="s">
        <v>602</v>
      </c>
      <c r="G85" s="23">
        <v>3499.94</v>
      </c>
      <c r="H85" s="20">
        <v>0</v>
      </c>
      <c r="I85" s="24">
        <v>0</v>
      </c>
      <c r="J85" s="25">
        <v>0</v>
      </c>
      <c r="K85" s="24">
        <v>0</v>
      </c>
      <c r="L85" s="20">
        <v>0</v>
      </c>
      <c r="M85" s="24">
        <v>0</v>
      </c>
      <c r="N85" s="20">
        <v>0</v>
      </c>
      <c r="O85" s="23">
        <v>0</v>
      </c>
      <c r="P85" s="20">
        <v>0</v>
      </c>
      <c r="Q85" s="23">
        <v>0</v>
      </c>
      <c r="R85" s="22">
        <v>3499.94</v>
      </c>
      <c r="S85" s="20">
        <v>0</v>
      </c>
      <c r="T85" s="20">
        <v>0</v>
      </c>
      <c r="U85" s="21">
        <v>0</v>
      </c>
      <c r="V85" s="20"/>
      <c r="W85" s="19"/>
      <c r="X85"/>
      <c r="Y85" t="s">
        <v>5</v>
      </c>
      <c r="AA85" s="17"/>
      <c r="AD85" s="16" t="s">
        <v>4</v>
      </c>
      <c r="AE85" s="46">
        <v>3333.28</v>
      </c>
      <c r="AF85" s="16">
        <v>3333.28</v>
      </c>
      <c r="AG85" s="16">
        <f t="shared" si="6"/>
        <v>166.66400000000002</v>
      </c>
      <c r="AH85" s="16">
        <f t="shared" si="7"/>
        <v>3499.9440000000004</v>
      </c>
      <c r="AI85" s="17">
        <f t="shared" si="8"/>
        <v>4.0000000003601599E-3</v>
      </c>
    </row>
    <row r="86" spans="1:47" s="16" customFormat="1" x14ac:dyDescent="0.25">
      <c r="A86" s="16">
        <v>925</v>
      </c>
      <c r="B86" s="20">
        <v>1701</v>
      </c>
      <c r="C86" s="20" t="s">
        <v>591</v>
      </c>
      <c r="D86" s="20">
        <v>84</v>
      </c>
      <c r="E86" s="20">
        <v>1</v>
      </c>
      <c r="F86" s="26" t="s">
        <v>601</v>
      </c>
      <c r="G86" s="23">
        <v>3499.94</v>
      </c>
      <c r="H86" s="20">
        <v>0</v>
      </c>
      <c r="I86" s="24">
        <v>0</v>
      </c>
      <c r="J86" s="25">
        <v>0</v>
      </c>
      <c r="K86" s="24">
        <v>0</v>
      </c>
      <c r="L86" s="20">
        <v>0</v>
      </c>
      <c r="M86" s="24">
        <v>0</v>
      </c>
      <c r="N86" s="20">
        <v>0</v>
      </c>
      <c r="O86" s="23">
        <v>0</v>
      </c>
      <c r="P86" s="20">
        <v>0</v>
      </c>
      <c r="Q86" s="23">
        <v>0</v>
      </c>
      <c r="R86" s="22">
        <v>3499.94</v>
      </c>
      <c r="S86" s="20">
        <v>0</v>
      </c>
      <c r="T86" s="20">
        <v>0</v>
      </c>
      <c r="U86" s="21">
        <v>0</v>
      </c>
      <c r="V86" s="20"/>
      <c r="W86" s="19"/>
      <c r="X86"/>
      <c r="Y86" t="s">
        <v>5</v>
      </c>
      <c r="AA86" s="17"/>
      <c r="AD86" s="16" t="s">
        <v>4</v>
      </c>
      <c r="AE86" s="46">
        <v>3333.28</v>
      </c>
      <c r="AF86" s="16">
        <v>3333.28</v>
      </c>
      <c r="AG86" s="16">
        <f t="shared" si="6"/>
        <v>166.66400000000002</v>
      </c>
      <c r="AH86" s="16">
        <f t="shared" si="7"/>
        <v>3499.9440000000004</v>
      </c>
      <c r="AI86" s="17">
        <f t="shared" si="8"/>
        <v>4.0000000003601599E-3</v>
      </c>
    </row>
    <row r="87" spans="1:47" s="16" customFormat="1" x14ac:dyDescent="0.25">
      <c r="A87" s="16">
        <v>926</v>
      </c>
      <c r="B87" s="20">
        <v>1702</v>
      </c>
      <c r="C87" s="20" t="s">
        <v>591</v>
      </c>
      <c r="D87" s="20">
        <v>85</v>
      </c>
      <c r="E87" s="20">
        <v>1</v>
      </c>
      <c r="F87" s="26" t="s">
        <v>600</v>
      </c>
      <c r="G87" s="23">
        <v>2132.67</v>
      </c>
      <c r="H87" s="20">
        <v>0</v>
      </c>
      <c r="I87" s="24">
        <v>0</v>
      </c>
      <c r="J87" s="25">
        <v>0</v>
      </c>
      <c r="K87" s="24">
        <v>0</v>
      </c>
      <c r="L87" s="20">
        <v>0</v>
      </c>
      <c r="M87" s="24">
        <v>0</v>
      </c>
      <c r="N87" s="20">
        <v>0</v>
      </c>
      <c r="O87" s="23">
        <v>0</v>
      </c>
      <c r="P87" s="20">
        <v>0</v>
      </c>
      <c r="Q87" s="23">
        <v>0</v>
      </c>
      <c r="R87" s="22">
        <v>2132.67</v>
      </c>
      <c r="S87" s="20">
        <v>0</v>
      </c>
      <c r="T87" s="20">
        <v>0</v>
      </c>
      <c r="U87" s="21">
        <v>0</v>
      </c>
      <c r="V87" s="20"/>
      <c r="W87" s="19"/>
      <c r="X87"/>
      <c r="Y87" t="s">
        <v>5</v>
      </c>
      <c r="AA87" s="17"/>
      <c r="AD87" s="16" t="s">
        <v>4</v>
      </c>
      <c r="AE87" s="46">
        <v>2031.11</v>
      </c>
      <c r="AF87" s="16">
        <v>2031.11</v>
      </c>
      <c r="AG87" s="16">
        <f t="shared" si="6"/>
        <v>101.55549999999999</v>
      </c>
      <c r="AH87" s="16">
        <f t="shared" si="7"/>
        <v>2132.6655000000001</v>
      </c>
      <c r="AI87" s="17">
        <f t="shared" si="8"/>
        <v>-4.500000000007276E-3</v>
      </c>
    </row>
    <row r="88" spans="1:47" s="16" customFormat="1" ht="30" x14ac:dyDescent="0.25">
      <c r="A88" s="16">
        <v>927</v>
      </c>
      <c r="B88" s="20">
        <v>1703</v>
      </c>
      <c r="C88" s="20" t="s">
        <v>591</v>
      </c>
      <c r="D88" s="20">
        <v>86</v>
      </c>
      <c r="E88" s="20">
        <v>1</v>
      </c>
      <c r="F88" s="26" t="s">
        <v>599</v>
      </c>
      <c r="G88" s="23">
        <v>1598.89</v>
      </c>
      <c r="H88" s="20">
        <v>0</v>
      </c>
      <c r="I88" s="24">
        <v>0</v>
      </c>
      <c r="J88" s="25">
        <v>0</v>
      </c>
      <c r="K88" s="24">
        <v>0</v>
      </c>
      <c r="L88" s="20">
        <v>0</v>
      </c>
      <c r="M88" s="24">
        <v>0</v>
      </c>
      <c r="N88" s="20">
        <v>0</v>
      </c>
      <c r="O88" s="23">
        <v>0</v>
      </c>
      <c r="P88" s="20">
        <v>0</v>
      </c>
      <c r="Q88" s="23">
        <v>0</v>
      </c>
      <c r="R88" s="22">
        <v>1598.89</v>
      </c>
      <c r="S88" s="20">
        <v>0</v>
      </c>
      <c r="T88" s="20">
        <v>0</v>
      </c>
      <c r="U88" s="21">
        <v>0</v>
      </c>
      <c r="V88" s="20"/>
      <c r="W88" s="20"/>
      <c r="X88"/>
      <c r="Y88" t="s">
        <v>5</v>
      </c>
      <c r="AA88" s="17"/>
      <c r="AD88" s="16" t="s">
        <v>4</v>
      </c>
      <c r="AE88" s="46">
        <v>1522.75</v>
      </c>
      <c r="AF88" s="16">
        <v>1522.75</v>
      </c>
      <c r="AG88" s="16">
        <f t="shared" si="6"/>
        <v>76.137500000000003</v>
      </c>
      <c r="AH88" s="16">
        <f t="shared" si="7"/>
        <v>1598.8875</v>
      </c>
      <c r="AI88" s="17">
        <f t="shared" si="8"/>
        <v>-2.5000000000545697E-3</v>
      </c>
    </row>
    <row r="89" spans="1:47" s="16" customFormat="1" ht="45" x14ac:dyDescent="0.25">
      <c r="A89" s="16">
        <v>928</v>
      </c>
      <c r="B89" s="20">
        <v>1704</v>
      </c>
      <c r="C89" s="20" t="s">
        <v>591</v>
      </c>
      <c r="D89" s="20">
        <v>87</v>
      </c>
      <c r="E89" s="20">
        <v>1</v>
      </c>
      <c r="F89" s="26" t="s">
        <v>598</v>
      </c>
      <c r="G89" s="23">
        <v>1598.89</v>
      </c>
      <c r="H89" s="20">
        <v>0</v>
      </c>
      <c r="I89" s="24">
        <v>0</v>
      </c>
      <c r="J89" s="25">
        <v>0</v>
      </c>
      <c r="K89" s="24">
        <v>0</v>
      </c>
      <c r="L89" s="20">
        <v>0</v>
      </c>
      <c r="M89" s="24">
        <v>0</v>
      </c>
      <c r="N89" s="20">
        <v>0</v>
      </c>
      <c r="O89" s="23">
        <v>0</v>
      </c>
      <c r="P89" s="20">
        <v>0</v>
      </c>
      <c r="Q89" s="23">
        <v>0</v>
      </c>
      <c r="R89" s="22">
        <v>1598.89</v>
      </c>
      <c r="S89" s="20">
        <v>0</v>
      </c>
      <c r="T89" s="20">
        <v>0</v>
      </c>
      <c r="U89" s="21">
        <v>0</v>
      </c>
      <c r="V89" s="20"/>
      <c r="W89" s="20"/>
      <c r="X89"/>
      <c r="Y89" t="s">
        <v>5</v>
      </c>
      <c r="AA89" s="17"/>
      <c r="AD89" s="16" t="s">
        <v>4</v>
      </c>
      <c r="AE89" s="46">
        <v>1522.75</v>
      </c>
      <c r="AF89" s="16">
        <v>1522.75</v>
      </c>
      <c r="AG89" s="16">
        <f t="shared" si="6"/>
        <v>76.137500000000003</v>
      </c>
      <c r="AH89" s="16">
        <f t="shared" si="7"/>
        <v>1598.8875</v>
      </c>
      <c r="AI89" s="17">
        <f t="shared" si="8"/>
        <v>-2.5000000000545697E-3</v>
      </c>
    </row>
    <row r="90" spans="1:47" s="16" customFormat="1" x14ac:dyDescent="0.25">
      <c r="B90" s="93">
        <v>2526</v>
      </c>
      <c r="C90" s="20" t="s">
        <v>591</v>
      </c>
      <c r="D90" s="20">
        <v>88</v>
      </c>
      <c r="E90" s="20"/>
      <c r="F90" s="26" t="s">
        <v>597</v>
      </c>
      <c r="G90" s="23">
        <v>4024.65</v>
      </c>
      <c r="H90" s="20">
        <v>0</v>
      </c>
      <c r="I90" s="23">
        <v>1207.4000000000001</v>
      </c>
      <c r="J90" s="20">
        <v>0</v>
      </c>
      <c r="K90" s="23">
        <v>804.93</v>
      </c>
      <c r="L90" s="20">
        <v>0</v>
      </c>
      <c r="M90" s="24">
        <v>0</v>
      </c>
      <c r="N90" s="20">
        <v>0</v>
      </c>
      <c r="O90" s="23">
        <v>0</v>
      </c>
      <c r="P90" s="20">
        <v>0</v>
      </c>
      <c r="Q90" s="23">
        <v>0</v>
      </c>
      <c r="R90" s="22">
        <f>+G90+I90+K90</f>
        <v>6036.9800000000005</v>
      </c>
      <c r="S90" s="70"/>
      <c r="T90" s="70"/>
      <c r="U90" s="70"/>
      <c r="V90" s="70"/>
      <c r="W90" s="70"/>
      <c r="X90"/>
      <c r="Y90" t="s">
        <v>5</v>
      </c>
      <c r="Z90" s="17"/>
      <c r="AA90" s="17"/>
      <c r="AD90" s="106" t="s">
        <v>123</v>
      </c>
      <c r="AE90" s="107">
        <v>6137.59</v>
      </c>
      <c r="AF90" s="106">
        <v>5749.5</v>
      </c>
      <c r="AG90" s="106">
        <f t="shared" si="6"/>
        <v>287.47500000000002</v>
      </c>
      <c r="AH90" s="106">
        <f t="shared" si="7"/>
        <v>6036.9750000000004</v>
      </c>
      <c r="AI90" s="105">
        <f t="shared" si="8"/>
        <v>-5.0000000001091394E-3</v>
      </c>
      <c r="AJ90" s="16" t="s">
        <v>441</v>
      </c>
      <c r="AK90" s="23">
        <f>4113-280</f>
        <v>3833</v>
      </c>
      <c r="AL90" s="23">
        <f>+AK90*30%</f>
        <v>1149.8999999999999</v>
      </c>
      <c r="AM90" s="23">
        <f>+AK90*20%</f>
        <v>766.6</v>
      </c>
      <c r="AN90" s="24">
        <v>0</v>
      </c>
      <c r="AO90" s="22">
        <f>+AM90+AL90+AK90</f>
        <v>5749.5</v>
      </c>
      <c r="AP90" s="20"/>
      <c r="AR90" s="23">
        <f>+AK90+AL90+AM90</f>
        <v>5749.5</v>
      </c>
      <c r="AS90" s="23"/>
      <c r="AT90" s="20"/>
      <c r="AU90" s="23"/>
    </row>
    <row r="91" spans="1:47" s="16" customFormat="1" x14ac:dyDescent="0.25">
      <c r="B91" s="93">
        <v>2527</v>
      </c>
      <c r="C91" s="20" t="s">
        <v>591</v>
      </c>
      <c r="D91" s="20">
        <v>89</v>
      </c>
      <c r="E91" s="20"/>
      <c r="F91" s="26" t="s">
        <v>596</v>
      </c>
      <c r="G91" s="23">
        <v>4555.95</v>
      </c>
      <c r="H91" s="20">
        <v>0</v>
      </c>
      <c r="I91" s="23">
        <v>1366.79</v>
      </c>
      <c r="J91" s="20">
        <v>0</v>
      </c>
      <c r="K91" s="23">
        <v>911.19</v>
      </c>
      <c r="L91" s="20">
        <v>0</v>
      </c>
      <c r="M91" s="24">
        <v>0</v>
      </c>
      <c r="N91" s="20">
        <v>0</v>
      </c>
      <c r="O91" s="23">
        <v>0</v>
      </c>
      <c r="P91" s="20">
        <v>0</v>
      </c>
      <c r="Q91" s="23">
        <v>0</v>
      </c>
      <c r="R91" s="22">
        <f>+K91+I91+G91</f>
        <v>6833.93</v>
      </c>
      <c r="S91" s="70"/>
      <c r="T91" s="70"/>
      <c r="U91" s="70"/>
      <c r="V91" s="70"/>
      <c r="W91" s="70"/>
      <c r="X91"/>
      <c r="Y91" t="s">
        <v>5</v>
      </c>
      <c r="Z91" s="17"/>
      <c r="AA91" s="17"/>
      <c r="AD91" s="106" t="s">
        <v>123</v>
      </c>
      <c r="AE91" s="107">
        <v>6947.82</v>
      </c>
      <c r="AF91" s="106">
        <v>6508.5</v>
      </c>
      <c r="AG91" s="106">
        <f t="shared" si="6"/>
        <v>325.42500000000001</v>
      </c>
      <c r="AH91" s="106">
        <f t="shared" si="7"/>
        <v>6833.9250000000002</v>
      </c>
      <c r="AI91" s="105">
        <f t="shared" si="8"/>
        <v>-5.0000000001091394E-3</v>
      </c>
      <c r="AJ91" s="16" t="s">
        <v>441</v>
      </c>
      <c r="AK91" s="17">
        <f>+(AK90*5%)+AK90</f>
        <v>4024.65</v>
      </c>
      <c r="AL91" s="17">
        <f>+(AL90*5%)+AL90</f>
        <v>1207.3949999999998</v>
      </c>
      <c r="AM91" s="17">
        <f>+(AM90*5%)+AM90</f>
        <v>804.93000000000006</v>
      </c>
      <c r="AN91" s="17">
        <f>+(AN90*5%)+AN90</f>
        <v>0</v>
      </c>
      <c r="AO91" s="17">
        <f>+(AO90*5%)+AO90</f>
        <v>6036.9750000000004</v>
      </c>
      <c r="AP91" s="17">
        <f>SUM(AK91:AN91)</f>
        <v>6036.9750000000004</v>
      </c>
      <c r="AQ91" s="17">
        <f>+AP91-AO91</f>
        <v>0</v>
      </c>
      <c r="AR91" s="23">
        <f>+AK93+AL93+AM93</f>
        <v>6508.5</v>
      </c>
      <c r="AS91" s="23"/>
      <c r="AT91" s="20"/>
      <c r="AU91" s="23"/>
    </row>
    <row r="92" spans="1:47" s="16" customFormat="1" x14ac:dyDescent="0.25">
      <c r="B92" s="93">
        <v>2528</v>
      </c>
      <c r="C92" s="20" t="s">
        <v>591</v>
      </c>
      <c r="D92" s="20">
        <v>90</v>
      </c>
      <c r="E92" s="20"/>
      <c r="F92" s="26" t="s">
        <v>595</v>
      </c>
      <c r="G92" s="23">
        <v>4555.95</v>
      </c>
      <c r="H92" s="20">
        <v>0</v>
      </c>
      <c r="I92" s="23">
        <v>1366.79</v>
      </c>
      <c r="J92" s="20">
        <v>0</v>
      </c>
      <c r="K92" s="23">
        <v>911.19</v>
      </c>
      <c r="L92" s="20">
        <v>0</v>
      </c>
      <c r="M92" s="24">
        <v>0</v>
      </c>
      <c r="N92" s="20">
        <v>0</v>
      </c>
      <c r="O92" s="23">
        <v>0</v>
      </c>
      <c r="P92" s="20">
        <v>0</v>
      </c>
      <c r="Q92" s="23">
        <v>0</v>
      </c>
      <c r="R92" s="22">
        <f>+K92+I92+G92</f>
        <v>6833.93</v>
      </c>
      <c r="S92" s="70"/>
      <c r="T92" s="70"/>
      <c r="U92" s="70"/>
      <c r="V92" s="70"/>
      <c r="W92" s="70"/>
      <c r="X92"/>
      <c r="Y92" t="s">
        <v>5</v>
      </c>
      <c r="AA92" s="17"/>
      <c r="AD92" s="106" t="s">
        <v>123</v>
      </c>
      <c r="AE92" s="107">
        <v>6947.82</v>
      </c>
      <c r="AF92" s="106">
        <v>6508.5</v>
      </c>
      <c r="AG92" s="106">
        <f t="shared" si="6"/>
        <v>325.42500000000001</v>
      </c>
      <c r="AH92" s="106">
        <f t="shared" si="7"/>
        <v>6833.9250000000002</v>
      </c>
      <c r="AI92" s="105">
        <f t="shared" si="8"/>
        <v>-5.0000000001091394E-3</v>
      </c>
      <c r="AJ92" s="16" t="s">
        <v>441</v>
      </c>
      <c r="AK92" s="17">
        <f>+AK91-G90</f>
        <v>0</v>
      </c>
      <c r="AL92" s="17">
        <f>+AL91-I90</f>
        <v>-5.000000000336513E-3</v>
      </c>
      <c r="AM92" s="17">
        <f>+AM91-K90</f>
        <v>0</v>
      </c>
      <c r="AR92" s="23">
        <f>+AK96+AL96+AM96</f>
        <v>6508.5</v>
      </c>
      <c r="AS92" s="23"/>
      <c r="AT92" s="20"/>
      <c r="AU92" s="23"/>
    </row>
    <row r="93" spans="1:47" s="16" customFormat="1" x14ac:dyDescent="0.25">
      <c r="B93" s="96"/>
      <c r="C93" s="20" t="s">
        <v>591</v>
      </c>
      <c r="D93" s="20">
        <v>91</v>
      </c>
      <c r="E93" s="20"/>
      <c r="F93" s="125" t="s">
        <v>594</v>
      </c>
      <c r="G93" s="23">
        <v>3100</v>
      </c>
      <c r="H93" s="20"/>
      <c r="I93" s="23">
        <f>+G93*30%</f>
        <v>930</v>
      </c>
      <c r="J93" s="20"/>
      <c r="K93" s="23">
        <f>+G93*20%</f>
        <v>620</v>
      </c>
      <c r="L93" s="20"/>
      <c r="M93" s="23">
        <f>+G93*10%</f>
        <v>310</v>
      </c>
      <c r="N93" s="20"/>
      <c r="O93" s="23"/>
      <c r="P93" s="20"/>
      <c r="Q93" s="23"/>
      <c r="R93" s="22">
        <f>SUM(G93:M93)</f>
        <v>4960</v>
      </c>
      <c r="S93" s="70"/>
      <c r="T93" s="70"/>
      <c r="U93" s="70"/>
      <c r="V93" s="70"/>
      <c r="W93" s="70"/>
      <c r="X93" s="43" t="s">
        <v>72</v>
      </c>
      <c r="Y93"/>
      <c r="AA93" s="17"/>
      <c r="AF93" s="16">
        <v>4960</v>
      </c>
      <c r="AH93" s="16">
        <f t="shared" si="7"/>
        <v>4960</v>
      </c>
      <c r="AI93" s="17">
        <f t="shared" si="8"/>
        <v>0</v>
      </c>
      <c r="AK93" s="23">
        <f>4543-324+120</f>
        <v>4339</v>
      </c>
      <c r="AL93" s="23">
        <f>+AK93*30%</f>
        <v>1301.7</v>
      </c>
      <c r="AM93" s="23">
        <f>+AK93*20%</f>
        <v>867.80000000000007</v>
      </c>
      <c r="AN93" s="24">
        <v>0</v>
      </c>
      <c r="AO93" s="22">
        <f>+AM93+AL93+AK93</f>
        <v>6508.5</v>
      </c>
      <c r="AP93" s="20"/>
    </row>
    <row r="94" spans="1:47" s="16" customFormat="1" x14ac:dyDescent="0.25">
      <c r="B94" s="96"/>
      <c r="C94" s="20" t="s">
        <v>591</v>
      </c>
      <c r="D94" s="20">
        <v>92</v>
      </c>
      <c r="E94" s="20"/>
      <c r="F94" s="125" t="s">
        <v>593</v>
      </c>
      <c r="G94" s="23">
        <v>2800</v>
      </c>
      <c r="H94" s="20"/>
      <c r="I94" s="23">
        <f>+G94*30%</f>
        <v>840</v>
      </c>
      <c r="J94" s="20"/>
      <c r="K94" s="23">
        <f>+G94*20%</f>
        <v>560</v>
      </c>
      <c r="L94" s="20"/>
      <c r="M94" s="24">
        <v>0</v>
      </c>
      <c r="N94" s="20"/>
      <c r="O94" s="23"/>
      <c r="P94" s="20"/>
      <c r="Q94" s="23"/>
      <c r="R94" s="22">
        <f>SUM(G94:M94)</f>
        <v>4200</v>
      </c>
      <c r="S94" s="70"/>
      <c r="T94" s="70"/>
      <c r="U94" s="70"/>
      <c r="V94" s="70"/>
      <c r="W94" s="70"/>
      <c r="X94" s="43" t="s">
        <v>72</v>
      </c>
      <c r="Y94"/>
      <c r="AA94" s="17"/>
      <c r="AF94" s="16">
        <v>4200</v>
      </c>
      <c r="AH94" s="16">
        <f t="shared" si="7"/>
        <v>4200</v>
      </c>
      <c r="AI94" s="17">
        <f t="shared" si="8"/>
        <v>0</v>
      </c>
      <c r="AK94" s="17">
        <f>+(AK93*5%)+AK93</f>
        <v>4555.95</v>
      </c>
      <c r="AL94" s="17">
        <f>+(AL93*5%)+AL93</f>
        <v>1366.7850000000001</v>
      </c>
      <c r="AM94" s="17">
        <f>+(AM93*5%)+AM93</f>
        <v>911.19</v>
      </c>
      <c r="AN94" s="17"/>
      <c r="AO94" s="17">
        <f>+(AO93*5%)+AO93</f>
        <v>6833.9250000000002</v>
      </c>
    </row>
    <row r="95" spans="1:47" s="16" customFormat="1" x14ac:dyDescent="0.25">
      <c r="B95" s="124"/>
      <c r="C95" s="20" t="s">
        <v>591</v>
      </c>
      <c r="D95" s="45">
        <v>93</v>
      </c>
      <c r="E95" s="45"/>
      <c r="F95" s="123" t="s">
        <v>592</v>
      </c>
      <c r="G95" s="23">
        <v>3808.69</v>
      </c>
      <c r="H95" s="20">
        <v>30</v>
      </c>
      <c r="I95" s="23">
        <v>1142.6099999999999</v>
      </c>
      <c r="J95" s="20">
        <v>20</v>
      </c>
      <c r="K95" s="23">
        <v>761.74</v>
      </c>
      <c r="L95" s="20">
        <v>0</v>
      </c>
      <c r="M95" s="24">
        <v>0</v>
      </c>
      <c r="N95" s="20">
        <v>0</v>
      </c>
      <c r="O95" s="23">
        <v>0</v>
      </c>
      <c r="P95" s="20">
        <v>0</v>
      </c>
      <c r="Q95" s="23">
        <v>0</v>
      </c>
      <c r="R95" s="22">
        <v>5713.04</v>
      </c>
      <c r="S95" s="70"/>
      <c r="T95" s="70"/>
      <c r="U95" s="70"/>
      <c r="V95" s="70"/>
      <c r="W95" s="70"/>
      <c r="X95" s="43" t="s">
        <v>72</v>
      </c>
      <c r="Y95"/>
      <c r="AA95" s="17"/>
      <c r="AF95" s="16">
        <v>5713.04</v>
      </c>
      <c r="AH95" s="16">
        <f t="shared" si="7"/>
        <v>5713.04</v>
      </c>
      <c r="AI95" s="17">
        <f t="shared" si="8"/>
        <v>0</v>
      </c>
      <c r="AK95" s="17">
        <f>+AK94-G91</f>
        <v>0</v>
      </c>
      <c r="AL95" s="17">
        <f>+AL94-I91</f>
        <v>-4.9999999998817657E-3</v>
      </c>
      <c r="AM95" s="17">
        <f>+AM94-K91</f>
        <v>0</v>
      </c>
    </row>
    <row r="96" spans="1:47" s="16" customFormat="1" x14ac:dyDescent="0.25">
      <c r="B96" s="124"/>
      <c r="C96" s="20" t="s">
        <v>591</v>
      </c>
      <c r="D96" s="45">
        <v>94</v>
      </c>
      <c r="E96" s="45"/>
      <c r="F96" s="123" t="s">
        <v>590</v>
      </c>
      <c r="G96" s="23">
        <v>3808.69</v>
      </c>
      <c r="H96" s="20">
        <v>30</v>
      </c>
      <c r="I96" s="23">
        <v>1142.6099999999999</v>
      </c>
      <c r="J96" s="20">
        <v>20</v>
      </c>
      <c r="K96" s="23">
        <v>761.74</v>
      </c>
      <c r="L96" s="20">
        <v>0</v>
      </c>
      <c r="M96" s="24">
        <v>0</v>
      </c>
      <c r="N96" s="20">
        <v>0</v>
      </c>
      <c r="O96" s="23">
        <v>0</v>
      </c>
      <c r="P96" s="20">
        <v>0</v>
      </c>
      <c r="Q96" s="23">
        <v>0</v>
      </c>
      <c r="R96" s="22">
        <v>5713.04</v>
      </c>
      <c r="S96" s="70"/>
      <c r="T96" s="70"/>
      <c r="U96" s="70"/>
      <c r="V96" s="70"/>
      <c r="W96" s="70"/>
      <c r="X96" s="43" t="s">
        <v>72</v>
      </c>
      <c r="Y96"/>
      <c r="AA96" s="17"/>
      <c r="AF96" s="16">
        <v>5713.04</v>
      </c>
      <c r="AH96" s="16">
        <f t="shared" si="7"/>
        <v>5713.04</v>
      </c>
      <c r="AI96" s="17">
        <f t="shared" si="8"/>
        <v>0</v>
      </c>
      <c r="AK96" s="23">
        <f>4543-324+120</f>
        <v>4339</v>
      </c>
      <c r="AL96" s="23">
        <f>+AK96*30%</f>
        <v>1301.7</v>
      </c>
      <c r="AM96" s="23">
        <f>+AK96*20%</f>
        <v>867.80000000000007</v>
      </c>
      <c r="AN96" s="24">
        <v>0</v>
      </c>
      <c r="AO96" s="22">
        <f>+AM96+AL96+AK96</f>
        <v>6508.5</v>
      </c>
      <c r="AP96" s="20"/>
    </row>
    <row r="97" spans="2:18" ht="22.5" x14ac:dyDescent="0.25">
      <c r="B97" s="15"/>
      <c r="C97" s="102"/>
      <c r="D97" s="11"/>
      <c r="E97" s="11"/>
      <c r="F97" s="122" t="s">
        <v>3</v>
      </c>
      <c r="G97" s="14"/>
      <c r="H97" s="13"/>
      <c r="I97" s="12"/>
      <c r="J97" s="12"/>
      <c r="K97" s="12"/>
      <c r="L97" s="12"/>
      <c r="M97" s="12"/>
      <c r="N97" s="12"/>
      <c r="O97" s="12"/>
      <c r="P97" s="12"/>
      <c r="Q97" s="12"/>
      <c r="R97" s="11"/>
    </row>
    <row r="98" spans="2:18" ht="22.5" x14ac:dyDescent="0.25">
      <c r="B98" s="10"/>
      <c r="C98" s="101"/>
      <c r="D98" s="7"/>
      <c r="E98" s="7"/>
      <c r="F98" s="5" t="s">
        <v>2</v>
      </c>
      <c r="G98" s="9">
        <v>0.3</v>
      </c>
      <c r="H98" s="3">
        <v>0.3</v>
      </c>
      <c r="I98" s="8"/>
      <c r="J98" s="8"/>
      <c r="K98" s="8"/>
      <c r="L98" s="8"/>
      <c r="M98" s="8"/>
      <c r="N98" s="8"/>
      <c r="O98" s="8"/>
      <c r="P98" s="8"/>
      <c r="Q98" s="8"/>
      <c r="R98" s="7"/>
    </row>
    <row r="99" spans="2:18" ht="22.5" x14ac:dyDescent="0.25">
      <c r="B99" s="10"/>
      <c r="C99" s="101"/>
      <c r="D99" s="7"/>
      <c r="E99" s="7"/>
      <c r="F99" s="5" t="s">
        <v>1</v>
      </c>
      <c r="G99" s="9">
        <v>0.2</v>
      </c>
      <c r="H99" s="3">
        <v>0.2</v>
      </c>
      <c r="I99" s="8"/>
      <c r="J99" s="8"/>
      <c r="K99" s="8"/>
      <c r="L99" s="8"/>
      <c r="M99" s="8"/>
      <c r="N99" s="8"/>
      <c r="O99" s="8"/>
      <c r="P99" s="8"/>
      <c r="Q99" s="8"/>
      <c r="R99" s="7"/>
    </row>
    <row r="100" spans="2:18" ht="34.5" thickBot="1" x14ac:dyDescent="0.3">
      <c r="B100" s="6"/>
      <c r="C100" s="100"/>
      <c r="D100" s="1"/>
      <c r="E100" s="1"/>
      <c r="F100" s="5" t="s">
        <v>0</v>
      </c>
      <c r="G100" s="4">
        <v>0.1</v>
      </c>
      <c r="H100" s="3">
        <v>0.1</v>
      </c>
      <c r="I100" s="2"/>
      <c r="J100" s="2"/>
      <c r="K100" s="2"/>
      <c r="L100" s="2"/>
      <c r="M100" s="2"/>
      <c r="N100" s="2"/>
      <c r="O100" s="2"/>
      <c r="P100" s="2"/>
      <c r="Q100" s="2"/>
      <c r="R100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I18"/>
  <sheetViews>
    <sheetView topLeftCell="C1" workbookViewId="0">
      <selection activeCell="AC4" sqref="AC4"/>
    </sheetView>
  </sheetViews>
  <sheetFormatPr baseColWidth="10" defaultRowHeight="15" x14ac:dyDescent="0.25"/>
  <cols>
    <col min="1" max="1" width="11.42578125" hidden="1" customWidth="1"/>
    <col min="2" max="2" width="6.85546875" hidden="1" customWidth="1"/>
    <col min="3" max="3" width="9.28515625" customWidth="1"/>
    <col min="4" max="4" width="6" customWidth="1"/>
    <col min="5" max="5" width="7.7109375" hidden="1" customWidth="1"/>
    <col min="6" max="6" width="35.140625" bestFit="1" customWidth="1"/>
    <col min="8" max="8" width="11.42578125" hidden="1" customWidth="1"/>
    <col min="10" max="10" width="11.42578125" hidden="1" customWidth="1"/>
    <col min="11" max="11" width="13.28515625" customWidth="1"/>
    <col min="12" max="12" width="11.42578125" hidden="1" customWidth="1"/>
    <col min="13" max="13" width="11.42578125" customWidth="1"/>
    <col min="14" max="16" width="11.42578125" hidden="1" customWidth="1"/>
    <col min="17" max="17" width="14.85546875" hidden="1" customWidth="1"/>
    <col min="19" max="22" width="11.42578125" hidden="1" customWidth="1"/>
    <col min="23" max="23" width="3.140625" hidden="1" customWidth="1"/>
    <col min="24" max="24" width="0" hidden="1" customWidth="1"/>
    <col min="25" max="25" width="11.42578125" hidden="1" customWidth="1"/>
    <col min="26" max="26" width="0" hidden="1" customWidth="1"/>
    <col min="30" max="42" width="0" hidden="1" customWidth="1"/>
  </cols>
  <sheetData>
    <row r="1" spans="1:35" s="16" customFormat="1" x14ac:dyDescent="0.25">
      <c r="B1" s="58" t="s">
        <v>88</v>
      </c>
      <c r="C1" s="57"/>
      <c r="D1" s="57"/>
      <c r="E1" s="57"/>
      <c r="F1" s="56"/>
      <c r="G1" s="55"/>
      <c r="H1" s="38"/>
      <c r="I1" s="40"/>
      <c r="J1" s="38" t="s">
        <v>87</v>
      </c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100.5" customHeight="1" x14ac:dyDescent="0.25">
      <c r="B2" s="38"/>
      <c r="C2" s="38"/>
      <c r="D2" s="38"/>
      <c r="E2" s="38"/>
      <c r="F2" s="41"/>
      <c r="G2" s="40"/>
      <c r="H2" s="38"/>
      <c r="I2" s="40"/>
      <c r="J2" s="38"/>
      <c r="K2" s="40"/>
      <c r="L2" s="38"/>
      <c r="M2" s="38"/>
      <c r="N2" s="38"/>
      <c r="O2" s="38"/>
      <c r="P2" s="38"/>
      <c r="Q2" s="38"/>
      <c r="R2" s="39"/>
      <c r="S2" s="38"/>
      <c r="T2" s="38"/>
      <c r="U2" s="38"/>
    </row>
    <row r="3" spans="1:35" s="16" customFormat="1" ht="15.75" thickBot="1" x14ac:dyDescent="0.3">
      <c r="B3" s="38"/>
      <c r="C3" s="38"/>
      <c r="D3" s="38"/>
      <c r="E3" s="38"/>
      <c r="F3" s="41"/>
      <c r="G3" s="40"/>
      <c r="H3" s="38"/>
      <c r="I3" s="40"/>
      <c r="J3" s="38"/>
      <c r="K3" s="40"/>
      <c r="L3" s="38"/>
      <c r="M3" s="38"/>
      <c r="N3" s="38"/>
      <c r="O3" s="38"/>
      <c r="P3" s="38"/>
      <c r="Q3" s="38"/>
      <c r="R3" s="39"/>
      <c r="S3" s="38"/>
      <c r="T3" s="38"/>
      <c r="U3" s="38"/>
    </row>
    <row r="4" spans="1:35" s="16" customFormat="1" ht="75" x14ac:dyDescent="0.25">
      <c r="B4" s="35" t="s">
        <v>70</v>
      </c>
      <c r="C4" s="35" t="s">
        <v>69</v>
      </c>
      <c r="D4" s="35" t="s">
        <v>68</v>
      </c>
      <c r="E4" s="35" t="s">
        <v>67</v>
      </c>
      <c r="F4" s="54" t="s">
        <v>86</v>
      </c>
      <c r="G4" s="54" t="s">
        <v>65</v>
      </c>
      <c r="H4" s="325" t="s">
        <v>64</v>
      </c>
      <c r="I4" s="325"/>
      <c r="J4" s="325" t="s">
        <v>63</v>
      </c>
      <c r="K4" s="325"/>
      <c r="L4" s="325" t="s">
        <v>85</v>
      </c>
      <c r="M4" s="325"/>
      <c r="N4" s="325" t="s">
        <v>84</v>
      </c>
      <c r="O4" s="325"/>
      <c r="P4" s="325" t="s">
        <v>62</v>
      </c>
      <c r="Q4" s="325"/>
      <c r="R4" s="325" t="s">
        <v>60</v>
      </c>
      <c r="S4" s="325"/>
      <c r="T4" s="53" t="s">
        <v>60</v>
      </c>
      <c r="U4" s="31" t="s">
        <v>57</v>
      </c>
      <c r="V4" s="318" t="s">
        <v>56</v>
      </c>
      <c r="W4" s="319"/>
    </row>
    <row r="5" spans="1:35" s="16" customFormat="1" ht="45" x14ac:dyDescent="0.25">
      <c r="A5" s="16">
        <v>51</v>
      </c>
      <c r="B5" s="47">
        <v>92</v>
      </c>
      <c r="C5" s="47" t="s">
        <v>74</v>
      </c>
      <c r="D5" s="47">
        <v>1</v>
      </c>
      <c r="E5" s="47">
        <v>1</v>
      </c>
      <c r="F5" s="52" t="s">
        <v>83</v>
      </c>
      <c r="G5" s="51">
        <v>733.91</v>
      </c>
      <c r="H5" s="47">
        <v>0</v>
      </c>
      <c r="I5" s="49">
        <v>0</v>
      </c>
      <c r="J5" s="50">
        <v>0</v>
      </c>
      <c r="K5" s="49">
        <v>0</v>
      </c>
      <c r="L5" s="50">
        <v>0</v>
      </c>
      <c r="M5" s="49">
        <v>0</v>
      </c>
      <c r="N5" s="50">
        <v>0</v>
      </c>
      <c r="O5" s="49">
        <v>0</v>
      </c>
      <c r="P5" s="50">
        <v>0</v>
      </c>
      <c r="Q5" s="49">
        <v>0</v>
      </c>
      <c r="R5" s="48">
        <v>733.91</v>
      </c>
      <c r="S5" s="47">
        <v>0</v>
      </c>
      <c r="T5" s="20">
        <v>0</v>
      </c>
      <c r="U5" s="21">
        <v>0</v>
      </c>
      <c r="V5" s="20"/>
      <c r="W5" s="20"/>
      <c r="X5"/>
      <c r="Y5" t="s">
        <v>5</v>
      </c>
      <c r="Z5" s="17"/>
      <c r="AD5" s="16" t="s">
        <v>4</v>
      </c>
      <c r="AE5" s="46">
        <v>698.96</v>
      </c>
      <c r="AF5" s="16">
        <v>698.96</v>
      </c>
      <c r="AG5" s="16">
        <f t="shared" ref="AG5:AG14" si="0">+AF5*5%</f>
        <v>34.948</v>
      </c>
      <c r="AH5" s="16">
        <f t="shared" ref="AH5:AH14" si="1">+AG5+AF5</f>
        <v>733.90800000000002</v>
      </c>
      <c r="AI5" s="17">
        <f t="shared" ref="AI5:AI12" si="2">+AH5-R5</f>
        <v>-1.9999999999527063E-3</v>
      </c>
    </row>
    <row r="6" spans="1:35" s="16" customFormat="1" ht="60" x14ac:dyDescent="0.25">
      <c r="A6" s="16">
        <v>52</v>
      </c>
      <c r="B6" s="20">
        <v>93</v>
      </c>
      <c r="C6" s="20" t="s">
        <v>74</v>
      </c>
      <c r="D6" s="20">
        <v>2</v>
      </c>
      <c r="E6" s="20">
        <v>1</v>
      </c>
      <c r="F6" s="26" t="s">
        <v>82</v>
      </c>
      <c r="G6" s="23">
        <v>952.46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5">
        <v>0</v>
      </c>
      <c r="Q6" s="24">
        <v>0</v>
      </c>
      <c r="R6" s="22">
        <v>952.46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Z6" s="17"/>
      <c r="AD6" s="16" t="s">
        <v>4</v>
      </c>
      <c r="AE6" s="46">
        <v>907.1</v>
      </c>
      <c r="AF6" s="16">
        <v>907.1</v>
      </c>
      <c r="AG6" s="16">
        <f t="shared" si="0"/>
        <v>45.355000000000004</v>
      </c>
      <c r="AH6" s="16">
        <f t="shared" si="1"/>
        <v>952.45500000000004</v>
      </c>
      <c r="AI6" s="17">
        <f t="shared" si="2"/>
        <v>-4.9999999999954525E-3</v>
      </c>
    </row>
    <row r="7" spans="1:35" s="16" customFormat="1" ht="45" x14ac:dyDescent="0.25">
      <c r="A7" s="16">
        <v>53</v>
      </c>
      <c r="B7" s="20">
        <v>94</v>
      </c>
      <c r="C7" s="20" t="s">
        <v>74</v>
      </c>
      <c r="D7" s="20">
        <v>3</v>
      </c>
      <c r="E7" s="20">
        <v>1</v>
      </c>
      <c r="F7" s="26" t="s">
        <v>81</v>
      </c>
      <c r="G7" s="23">
        <v>1466.66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5">
        <v>0</v>
      </c>
      <c r="Q7" s="24">
        <v>0</v>
      </c>
      <c r="R7" s="22">
        <v>1466.66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Z7" s="17"/>
      <c r="AD7" s="16" t="s">
        <v>4</v>
      </c>
      <c r="AE7" s="46">
        <v>1396.82</v>
      </c>
      <c r="AF7" s="16">
        <v>1396.82</v>
      </c>
      <c r="AG7" s="16">
        <f t="shared" si="0"/>
        <v>69.840999999999994</v>
      </c>
      <c r="AH7" s="16">
        <f t="shared" si="1"/>
        <v>1466.6609999999998</v>
      </c>
      <c r="AI7" s="17">
        <f t="shared" si="2"/>
        <v>9.9999999974897946E-4</v>
      </c>
    </row>
    <row r="8" spans="1:35" s="16" customFormat="1" ht="30" x14ac:dyDescent="0.25">
      <c r="A8" s="16">
        <v>54</v>
      </c>
      <c r="B8" s="20">
        <v>95</v>
      </c>
      <c r="C8" s="20" t="s">
        <v>74</v>
      </c>
      <c r="D8" s="20">
        <v>4</v>
      </c>
      <c r="E8" s="20">
        <v>1</v>
      </c>
      <c r="F8" s="26" t="s">
        <v>80</v>
      </c>
      <c r="G8" s="23">
        <v>1613.9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5">
        <v>0</v>
      </c>
      <c r="Q8" s="24">
        <v>0</v>
      </c>
      <c r="R8" s="22">
        <v>1613.9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Z8" s="17"/>
      <c r="AD8" s="16" t="s">
        <v>4</v>
      </c>
      <c r="AE8" s="46">
        <v>1537.05</v>
      </c>
      <c r="AF8" s="16">
        <v>1537.05</v>
      </c>
      <c r="AG8" s="16">
        <f t="shared" si="0"/>
        <v>76.852500000000006</v>
      </c>
      <c r="AH8" s="16">
        <f t="shared" si="1"/>
        <v>1613.9024999999999</v>
      </c>
      <c r="AI8" s="17">
        <f t="shared" si="2"/>
        <v>2.499999999827196E-3</v>
      </c>
    </row>
    <row r="9" spans="1:35" s="16" customFormat="1" ht="30" x14ac:dyDescent="0.25">
      <c r="A9" s="16">
        <v>55</v>
      </c>
      <c r="B9" s="20">
        <v>96</v>
      </c>
      <c r="C9" s="20" t="s">
        <v>74</v>
      </c>
      <c r="D9" s="20">
        <v>5</v>
      </c>
      <c r="E9" s="20">
        <v>1</v>
      </c>
      <c r="F9" s="26" t="s">
        <v>79</v>
      </c>
      <c r="G9" s="23">
        <v>1613.9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5">
        <v>0</v>
      </c>
      <c r="Q9" s="24">
        <v>0</v>
      </c>
      <c r="R9" s="22">
        <v>1613.9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Z9" s="17"/>
      <c r="AD9" s="16" t="s">
        <v>4</v>
      </c>
      <c r="AE9" s="46">
        <v>1537.05</v>
      </c>
      <c r="AF9" s="16">
        <v>1537.05</v>
      </c>
      <c r="AG9" s="16">
        <f t="shared" si="0"/>
        <v>76.852500000000006</v>
      </c>
      <c r="AH9" s="16">
        <f t="shared" si="1"/>
        <v>1613.9024999999999</v>
      </c>
      <c r="AI9" s="17">
        <f t="shared" si="2"/>
        <v>2.499999999827196E-3</v>
      </c>
    </row>
    <row r="10" spans="1:35" s="16" customFormat="1" x14ac:dyDescent="0.25">
      <c r="A10" s="16">
        <v>56</v>
      </c>
      <c r="B10" s="20">
        <v>97</v>
      </c>
      <c r="C10" s="20" t="s">
        <v>74</v>
      </c>
      <c r="D10" s="20">
        <v>6</v>
      </c>
      <c r="E10" s="20">
        <v>1</v>
      </c>
      <c r="F10" s="26" t="s">
        <v>78</v>
      </c>
      <c r="G10" s="23">
        <v>879.99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4">
        <v>0</v>
      </c>
      <c r="P10" s="25">
        <v>0</v>
      </c>
      <c r="Q10" s="24">
        <v>0</v>
      </c>
      <c r="R10" s="22">
        <v>879.99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Z10" s="17"/>
      <c r="AD10" s="16" t="s">
        <v>4</v>
      </c>
      <c r="AE10" s="46">
        <v>838.09</v>
      </c>
      <c r="AF10" s="16">
        <v>838.09</v>
      </c>
      <c r="AG10" s="16">
        <f t="shared" si="0"/>
        <v>41.904500000000006</v>
      </c>
      <c r="AH10" s="16">
        <f t="shared" si="1"/>
        <v>879.99450000000002</v>
      </c>
      <c r="AI10" s="17">
        <f t="shared" si="2"/>
        <v>4.500000000007276E-3</v>
      </c>
    </row>
    <row r="11" spans="1:35" s="16" customFormat="1" x14ac:dyDescent="0.25">
      <c r="A11" s="16">
        <v>57</v>
      </c>
      <c r="B11" s="20">
        <v>98</v>
      </c>
      <c r="C11" s="20" t="s">
        <v>74</v>
      </c>
      <c r="D11" s="20">
        <v>7</v>
      </c>
      <c r="E11" s="20">
        <v>1</v>
      </c>
      <c r="F11" s="26" t="s">
        <v>77</v>
      </c>
      <c r="G11" s="23">
        <v>440.58</v>
      </c>
      <c r="H11" s="20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5">
        <v>0</v>
      </c>
      <c r="O11" s="24">
        <v>0</v>
      </c>
      <c r="P11" s="25">
        <v>0</v>
      </c>
      <c r="Q11" s="24">
        <v>0</v>
      </c>
      <c r="R11" s="22">
        <v>440.58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Z11" s="17"/>
      <c r="AD11" s="16" t="s">
        <v>4</v>
      </c>
      <c r="AE11" s="46">
        <v>419.6</v>
      </c>
      <c r="AF11" s="16">
        <v>419.6</v>
      </c>
      <c r="AG11" s="16">
        <f t="shared" si="0"/>
        <v>20.980000000000004</v>
      </c>
      <c r="AH11" s="16">
        <f t="shared" si="1"/>
        <v>440.58000000000004</v>
      </c>
      <c r="AI11" s="17">
        <f t="shared" si="2"/>
        <v>0</v>
      </c>
    </row>
    <row r="12" spans="1:35" s="16" customFormat="1" x14ac:dyDescent="0.25">
      <c r="A12" s="16">
        <v>58</v>
      </c>
      <c r="B12" s="20">
        <v>99</v>
      </c>
      <c r="C12" s="20" t="s">
        <v>74</v>
      </c>
      <c r="D12" s="20">
        <v>8</v>
      </c>
      <c r="E12" s="20">
        <v>1</v>
      </c>
      <c r="F12" s="26" t="s">
        <v>76</v>
      </c>
      <c r="G12" s="23">
        <v>440.58</v>
      </c>
      <c r="H12" s="20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5">
        <v>0</v>
      </c>
      <c r="O12" s="24">
        <v>0</v>
      </c>
      <c r="P12" s="25">
        <v>0</v>
      </c>
      <c r="Q12" s="24">
        <v>0</v>
      </c>
      <c r="R12" s="22">
        <v>440.58</v>
      </c>
      <c r="S12" s="20">
        <v>0</v>
      </c>
      <c r="T12" s="20">
        <v>0</v>
      </c>
      <c r="U12" s="21">
        <v>0</v>
      </c>
      <c r="V12" s="20"/>
      <c r="W12" s="20"/>
      <c r="X12"/>
      <c r="Y12" t="s">
        <v>5</v>
      </c>
      <c r="Z12" s="17"/>
      <c r="AD12" s="16" t="s">
        <v>4</v>
      </c>
      <c r="AE12" s="46">
        <v>419.6</v>
      </c>
      <c r="AF12" s="16">
        <v>419.6</v>
      </c>
      <c r="AG12" s="16">
        <f t="shared" si="0"/>
        <v>20.980000000000004</v>
      </c>
      <c r="AH12" s="16">
        <f t="shared" si="1"/>
        <v>440.58000000000004</v>
      </c>
      <c r="AI12" s="17">
        <f t="shared" si="2"/>
        <v>0</v>
      </c>
    </row>
    <row r="13" spans="1:35" s="16" customFormat="1" x14ac:dyDescent="0.25">
      <c r="B13" s="28"/>
      <c r="C13" s="20" t="s">
        <v>74</v>
      </c>
      <c r="D13" s="45">
        <v>9</v>
      </c>
      <c r="E13" s="45"/>
      <c r="F13" s="26" t="s">
        <v>75</v>
      </c>
      <c r="G13" s="23">
        <v>419.6</v>
      </c>
      <c r="H13" s="20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419.6</v>
      </c>
      <c r="S13" s="44"/>
      <c r="T13" s="44"/>
      <c r="U13" s="44"/>
      <c r="V13" s="44"/>
      <c r="W13" s="44"/>
      <c r="X13" s="43"/>
      <c r="Y13" s="43"/>
      <c r="Z13" s="42" t="s">
        <v>72</v>
      </c>
      <c r="AF13" s="16">
        <v>419.6</v>
      </c>
      <c r="AG13" s="16">
        <f t="shared" si="0"/>
        <v>20.980000000000004</v>
      </c>
      <c r="AH13" s="16">
        <f t="shared" si="1"/>
        <v>440.58000000000004</v>
      </c>
      <c r="AI13" s="17" t="s">
        <v>71</v>
      </c>
    </row>
    <row r="14" spans="1:35" s="16" customFormat="1" ht="30" x14ac:dyDescent="0.25">
      <c r="B14" s="28"/>
      <c r="C14" s="20" t="s">
        <v>74</v>
      </c>
      <c r="D14" s="45">
        <v>10</v>
      </c>
      <c r="E14" s="45"/>
      <c r="F14" s="26" t="s">
        <v>73</v>
      </c>
      <c r="G14" s="23">
        <v>419.6</v>
      </c>
      <c r="H14" s="20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419.6</v>
      </c>
      <c r="S14" s="44"/>
      <c r="T14" s="44"/>
      <c r="U14" s="44"/>
      <c r="V14" s="44"/>
      <c r="W14" s="44"/>
      <c r="X14" s="43"/>
      <c r="Y14" s="43"/>
      <c r="Z14" s="42" t="s">
        <v>72</v>
      </c>
      <c r="AF14" s="16">
        <v>419.6</v>
      </c>
      <c r="AG14" s="16">
        <f t="shared" si="0"/>
        <v>20.980000000000004</v>
      </c>
      <c r="AH14" s="16">
        <f t="shared" si="1"/>
        <v>440.58000000000004</v>
      </c>
      <c r="AI14" s="17" t="s">
        <v>71</v>
      </c>
    </row>
    <row r="15" spans="1:35" ht="22.5" x14ac:dyDescent="0.25">
      <c r="B15" s="15"/>
      <c r="C15" s="12"/>
      <c r="D15" s="11"/>
      <c r="E15" s="11"/>
      <c r="F15" s="5" t="s">
        <v>3</v>
      </c>
      <c r="G15" s="14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1"/>
    </row>
    <row r="16" spans="1:35" ht="22.5" x14ac:dyDescent="0.25">
      <c r="B16" s="10"/>
      <c r="C16" s="8"/>
      <c r="D16" s="7"/>
      <c r="E16" s="7"/>
      <c r="F16" s="5" t="s">
        <v>2</v>
      </c>
      <c r="G16" s="9">
        <v>0.3</v>
      </c>
      <c r="H16" s="3">
        <v>0.3</v>
      </c>
      <c r="I16" s="8"/>
      <c r="J16" s="8"/>
      <c r="K16" s="8"/>
      <c r="L16" s="8"/>
      <c r="M16" s="8"/>
      <c r="N16" s="8"/>
      <c r="O16" s="8"/>
      <c r="P16" s="8"/>
      <c r="Q16" s="8"/>
      <c r="R16" s="7"/>
    </row>
    <row r="17" spans="2:18" ht="22.5" x14ac:dyDescent="0.25">
      <c r="B17" s="10"/>
      <c r="C17" s="8"/>
      <c r="D17" s="7"/>
      <c r="E17" s="7"/>
      <c r="F17" s="5" t="s">
        <v>1</v>
      </c>
      <c r="G17" s="9">
        <v>0.2</v>
      </c>
      <c r="H17" s="3">
        <v>0.2</v>
      </c>
      <c r="I17" s="8"/>
      <c r="J17" s="8"/>
      <c r="K17" s="8"/>
      <c r="L17" s="8"/>
      <c r="M17" s="8"/>
      <c r="N17" s="8"/>
      <c r="O17" s="8"/>
      <c r="P17" s="8"/>
      <c r="Q17" s="8"/>
      <c r="R17" s="7"/>
    </row>
    <row r="18" spans="2:18" ht="34.5" thickBot="1" x14ac:dyDescent="0.3">
      <c r="B18" s="6"/>
      <c r="C18" s="2"/>
      <c r="D18" s="1"/>
      <c r="E18" s="1"/>
      <c r="F18" s="5" t="s">
        <v>0</v>
      </c>
      <c r="G18" s="4">
        <v>0.1</v>
      </c>
      <c r="H18" s="3">
        <v>0.1</v>
      </c>
      <c r="I18" s="2"/>
      <c r="J18" s="2"/>
      <c r="K18" s="2"/>
      <c r="L18" s="2"/>
      <c r="M18" s="2"/>
      <c r="N18" s="2"/>
      <c r="O18" s="2"/>
      <c r="P18" s="2"/>
      <c r="Q18" s="2"/>
      <c r="R18" s="1"/>
    </row>
  </sheetData>
  <mergeCells count="7">
    <mergeCell ref="V4:W4"/>
    <mergeCell ref="H4:I4"/>
    <mergeCell ref="J4:K4"/>
    <mergeCell ref="L4:M4"/>
    <mergeCell ref="N4:O4"/>
    <mergeCell ref="P4:Q4"/>
    <mergeCell ref="R4:S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AI13"/>
  <sheetViews>
    <sheetView topLeftCell="D1" workbookViewId="0">
      <selection activeCell="AN3" sqref="AN3"/>
    </sheetView>
  </sheetViews>
  <sheetFormatPr baseColWidth="10" defaultRowHeight="15" x14ac:dyDescent="0.25"/>
  <cols>
    <col min="1" max="1" width="0" hidden="1" customWidth="1"/>
    <col min="2" max="2" width="12.85546875" hidden="1" customWidth="1"/>
    <col min="3" max="3" width="0" hidden="1" customWidth="1"/>
    <col min="5" max="5" width="0" hidden="1" customWidth="1"/>
    <col min="6" max="6" width="30" customWidth="1"/>
    <col min="7" max="7" width="15.28515625" customWidth="1"/>
    <col min="8" max="8" width="2.42578125" hidden="1" customWidth="1"/>
    <col min="10" max="10" width="0" hidden="1" customWidth="1"/>
    <col min="11" max="11" width="14.5703125" customWidth="1"/>
    <col min="12" max="12" width="0" hidden="1" customWidth="1"/>
    <col min="13" max="13" width="13.7109375" customWidth="1"/>
    <col min="14" max="17" width="0" hidden="1" customWidth="1"/>
    <col min="19" max="23" width="0" hidden="1" customWidth="1"/>
    <col min="25" max="25" width="0" hidden="1" customWidth="1"/>
    <col min="26" max="26" width="2.85546875" customWidth="1"/>
    <col min="27" max="29" width="11.42578125" hidden="1" customWidth="1"/>
    <col min="30" max="36" width="0" hidden="1" customWidth="1"/>
  </cols>
  <sheetData>
    <row r="1" spans="1:35" s="16" customFormat="1" ht="136.5" customHeight="1" thickBot="1" x14ac:dyDescent="0.3">
      <c r="B1" s="38"/>
      <c r="C1" s="38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84.7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683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156.75" customHeight="1" x14ac:dyDescent="0.25">
      <c r="A3" s="16">
        <v>934</v>
      </c>
      <c r="B3" s="20">
        <v>843</v>
      </c>
      <c r="C3" s="20" t="s">
        <v>682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279.36</v>
      </c>
      <c r="AF3" s="16">
        <v>279.36</v>
      </c>
      <c r="AG3" s="16">
        <f t="shared" ref="AG3:AG9" si="0">+AF3*5%</f>
        <v>13.968000000000002</v>
      </c>
      <c r="AH3" s="16">
        <f t="shared" ref="AH3:AH9" si="1">+AG3+AF3</f>
        <v>293.32800000000003</v>
      </c>
      <c r="AI3" s="17">
        <f t="shared" ref="AI3:AI9" si="2">+AH3-R3</f>
        <v>-1.9999999999527063E-3</v>
      </c>
    </row>
    <row r="4" spans="1:35" s="16" customFormat="1" ht="30" x14ac:dyDescent="0.25">
      <c r="A4" s="16">
        <v>935</v>
      </c>
      <c r="B4" s="20">
        <v>844</v>
      </c>
      <c r="C4" s="20" t="s">
        <v>682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936</v>
      </c>
      <c r="B5" s="20">
        <v>845</v>
      </c>
      <c r="C5" s="20" t="s">
        <v>682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937</v>
      </c>
      <c r="B6" s="20">
        <v>846</v>
      </c>
      <c r="C6" s="20" t="s">
        <v>682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938</v>
      </c>
      <c r="B7" s="20">
        <v>847</v>
      </c>
      <c r="C7" s="20" t="s">
        <v>682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939</v>
      </c>
      <c r="B8" s="20">
        <v>848</v>
      </c>
      <c r="C8" s="20" t="s">
        <v>682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940</v>
      </c>
      <c r="B9" s="20">
        <v>849</v>
      </c>
      <c r="C9" s="20" t="s">
        <v>682</v>
      </c>
      <c r="D9" s="20">
        <v>7</v>
      </c>
      <c r="E9" s="20">
        <v>1</v>
      </c>
      <c r="F9" s="26" t="s">
        <v>681</v>
      </c>
      <c r="G9" s="23">
        <v>3334.16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3334.16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3175.39</v>
      </c>
      <c r="AF9" s="16">
        <v>3175.39</v>
      </c>
      <c r="AG9" s="16">
        <f t="shared" si="0"/>
        <v>158.76949999999999</v>
      </c>
      <c r="AH9" s="16">
        <f t="shared" si="1"/>
        <v>3334.1594999999998</v>
      </c>
      <c r="AI9" s="17">
        <f t="shared" si="2"/>
        <v>-5.0000000010186341E-4</v>
      </c>
    </row>
    <row r="10" spans="1:35" ht="33.75" x14ac:dyDescent="0.25">
      <c r="B10" s="15"/>
      <c r="C10" s="102"/>
      <c r="D10" s="11"/>
      <c r="E10" s="11"/>
      <c r="F10" s="5" t="s">
        <v>3</v>
      </c>
      <c r="G10" s="14"/>
      <c r="H10" s="13"/>
      <c r="I10" s="12"/>
      <c r="J10" s="12"/>
      <c r="K10" s="12"/>
      <c r="L10" s="12"/>
      <c r="M10" s="12"/>
      <c r="N10" s="12"/>
      <c r="O10" s="12"/>
      <c r="P10" s="12"/>
      <c r="Q10" s="12"/>
      <c r="R10" s="11"/>
    </row>
    <row r="11" spans="1:35" ht="33.75" x14ac:dyDescent="0.25">
      <c r="B11" s="10"/>
      <c r="C11" s="101"/>
      <c r="D11" s="7"/>
      <c r="E11" s="7"/>
      <c r="F11" s="5" t="s">
        <v>2</v>
      </c>
      <c r="G11" s="9">
        <v>0.3</v>
      </c>
      <c r="H11" s="3">
        <v>0.3</v>
      </c>
      <c r="I11" s="8"/>
      <c r="J11" s="8"/>
      <c r="K11" s="8"/>
      <c r="L11" s="8"/>
      <c r="M11" s="8"/>
      <c r="N11" s="8"/>
      <c r="O11" s="8"/>
      <c r="P11" s="8"/>
      <c r="Q11" s="8"/>
      <c r="R11" s="7"/>
    </row>
    <row r="12" spans="1:35" ht="33.75" x14ac:dyDescent="0.25">
      <c r="B12" s="10"/>
      <c r="C12" s="101"/>
      <c r="D12" s="7"/>
      <c r="E12" s="7"/>
      <c r="F12" s="5" t="s">
        <v>1</v>
      </c>
      <c r="G12" s="9">
        <v>0.2</v>
      </c>
      <c r="H12" s="3">
        <v>0.2</v>
      </c>
      <c r="I12" s="8"/>
      <c r="J12" s="8"/>
      <c r="K12" s="8"/>
      <c r="L12" s="8"/>
      <c r="M12" s="8"/>
      <c r="N12" s="8"/>
      <c r="O12" s="8"/>
      <c r="P12" s="8"/>
      <c r="Q12" s="8"/>
      <c r="R12" s="7"/>
    </row>
    <row r="13" spans="1:35" ht="45.75" thickBot="1" x14ac:dyDescent="0.3">
      <c r="B13" s="6"/>
      <c r="C13" s="100"/>
      <c r="D13" s="1"/>
      <c r="E13" s="1"/>
      <c r="F13" s="5" t="s">
        <v>0</v>
      </c>
      <c r="G13" s="4">
        <v>0.1</v>
      </c>
      <c r="H13" s="3">
        <v>0.1</v>
      </c>
      <c r="I13" s="2"/>
      <c r="J13" s="2"/>
      <c r="K13" s="2"/>
      <c r="L13" s="2"/>
      <c r="M13" s="2"/>
      <c r="N13" s="2"/>
      <c r="O13" s="2"/>
      <c r="P13" s="2"/>
      <c r="Q13" s="2"/>
      <c r="R13" s="1"/>
    </row>
  </sheetData>
  <mergeCells count="7">
    <mergeCell ref="D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5"/>
  <dimension ref="A1:AI44"/>
  <sheetViews>
    <sheetView topLeftCell="C1" workbookViewId="0">
      <selection activeCell="AK1" sqref="AK1"/>
    </sheetView>
  </sheetViews>
  <sheetFormatPr baseColWidth="10" defaultRowHeight="15" x14ac:dyDescent="0.25"/>
  <cols>
    <col min="1" max="1" width="0" hidden="1" customWidth="1"/>
    <col min="2" max="2" width="10.85546875" hidden="1" customWidth="1"/>
    <col min="3" max="3" width="10.42578125" customWidth="1"/>
    <col min="4" max="4" width="5" customWidth="1"/>
    <col min="5" max="5" width="0" hidden="1" customWidth="1"/>
    <col min="6" max="6" width="29.85546875" customWidth="1"/>
    <col min="7" max="7" width="14.5703125" customWidth="1"/>
    <col min="8" max="8" width="2.42578125" hidden="1" customWidth="1"/>
    <col min="10" max="10" width="0" hidden="1" customWidth="1"/>
    <col min="11" max="11" width="14" customWidth="1"/>
    <col min="12" max="12" width="0" hidden="1" customWidth="1"/>
    <col min="13" max="13" width="14.7109375" customWidth="1"/>
    <col min="14" max="17" width="0" hidden="1" customWidth="1"/>
    <col min="19" max="23" width="0" hidden="1" customWidth="1"/>
    <col min="25" max="25" width="0" hidden="1" customWidth="1"/>
    <col min="26" max="26" width="5.85546875" customWidth="1"/>
    <col min="27" max="29" width="11.42578125" hidden="1" customWidth="1"/>
    <col min="30" max="36" width="0" hidden="1" customWidth="1"/>
  </cols>
  <sheetData>
    <row r="1" spans="1:35" s="16" customFormat="1" ht="128.25" customHeight="1" thickBot="1" x14ac:dyDescent="0.3">
      <c r="B1" s="38"/>
      <c r="C1" s="38"/>
      <c r="D1" s="38"/>
      <c r="E1" s="38"/>
      <c r="F1" s="41"/>
      <c r="G1" s="40"/>
      <c r="H1" s="38"/>
      <c r="I1" s="40"/>
      <c r="J1" s="38"/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68.2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718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7.75" customHeight="1" x14ac:dyDescent="0.25">
      <c r="A3" s="16">
        <v>1050</v>
      </c>
      <c r="B3" s="20">
        <v>1094</v>
      </c>
      <c r="C3" s="20" t="s">
        <v>686</v>
      </c>
      <c r="D3" s="20">
        <v>1</v>
      </c>
      <c r="E3" s="20">
        <v>1</v>
      </c>
      <c r="F3" s="26" t="s">
        <v>55</v>
      </c>
      <c r="G3" s="23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266.45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253.76</v>
      </c>
      <c r="AF3" s="16">
        <v>253.76</v>
      </c>
      <c r="AG3" s="16">
        <f t="shared" ref="AG3:AG40" si="0">+AF3*5%</f>
        <v>12.688000000000001</v>
      </c>
      <c r="AH3" s="16">
        <f t="shared" ref="AH3:AH40" si="1">+AG3+AF3</f>
        <v>266.44799999999998</v>
      </c>
      <c r="AI3" s="17">
        <f t="shared" ref="AI3:AI40" si="2">+AH3-R3</f>
        <v>-2.0000000000095497E-3</v>
      </c>
    </row>
    <row r="4" spans="1:35" s="16" customFormat="1" ht="30" x14ac:dyDescent="0.25">
      <c r="A4" s="16">
        <v>1051</v>
      </c>
      <c r="B4" s="20">
        <v>1095</v>
      </c>
      <c r="C4" s="20" t="s">
        <v>686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ht="30" x14ac:dyDescent="0.25">
      <c r="A5" s="16">
        <v>1052</v>
      </c>
      <c r="B5" s="20">
        <v>1096</v>
      </c>
      <c r="C5" s="20" t="s">
        <v>686</v>
      </c>
      <c r="D5" s="20">
        <v>3</v>
      </c>
      <c r="E5" s="20">
        <v>1</v>
      </c>
      <c r="F5" s="26" t="s">
        <v>52</v>
      </c>
      <c r="G5" s="23">
        <v>514.21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489.72</v>
      </c>
      <c r="AF5" s="16">
        <v>489.72</v>
      </c>
      <c r="AG5" s="16">
        <f t="shared" si="0"/>
        <v>24.486000000000004</v>
      </c>
      <c r="AH5" s="16">
        <f t="shared" si="1"/>
        <v>514.20600000000002</v>
      </c>
      <c r="AI5" s="17">
        <f t="shared" si="2"/>
        <v>-4.0000000000190994E-3</v>
      </c>
    </row>
    <row r="6" spans="1:35" s="16" customFormat="1" x14ac:dyDescent="0.25">
      <c r="A6" s="16">
        <v>1053</v>
      </c>
      <c r="B6" s="20">
        <v>1097</v>
      </c>
      <c r="C6" s="20" t="s">
        <v>686</v>
      </c>
      <c r="D6" s="20">
        <v>4</v>
      </c>
      <c r="E6" s="20">
        <v>1</v>
      </c>
      <c r="F6" s="26" t="s">
        <v>53</v>
      </c>
      <c r="G6" s="23">
        <v>586.66999999999996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586.66999999999996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558.73</v>
      </c>
      <c r="AF6" s="16">
        <v>558.73</v>
      </c>
      <c r="AG6" s="16">
        <f t="shared" si="0"/>
        <v>27.936500000000002</v>
      </c>
      <c r="AH6" s="16">
        <f t="shared" si="1"/>
        <v>586.66650000000004</v>
      </c>
      <c r="AI6" s="17">
        <f t="shared" si="2"/>
        <v>-3.499999999917236E-3</v>
      </c>
    </row>
    <row r="7" spans="1:35" s="16" customFormat="1" ht="30" x14ac:dyDescent="0.25">
      <c r="A7" s="16">
        <v>1054</v>
      </c>
      <c r="B7" s="20">
        <v>1098</v>
      </c>
      <c r="C7" s="20" t="s">
        <v>686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1055</v>
      </c>
      <c r="B8" s="20">
        <v>1099</v>
      </c>
      <c r="C8" s="20" t="s">
        <v>686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x14ac:dyDescent="0.25">
      <c r="A9" s="16">
        <v>1056</v>
      </c>
      <c r="B9" s="20">
        <v>1101</v>
      </c>
      <c r="C9" s="20" t="s">
        <v>686</v>
      </c>
      <c r="D9" s="20">
        <v>7</v>
      </c>
      <c r="E9" s="20">
        <v>1</v>
      </c>
      <c r="F9" s="26" t="s">
        <v>717</v>
      </c>
      <c r="G9" s="23">
        <v>5199.33</v>
      </c>
      <c r="H9" s="20">
        <v>31.5</v>
      </c>
      <c r="I9" s="23">
        <v>1559.8</v>
      </c>
      <c r="J9" s="20">
        <v>21</v>
      </c>
      <c r="K9" s="23">
        <v>1039.8699999999999</v>
      </c>
      <c r="L9" s="20">
        <v>10.5</v>
      </c>
      <c r="M9" s="23">
        <v>519.92999999999995</v>
      </c>
      <c r="N9" s="20">
        <v>0</v>
      </c>
      <c r="O9" s="23">
        <v>0</v>
      </c>
      <c r="P9" s="20">
        <v>0</v>
      </c>
      <c r="Q9" s="23">
        <v>0</v>
      </c>
      <c r="R9" s="22">
        <v>8318.93</v>
      </c>
      <c r="S9" s="20">
        <v>100</v>
      </c>
      <c r="T9" s="20">
        <v>50</v>
      </c>
      <c r="U9" s="21">
        <v>25</v>
      </c>
      <c r="V9" s="20"/>
      <c r="W9" s="20"/>
      <c r="X9"/>
      <c r="Y9" t="s">
        <v>5</v>
      </c>
      <c r="AA9" s="17"/>
      <c r="AD9" s="16" t="s">
        <v>4</v>
      </c>
      <c r="AE9" s="46">
        <v>7922.78</v>
      </c>
      <c r="AF9" s="16">
        <v>7922.78</v>
      </c>
      <c r="AG9" s="16">
        <f t="shared" si="0"/>
        <v>396.13900000000001</v>
      </c>
      <c r="AH9" s="16">
        <f t="shared" si="1"/>
        <v>8318.9189999999999</v>
      </c>
      <c r="AI9" s="17">
        <f t="shared" si="2"/>
        <v>-1.1000000000422006E-2</v>
      </c>
    </row>
    <row r="10" spans="1:35" s="16" customFormat="1" ht="45" x14ac:dyDescent="0.25">
      <c r="A10" s="16">
        <v>1057</v>
      </c>
      <c r="B10" s="20">
        <v>1102</v>
      </c>
      <c r="C10" s="20" t="s">
        <v>686</v>
      </c>
      <c r="D10" s="20">
        <v>8</v>
      </c>
      <c r="E10" s="20">
        <v>1</v>
      </c>
      <c r="F10" s="26" t="s">
        <v>716</v>
      </c>
      <c r="G10" s="23">
        <v>6799.2</v>
      </c>
      <c r="H10" s="20">
        <v>31.5</v>
      </c>
      <c r="I10" s="23">
        <v>2039.76</v>
      </c>
      <c r="J10" s="20">
        <v>21</v>
      </c>
      <c r="K10" s="23">
        <v>1359.84</v>
      </c>
      <c r="L10" s="20">
        <v>10.5</v>
      </c>
      <c r="M10" s="23">
        <v>679.92</v>
      </c>
      <c r="N10" s="20">
        <v>0</v>
      </c>
      <c r="O10" s="23">
        <v>0</v>
      </c>
      <c r="P10" s="20">
        <v>0</v>
      </c>
      <c r="Q10" s="23">
        <v>0</v>
      </c>
      <c r="R10" s="22">
        <v>10878.72</v>
      </c>
      <c r="S10" s="20">
        <v>100</v>
      </c>
      <c r="T10" s="20">
        <v>50</v>
      </c>
      <c r="U10" s="21">
        <v>25</v>
      </c>
      <c r="V10" s="20"/>
      <c r="W10" s="20"/>
      <c r="X10"/>
      <c r="Y10" t="s">
        <v>5</v>
      </c>
      <c r="AA10" s="17"/>
      <c r="AD10" s="16" t="s">
        <v>4</v>
      </c>
      <c r="AE10" s="46">
        <v>10360.69</v>
      </c>
      <c r="AF10" s="16">
        <v>10360.69</v>
      </c>
      <c r="AG10" s="16">
        <f t="shared" si="0"/>
        <v>518.03450000000009</v>
      </c>
      <c r="AH10" s="16">
        <f t="shared" si="1"/>
        <v>10878.7245</v>
      </c>
      <c r="AI10" s="17">
        <f t="shared" si="2"/>
        <v>4.5000000009167707E-3</v>
      </c>
    </row>
    <row r="11" spans="1:35" s="16" customFormat="1" x14ac:dyDescent="0.25">
      <c r="A11" s="16">
        <v>1058</v>
      </c>
      <c r="B11" s="20">
        <v>1103</v>
      </c>
      <c r="C11" s="20" t="s">
        <v>686</v>
      </c>
      <c r="D11" s="20">
        <v>9</v>
      </c>
      <c r="E11" s="20">
        <v>1</v>
      </c>
      <c r="F11" s="26" t="s">
        <v>715</v>
      </c>
      <c r="G11" s="23">
        <v>4266.74</v>
      </c>
      <c r="H11" s="20">
        <v>31.5</v>
      </c>
      <c r="I11" s="23">
        <v>1280.02</v>
      </c>
      <c r="J11" s="20">
        <v>21</v>
      </c>
      <c r="K11" s="23">
        <v>853.35</v>
      </c>
      <c r="L11" s="20">
        <v>10.5</v>
      </c>
      <c r="M11" s="23">
        <v>426.68</v>
      </c>
      <c r="N11" s="20">
        <v>0</v>
      </c>
      <c r="O11" s="23">
        <v>0</v>
      </c>
      <c r="P11" s="20">
        <v>0</v>
      </c>
      <c r="Q11" s="23">
        <v>0</v>
      </c>
      <c r="R11" s="22">
        <v>6826.79</v>
      </c>
      <c r="S11" s="20">
        <v>100</v>
      </c>
      <c r="T11" s="20">
        <v>50</v>
      </c>
      <c r="U11" s="21">
        <v>25</v>
      </c>
      <c r="V11" s="20"/>
      <c r="W11" s="20"/>
      <c r="X11"/>
      <c r="Y11" t="s">
        <v>5</v>
      </c>
      <c r="AA11" s="17"/>
      <c r="AD11" s="16" t="s">
        <v>4</v>
      </c>
      <c r="AE11" s="46">
        <v>6501.7</v>
      </c>
      <c r="AF11" s="16">
        <v>6501.7</v>
      </c>
      <c r="AG11" s="16">
        <f t="shared" si="0"/>
        <v>325.08500000000004</v>
      </c>
      <c r="AH11" s="16">
        <f t="shared" si="1"/>
        <v>6826.7849999999999</v>
      </c>
      <c r="AI11" s="17">
        <f t="shared" si="2"/>
        <v>-5.0000000001091394E-3</v>
      </c>
    </row>
    <row r="12" spans="1:35" s="16" customFormat="1" x14ac:dyDescent="0.25">
      <c r="A12" s="16">
        <v>1059</v>
      </c>
      <c r="B12" s="20">
        <v>1104</v>
      </c>
      <c r="C12" s="20" t="s">
        <v>686</v>
      </c>
      <c r="D12" s="20">
        <v>10</v>
      </c>
      <c r="E12" s="20">
        <v>1</v>
      </c>
      <c r="F12" s="26" t="s">
        <v>714</v>
      </c>
      <c r="G12" s="23">
        <v>4398.8</v>
      </c>
      <c r="H12" s="20">
        <v>31.5</v>
      </c>
      <c r="I12" s="23">
        <v>1319.64</v>
      </c>
      <c r="J12" s="20">
        <v>21</v>
      </c>
      <c r="K12" s="23">
        <v>879.76</v>
      </c>
      <c r="L12" s="20">
        <v>10.5</v>
      </c>
      <c r="M12" s="23">
        <v>439.88</v>
      </c>
      <c r="N12" s="20">
        <v>0</v>
      </c>
      <c r="O12" s="23">
        <v>0</v>
      </c>
      <c r="P12" s="20">
        <v>0</v>
      </c>
      <c r="Q12" s="23">
        <v>0</v>
      </c>
      <c r="R12" s="22">
        <v>7038.08</v>
      </c>
      <c r="S12" s="20">
        <v>100</v>
      </c>
      <c r="T12" s="20">
        <v>50</v>
      </c>
      <c r="U12" s="21">
        <v>25</v>
      </c>
      <c r="V12" s="20"/>
      <c r="W12" s="20"/>
      <c r="X12"/>
      <c r="Y12" t="s">
        <v>5</v>
      </c>
      <c r="AA12" s="17"/>
      <c r="AD12" s="16" t="s">
        <v>4</v>
      </c>
      <c r="AE12" s="46">
        <v>6702.93</v>
      </c>
      <c r="AF12" s="16">
        <v>6702.93</v>
      </c>
      <c r="AG12" s="16">
        <f t="shared" si="0"/>
        <v>335.14650000000006</v>
      </c>
      <c r="AH12" s="16">
        <f t="shared" si="1"/>
        <v>7038.0765000000001</v>
      </c>
      <c r="AI12" s="17">
        <f t="shared" si="2"/>
        <v>-3.4999999998035491E-3</v>
      </c>
    </row>
    <row r="13" spans="1:35" s="16" customFormat="1" x14ac:dyDescent="0.25">
      <c r="A13" s="16">
        <v>1060</v>
      </c>
      <c r="B13" s="20">
        <v>1105</v>
      </c>
      <c r="C13" s="20" t="s">
        <v>686</v>
      </c>
      <c r="D13" s="20">
        <v>11</v>
      </c>
      <c r="E13" s="20">
        <v>1</v>
      </c>
      <c r="F13" s="26" t="s">
        <v>713</v>
      </c>
      <c r="G13" s="23">
        <v>5599</v>
      </c>
      <c r="H13" s="20">
        <v>31.5</v>
      </c>
      <c r="I13" s="23">
        <v>1679.7</v>
      </c>
      <c r="J13" s="20">
        <v>21</v>
      </c>
      <c r="K13" s="23">
        <v>1119.8</v>
      </c>
      <c r="L13" s="20">
        <v>10.5</v>
      </c>
      <c r="M13" s="23">
        <v>559.9</v>
      </c>
      <c r="N13" s="20">
        <v>0</v>
      </c>
      <c r="O13" s="23">
        <v>0</v>
      </c>
      <c r="P13" s="20">
        <v>0</v>
      </c>
      <c r="Q13" s="23">
        <v>0</v>
      </c>
      <c r="R13" s="22">
        <v>8958.4</v>
      </c>
      <c r="S13" s="20">
        <v>100</v>
      </c>
      <c r="T13" s="20">
        <v>50</v>
      </c>
      <c r="U13" s="21">
        <v>25</v>
      </c>
      <c r="V13" s="20"/>
      <c r="W13" s="20"/>
      <c r="X13"/>
      <c r="Y13" t="s">
        <v>5</v>
      </c>
      <c r="AA13" s="17"/>
      <c r="AD13" s="16" t="s">
        <v>4</v>
      </c>
      <c r="AE13" s="46">
        <v>8531.81</v>
      </c>
      <c r="AF13" s="16">
        <v>8531.81</v>
      </c>
      <c r="AG13" s="16">
        <f t="shared" si="0"/>
        <v>426.59050000000002</v>
      </c>
      <c r="AH13" s="16">
        <f t="shared" si="1"/>
        <v>8958.4004999999997</v>
      </c>
      <c r="AI13" s="17">
        <f t="shared" si="2"/>
        <v>5.0000000010186341E-4</v>
      </c>
    </row>
    <row r="14" spans="1:35" s="16" customFormat="1" ht="30" x14ac:dyDescent="0.25">
      <c r="A14" s="16">
        <v>1061</v>
      </c>
      <c r="B14" s="20">
        <v>1106</v>
      </c>
      <c r="C14" s="20" t="s">
        <v>686</v>
      </c>
      <c r="D14" s="20">
        <v>12</v>
      </c>
      <c r="E14" s="20">
        <v>1</v>
      </c>
      <c r="F14" s="26" t="s">
        <v>712</v>
      </c>
      <c r="G14" s="23">
        <v>3867.07</v>
      </c>
      <c r="H14" s="20">
        <v>31.5</v>
      </c>
      <c r="I14" s="23">
        <v>1160.1199999999999</v>
      </c>
      <c r="J14" s="20">
        <v>21</v>
      </c>
      <c r="K14" s="23">
        <v>773.41</v>
      </c>
      <c r="L14" s="20">
        <v>10.5</v>
      </c>
      <c r="M14" s="23">
        <v>386.7</v>
      </c>
      <c r="N14" s="20">
        <v>0</v>
      </c>
      <c r="O14" s="23">
        <v>0</v>
      </c>
      <c r="P14" s="20">
        <v>0</v>
      </c>
      <c r="Q14" s="23">
        <v>0</v>
      </c>
      <c r="R14" s="22">
        <v>6187.3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AA14" s="17"/>
      <c r="AD14" s="16" t="s">
        <v>4</v>
      </c>
      <c r="AE14" s="46">
        <v>5892.67</v>
      </c>
      <c r="AF14" s="16">
        <v>5892.67</v>
      </c>
      <c r="AG14" s="16">
        <f t="shared" si="0"/>
        <v>294.63350000000003</v>
      </c>
      <c r="AH14" s="16">
        <f t="shared" si="1"/>
        <v>6187.3035</v>
      </c>
      <c r="AI14" s="17">
        <f t="shared" si="2"/>
        <v>3.4999999998035491E-3</v>
      </c>
    </row>
    <row r="15" spans="1:35" s="16" customFormat="1" ht="30" x14ac:dyDescent="0.25">
      <c r="A15" s="16">
        <v>1062</v>
      </c>
      <c r="B15" s="20">
        <v>1107</v>
      </c>
      <c r="C15" s="20" t="s">
        <v>686</v>
      </c>
      <c r="D15" s="20">
        <v>13</v>
      </c>
      <c r="E15" s="20">
        <v>1</v>
      </c>
      <c r="F15" s="26" t="s">
        <v>711</v>
      </c>
      <c r="G15" s="23">
        <v>2532.46</v>
      </c>
      <c r="H15" s="20">
        <v>31.5</v>
      </c>
      <c r="I15" s="23">
        <v>759.74</v>
      </c>
      <c r="J15" s="20">
        <v>21</v>
      </c>
      <c r="K15" s="23">
        <v>506.49</v>
      </c>
      <c r="L15" s="20">
        <v>10.5</v>
      </c>
      <c r="M15" s="23">
        <v>253.25</v>
      </c>
      <c r="N15" s="20">
        <v>0</v>
      </c>
      <c r="O15" s="23">
        <v>0</v>
      </c>
      <c r="P15" s="20">
        <v>0</v>
      </c>
      <c r="Q15" s="23">
        <v>0</v>
      </c>
      <c r="R15" s="22">
        <v>4051.94</v>
      </c>
      <c r="S15" s="20">
        <v>100</v>
      </c>
      <c r="T15" s="20">
        <v>50</v>
      </c>
      <c r="U15" s="21">
        <v>25</v>
      </c>
      <c r="V15" s="20"/>
      <c r="W15" s="20"/>
      <c r="X15"/>
      <c r="Y15" t="s">
        <v>5</v>
      </c>
      <c r="AA15" s="17"/>
      <c r="AD15" s="16" t="s">
        <v>4</v>
      </c>
      <c r="AE15" s="46">
        <v>3858.99</v>
      </c>
      <c r="AF15" s="16">
        <v>3858.99</v>
      </c>
      <c r="AG15" s="16">
        <f t="shared" si="0"/>
        <v>192.9495</v>
      </c>
      <c r="AH15" s="16">
        <f t="shared" si="1"/>
        <v>4051.9395</v>
      </c>
      <c r="AI15" s="17">
        <f t="shared" si="2"/>
        <v>-5.0000000010186341E-4</v>
      </c>
    </row>
    <row r="16" spans="1:35" s="16" customFormat="1" ht="75" x14ac:dyDescent="0.25">
      <c r="A16" s="16">
        <v>1063</v>
      </c>
      <c r="B16" s="20">
        <v>1108</v>
      </c>
      <c r="C16" s="20" t="s">
        <v>686</v>
      </c>
      <c r="D16" s="20">
        <v>14</v>
      </c>
      <c r="E16" s="20">
        <v>1</v>
      </c>
      <c r="F16" s="26" t="s">
        <v>710</v>
      </c>
      <c r="G16" s="23">
        <v>10266.59</v>
      </c>
      <c r="H16" s="20">
        <v>31.5</v>
      </c>
      <c r="I16" s="23">
        <v>3079.98</v>
      </c>
      <c r="J16" s="20">
        <v>21</v>
      </c>
      <c r="K16" s="23">
        <v>2053.3200000000002</v>
      </c>
      <c r="L16" s="20">
        <v>10.5</v>
      </c>
      <c r="M16" s="23">
        <v>1026.6600000000001</v>
      </c>
      <c r="N16" s="20">
        <v>0</v>
      </c>
      <c r="O16" s="23">
        <v>0</v>
      </c>
      <c r="P16" s="20">
        <v>0</v>
      </c>
      <c r="Q16" s="23">
        <v>0</v>
      </c>
      <c r="R16" s="22">
        <v>16426.55</v>
      </c>
      <c r="S16" s="20">
        <v>100</v>
      </c>
      <c r="T16" s="20">
        <v>50</v>
      </c>
      <c r="U16" s="21">
        <v>25</v>
      </c>
      <c r="V16" s="20"/>
      <c r="W16" s="20"/>
      <c r="X16"/>
      <c r="Y16" t="s">
        <v>5</v>
      </c>
      <c r="AA16" s="17"/>
      <c r="AD16" s="16" t="s">
        <v>4</v>
      </c>
      <c r="AE16" s="46">
        <v>15644.32</v>
      </c>
      <c r="AF16" s="16">
        <v>15644.32</v>
      </c>
      <c r="AG16" s="16">
        <f t="shared" si="0"/>
        <v>782.21600000000001</v>
      </c>
      <c r="AH16" s="16">
        <f t="shared" si="1"/>
        <v>16426.536</v>
      </c>
      <c r="AI16" s="17">
        <f t="shared" si="2"/>
        <v>-1.3999999999214197E-2</v>
      </c>
    </row>
    <row r="17" spans="1:35" s="16" customFormat="1" ht="45" x14ac:dyDescent="0.25">
      <c r="A17" s="16">
        <v>1064</v>
      </c>
      <c r="B17" s="20">
        <v>1109</v>
      </c>
      <c r="C17" s="20" t="s">
        <v>686</v>
      </c>
      <c r="D17" s="20">
        <v>15</v>
      </c>
      <c r="E17" s="20">
        <v>1</v>
      </c>
      <c r="F17" s="26" t="s">
        <v>709</v>
      </c>
      <c r="G17" s="23">
        <v>8267.0300000000007</v>
      </c>
      <c r="H17" s="20">
        <v>31.5</v>
      </c>
      <c r="I17" s="23">
        <v>2480.11</v>
      </c>
      <c r="J17" s="20">
        <v>21</v>
      </c>
      <c r="K17" s="23">
        <v>1653.4</v>
      </c>
      <c r="L17" s="20">
        <v>10.5</v>
      </c>
      <c r="M17" s="23">
        <v>826.71</v>
      </c>
      <c r="N17" s="20">
        <v>0</v>
      </c>
      <c r="O17" s="23">
        <v>0</v>
      </c>
      <c r="P17" s="20">
        <v>0</v>
      </c>
      <c r="Q17" s="23">
        <v>0</v>
      </c>
      <c r="R17" s="22">
        <v>13227.25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AA17" s="17"/>
      <c r="AD17" s="16" t="s">
        <v>4</v>
      </c>
      <c r="AE17" s="46">
        <v>12597.38</v>
      </c>
      <c r="AF17" s="16">
        <v>12597.38</v>
      </c>
      <c r="AG17" s="16">
        <f t="shared" si="0"/>
        <v>629.86900000000003</v>
      </c>
      <c r="AH17" s="16">
        <f t="shared" si="1"/>
        <v>13227.249</v>
      </c>
      <c r="AI17" s="17">
        <f t="shared" si="2"/>
        <v>-1.0000000002037268E-3</v>
      </c>
    </row>
    <row r="18" spans="1:35" s="16" customFormat="1" ht="45" x14ac:dyDescent="0.25">
      <c r="A18" s="16">
        <v>1065</v>
      </c>
      <c r="B18" s="20">
        <v>1110</v>
      </c>
      <c r="C18" s="20" t="s">
        <v>686</v>
      </c>
      <c r="D18" s="20">
        <v>16</v>
      </c>
      <c r="E18" s="20">
        <v>1</v>
      </c>
      <c r="F18" s="26" t="s">
        <v>708</v>
      </c>
      <c r="G18" s="23">
        <v>7198.88</v>
      </c>
      <c r="H18" s="20">
        <v>31.5</v>
      </c>
      <c r="I18" s="23">
        <v>2159.66</v>
      </c>
      <c r="J18" s="20">
        <v>21</v>
      </c>
      <c r="K18" s="23">
        <v>1439.78</v>
      </c>
      <c r="L18" s="20">
        <v>10.5</v>
      </c>
      <c r="M18" s="23">
        <v>719.89</v>
      </c>
      <c r="N18" s="20">
        <v>0</v>
      </c>
      <c r="O18" s="23">
        <v>0</v>
      </c>
      <c r="P18" s="20">
        <v>0</v>
      </c>
      <c r="Q18" s="23">
        <v>0</v>
      </c>
      <c r="R18" s="22">
        <v>11518.21</v>
      </c>
      <c r="S18" s="20">
        <v>100</v>
      </c>
      <c r="T18" s="20">
        <v>50</v>
      </c>
      <c r="U18" s="21">
        <v>25</v>
      </c>
      <c r="V18" s="20"/>
      <c r="W18" s="20"/>
      <c r="X18"/>
      <c r="Y18" t="s">
        <v>5</v>
      </c>
      <c r="AA18" s="17"/>
      <c r="AD18" s="16" t="s">
        <v>4</v>
      </c>
      <c r="AE18" s="46">
        <v>10969.73</v>
      </c>
      <c r="AF18" s="16">
        <v>10969.73</v>
      </c>
      <c r="AG18" s="16">
        <f t="shared" si="0"/>
        <v>548.48649999999998</v>
      </c>
      <c r="AH18" s="16">
        <f t="shared" si="1"/>
        <v>11518.216499999999</v>
      </c>
      <c r="AI18" s="17">
        <f t="shared" si="2"/>
        <v>6.4999999995052349E-3</v>
      </c>
    </row>
    <row r="19" spans="1:35" s="16" customFormat="1" ht="45" x14ac:dyDescent="0.25">
      <c r="A19" s="16">
        <v>1066</v>
      </c>
      <c r="B19" s="20">
        <v>1111</v>
      </c>
      <c r="C19" s="20" t="s">
        <v>686</v>
      </c>
      <c r="D19" s="20">
        <v>17</v>
      </c>
      <c r="E19" s="20">
        <v>1</v>
      </c>
      <c r="F19" s="26" t="s">
        <v>707</v>
      </c>
      <c r="G19" s="23">
        <v>10266.59</v>
      </c>
      <c r="H19" s="20">
        <v>31.5</v>
      </c>
      <c r="I19" s="23">
        <v>3079.98</v>
      </c>
      <c r="J19" s="20">
        <v>21</v>
      </c>
      <c r="K19" s="23">
        <v>2053.3200000000002</v>
      </c>
      <c r="L19" s="20">
        <v>10.5</v>
      </c>
      <c r="M19" s="23">
        <v>1026.6600000000001</v>
      </c>
      <c r="N19" s="20">
        <v>0</v>
      </c>
      <c r="O19" s="23">
        <v>0</v>
      </c>
      <c r="P19" s="20">
        <v>0</v>
      </c>
      <c r="Q19" s="23">
        <v>0</v>
      </c>
      <c r="R19" s="22">
        <v>16426.55</v>
      </c>
      <c r="S19" s="20">
        <v>100</v>
      </c>
      <c r="T19" s="20">
        <v>50</v>
      </c>
      <c r="U19" s="21">
        <v>25</v>
      </c>
      <c r="V19" s="20"/>
      <c r="W19" s="20"/>
      <c r="X19"/>
      <c r="Y19" t="s">
        <v>5</v>
      </c>
      <c r="AA19" s="17"/>
      <c r="AD19" s="16" t="s">
        <v>4</v>
      </c>
      <c r="AE19" s="46">
        <v>15644.32</v>
      </c>
      <c r="AF19" s="16">
        <v>15644.32</v>
      </c>
      <c r="AG19" s="16">
        <f t="shared" si="0"/>
        <v>782.21600000000001</v>
      </c>
      <c r="AH19" s="16">
        <f t="shared" si="1"/>
        <v>16426.536</v>
      </c>
      <c r="AI19" s="17">
        <f t="shared" si="2"/>
        <v>-1.3999999999214197E-2</v>
      </c>
    </row>
    <row r="20" spans="1:35" s="16" customFormat="1" ht="45" x14ac:dyDescent="0.25">
      <c r="A20" s="16">
        <v>1067</v>
      </c>
      <c r="B20" s="20">
        <v>1112</v>
      </c>
      <c r="C20" s="20" t="s">
        <v>686</v>
      </c>
      <c r="D20" s="20">
        <v>18</v>
      </c>
      <c r="E20" s="20">
        <v>1</v>
      </c>
      <c r="F20" s="26" t="s">
        <v>706</v>
      </c>
      <c r="G20" s="23">
        <v>6667.14</v>
      </c>
      <c r="H20" s="20">
        <v>31.5</v>
      </c>
      <c r="I20" s="23">
        <v>2000.14</v>
      </c>
      <c r="J20" s="20">
        <v>21</v>
      </c>
      <c r="K20" s="23">
        <v>1333.43</v>
      </c>
      <c r="L20" s="20">
        <v>10.5</v>
      </c>
      <c r="M20" s="23">
        <v>666.72</v>
      </c>
      <c r="N20" s="20">
        <v>0</v>
      </c>
      <c r="O20" s="23">
        <v>0</v>
      </c>
      <c r="P20" s="20">
        <v>0</v>
      </c>
      <c r="Q20" s="23">
        <v>0</v>
      </c>
      <c r="R20" s="22">
        <v>10667.43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AA20" s="17"/>
      <c r="AD20" s="16" t="s">
        <v>4</v>
      </c>
      <c r="AE20" s="46">
        <v>10159.459999999999</v>
      </c>
      <c r="AF20" s="16">
        <v>10159.459999999999</v>
      </c>
      <c r="AG20" s="16">
        <f t="shared" si="0"/>
        <v>507.97299999999996</v>
      </c>
      <c r="AH20" s="16">
        <f t="shared" si="1"/>
        <v>10667.432999999999</v>
      </c>
      <c r="AI20" s="17">
        <f t="shared" si="2"/>
        <v>2.999999998792191E-3</v>
      </c>
    </row>
    <row r="21" spans="1:35" s="16" customFormat="1" ht="30" x14ac:dyDescent="0.25">
      <c r="A21" s="16">
        <v>1068</v>
      </c>
      <c r="B21" s="20">
        <v>1113</v>
      </c>
      <c r="C21" s="20" t="s">
        <v>686</v>
      </c>
      <c r="D21" s="20">
        <v>19</v>
      </c>
      <c r="E21" s="20">
        <v>1</v>
      </c>
      <c r="F21" s="26" t="s">
        <v>705</v>
      </c>
      <c r="G21" s="23">
        <v>3599.44</v>
      </c>
      <c r="H21" s="20">
        <v>31.5</v>
      </c>
      <c r="I21" s="23">
        <v>1079.83</v>
      </c>
      <c r="J21" s="20">
        <v>21</v>
      </c>
      <c r="K21" s="23">
        <v>719.89</v>
      </c>
      <c r="L21" s="20">
        <v>10.5</v>
      </c>
      <c r="M21" s="23">
        <v>359.94</v>
      </c>
      <c r="N21" s="20">
        <v>0</v>
      </c>
      <c r="O21" s="23">
        <v>0</v>
      </c>
      <c r="P21" s="20">
        <v>0</v>
      </c>
      <c r="Q21" s="23">
        <v>0</v>
      </c>
      <c r="R21" s="22">
        <v>5759.1</v>
      </c>
      <c r="S21" s="20">
        <v>100</v>
      </c>
      <c r="T21" s="20">
        <v>50</v>
      </c>
      <c r="U21" s="21">
        <v>25</v>
      </c>
      <c r="V21" s="20"/>
      <c r="W21" s="20"/>
      <c r="X21"/>
      <c r="Y21" t="s">
        <v>5</v>
      </c>
      <c r="AA21" s="17"/>
      <c r="AD21" s="16" t="s">
        <v>4</v>
      </c>
      <c r="AE21" s="46">
        <v>5484.86</v>
      </c>
      <c r="AF21" s="16">
        <v>5484.86</v>
      </c>
      <c r="AG21" s="16">
        <f t="shared" si="0"/>
        <v>274.24299999999999</v>
      </c>
      <c r="AH21" s="16">
        <f t="shared" si="1"/>
        <v>5759.1030000000001</v>
      </c>
      <c r="AI21" s="17">
        <f t="shared" si="2"/>
        <v>2.9999999997016857E-3</v>
      </c>
    </row>
    <row r="22" spans="1:35" s="16" customFormat="1" ht="30" x14ac:dyDescent="0.25">
      <c r="A22" s="16">
        <v>1069</v>
      </c>
      <c r="B22" s="20">
        <v>1114</v>
      </c>
      <c r="C22" s="20" t="s">
        <v>686</v>
      </c>
      <c r="D22" s="20">
        <v>20</v>
      </c>
      <c r="E22" s="20">
        <v>1</v>
      </c>
      <c r="F22" s="26" t="s">
        <v>704</v>
      </c>
      <c r="G22" s="23">
        <v>5000.66</v>
      </c>
      <c r="H22" s="20">
        <v>31.5</v>
      </c>
      <c r="I22" s="23">
        <v>1500.2</v>
      </c>
      <c r="J22" s="20">
        <v>21</v>
      </c>
      <c r="K22" s="23">
        <v>1000.14</v>
      </c>
      <c r="L22" s="20">
        <v>10.5</v>
      </c>
      <c r="M22" s="23">
        <v>500.06</v>
      </c>
      <c r="N22" s="20">
        <v>0</v>
      </c>
      <c r="O22" s="23">
        <v>0</v>
      </c>
      <c r="P22" s="20">
        <v>0</v>
      </c>
      <c r="Q22" s="23">
        <v>0</v>
      </c>
      <c r="R22" s="22">
        <v>8001.06</v>
      </c>
      <c r="S22" s="20">
        <v>100</v>
      </c>
      <c r="T22" s="20">
        <v>50</v>
      </c>
      <c r="U22" s="21">
        <v>25</v>
      </c>
      <c r="V22" s="20"/>
      <c r="W22" s="20"/>
      <c r="X22"/>
      <c r="Y22" t="s">
        <v>5</v>
      </c>
      <c r="AA22" s="17"/>
      <c r="AD22" s="16" t="s">
        <v>4</v>
      </c>
      <c r="AE22" s="46">
        <v>7620.05</v>
      </c>
      <c r="AF22" s="16">
        <v>7620.05</v>
      </c>
      <c r="AG22" s="16">
        <f t="shared" si="0"/>
        <v>381.00250000000005</v>
      </c>
      <c r="AH22" s="16">
        <f t="shared" si="1"/>
        <v>8001.0524999999998</v>
      </c>
      <c r="AI22" s="17">
        <f t="shared" si="2"/>
        <v>-7.5000000006184564E-3</v>
      </c>
    </row>
    <row r="23" spans="1:35" s="16" customFormat="1" ht="30" x14ac:dyDescent="0.25">
      <c r="A23" s="16">
        <v>1070</v>
      </c>
      <c r="B23" s="20">
        <v>1115</v>
      </c>
      <c r="C23" s="20" t="s">
        <v>686</v>
      </c>
      <c r="D23" s="20">
        <v>21</v>
      </c>
      <c r="E23" s="20">
        <v>1</v>
      </c>
      <c r="F23" s="26" t="s">
        <v>703</v>
      </c>
      <c r="G23" s="23">
        <v>1598.71</v>
      </c>
      <c r="H23" s="20">
        <v>31.5</v>
      </c>
      <c r="I23" s="23">
        <v>479.61</v>
      </c>
      <c r="J23" s="20">
        <v>21</v>
      </c>
      <c r="K23" s="23">
        <v>319.75</v>
      </c>
      <c r="L23" s="20">
        <v>10.5</v>
      </c>
      <c r="M23" s="23">
        <v>159.87</v>
      </c>
      <c r="N23" s="20">
        <v>0</v>
      </c>
      <c r="O23" s="23">
        <v>0</v>
      </c>
      <c r="P23" s="20">
        <v>0</v>
      </c>
      <c r="Q23" s="23">
        <v>0</v>
      </c>
      <c r="R23" s="22">
        <v>2557.94</v>
      </c>
      <c r="S23" s="20">
        <v>100</v>
      </c>
      <c r="T23" s="20">
        <v>50</v>
      </c>
      <c r="U23" s="21">
        <v>25</v>
      </c>
      <c r="V23" s="20"/>
      <c r="W23" s="20"/>
      <c r="X23"/>
      <c r="Y23" t="s">
        <v>5</v>
      </c>
      <c r="AA23" s="17"/>
      <c r="AD23" s="16" t="s">
        <v>4</v>
      </c>
      <c r="AE23" s="46">
        <v>2436.13</v>
      </c>
      <c r="AF23" s="16">
        <v>2436.13</v>
      </c>
      <c r="AG23" s="16">
        <f t="shared" si="0"/>
        <v>121.80650000000001</v>
      </c>
      <c r="AH23" s="16">
        <f t="shared" si="1"/>
        <v>2557.9365000000003</v>
      </c>
      <c r="AI23" s="17">
        <f t="shared" si="2"/>
        <v>-3.4999999998035491E-3</v>
      </c>
    </row>
    <row r="24" spans="1:35" s="16" customFormat="1" ht="30" x14ac:dyDescent="0.25">
      <c r="A24" s="16">
        <v>1071</v>
      </c>
      <c r="B24" s="20">
        <v>1116</v>
      </c>
      <c r="C24" s="20" t="s">
        <v>686</v>
      </c>
      <c r="D24" s="20">
        <v>22</v>
      </c>
      <c r="E24" s="20">
        <v>1</v>
      </c>
      <c r="F24" s="26" t="s">
        <v>702</v>
      </c>
      <c r="G24" s="23">
        <v>733.91</v>
      </c>
      <c r="H24" s="20">
        <v>31.5</v>
      </c>
      <c r="I24" s="23">
        <v>220.17</v>
      </c>
      <c r="J24" s="20">
        <v>21</v>
      </c>
      <c r="K24" s="23">
        <v>146.78</v>
      </c>
      <c r="L24" s="20">
        <v>10.5</v>
      </c>
      <c r="M24" s="23">
        <v>73.400000000000006</v>
      </c>
      <c r="N24" s="20">
        <v>0</v>
      </c>
      <c r="O24" s="23">
        <v>0</v>
      </c>
      <c r="P24" s="20">
        <v>0</v>
      </c>
      <c r="Q24" s="23">
        <v>0</v>
      </c>
      <c r="R24" s="22">
        <v>1174.26</v>
      </c>
      <c r="S24" s="20">
        <v>100</v>
      </c>
      <c r="T24" s="20">
        <v>50</v>
      </c>
      <c r="U24" s="21">
        <v>25</v>
      </c>
      <c r="V24" s="20"/>
      <c r="W24" s="20"/>
      <c r="X24"/>
      <c r="Y24" t="s">
        <v>5</v>
      </c>
      <c r="AA24" s="17"/>
      <c r="AD24" s="16" t="s">
        <v>4</v>
      </c>
      <c r="AE24" s="46">
        <v>1118.3399999999999</v>
      </c>
      <c r="AF24" s="16">
        <v>1118.3399999999999</v>
      </c>
      <c r="AG24" s="16">
        <f t="shared" si="0"/>
        <v>55.917000000000002</v>
      </c>
      <c r="AH24" s="16">
        <f t="shared" si="1"/>
        <v>1174.2569999999998</v>
      </c>
      <c r="AI24" s="17">
        <f t="shared" si="2"/>
        <v>-3.0000000001564331E-3</v>
      </c>
    </row>
    <row r="25" spans="1:35" s="16" customFormat="1" ht="45" x14ac:dyDescent="0.25">
      <c r="A25" s="16">
        <v>1072</v>
      </c>
      <c r="B25" s="20">
        <v>1117</v>
      </c>
      <c r="C25" s="20" t="s">
        <v>686</v>
      </c>
      <c r="D25" s="20">
        <v>23</v>
      </c>
      <c r="E25" s="20">
        <v>1</v>
      </c>
      <c r="F25" s="26" t="s">
        <v>701</v>
      </c>
      <c r="G25" s="23">
        <v>4666.42</v>
      </c>
      <c r="H25" s="20">
        <v>31.5</v>
      </c>
      <c r="I25" s="23">
        <v>1399.92</v>
      </c>
      <c r="J25" s="20">
        <v>21</v>
      </c>
      <c r="K25" s="23">
        <v>933.28</v>
      </c>
      <c r="L25" s="20">
        <v>10.5</v>
      </c>
      <c r="M25" s="23">
        <v>466.64</v>
      </c>
      <c r="N25" s="20">
        <v>0</v>
      </c>
      <c r="O25" s="23">
        <v>0</v>
      </c>
      <c r="P25" s="20">
        <v>0</v>
      </c>
      <c r="Q25" s="23">
        <v>0</v>
      </c>
      <c r="R25" s="22">
        <v>7466.26</v>
      </c>
      <c r="S25" s="20">
        <v>100</v>
      </c>
      <c r="T25" s="20">
        <v>50</v>
      </c>
      <c r="U25" s="21">
        <v>25</v>
      </c>
      <c r="V25" s="20"/>
      <c r="W25" s="20"/>
      <c r="X25"/>
      <c r="Y25" t="s">
        <v>5</v>
      </c>
      <c r="AA25" s="17"/>
      <c r="AD25" s="16" t="s">
        <v>4</v>
      </c>
      <c r="AE25" s="46">
        <v>7110.73</v>
      </c>
      <c r="AF25" s="16">
        <v>7110.73</v>
      </c>
      <c r="AG25" s="16">
        <f t="shared" si="0"/>
        <v>355.53649999999999</v>
      </c>
      <c r="AH25" s="16">
        <f t="shared" si="1"/>
        <v>7466.2664999999997</v>
      </c>
      <c r="AI25" s="17">
        <f t="shared" si="2"/>
        <v>6.4999999995052349E-3</v>
      </c>
    </row>
    <row r="26" spans="1:35" s="16" customFormat="1" ht="45" x14ac:dyDescent="0.25">
      <c r="A26" s="16">
        <v>1073</v>
      </c>
      <c r="B26" s="20">
        <v>1118</v>
      </c>
      <c r="C26" s="20" t="s">
        <v>686</v>
      </c>
      <c r="D26" s="20">
        <v>24</v>
      </c>
      <c r="E26" s="20">
        <v>1</v>
      </c>
      <c r="F26" s="26" t="s">
        <v>700</v>
      </c>
      <c r="G26" s="23">
        <v>5599</v>
      </c>
      <c r="H26" s="20">
        <v>31.5</v>
      </c>
      <c r="I26" s="23">
        <v>1679.7</v>
      </c>
      <c r="J26" s="20">
        <v>21</v>
      </c>
      <c r="K26" s="23">
        <v>1119.8</v>
      </c>
      <c r="L26" s="20">
        <v>0</v>
      </c>
      <c r="M26" s="24">
        <v>0</v>
      </c>
      <c r="N26" s="20">
        <v>0</v>
      </c>
      <c r="O26" s="23">
        <v>0</v>
      </c>
      <c r="P26" s="20">
        <v>0</v>
      </c>
      <c r="Q26" s="23">
        <v>0</v>
      </c>
      <c r="R26" s="22">
        <v>8398.5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AA26" s="17"/>
      <c r="AD26" s="16" t="s">
        <v>4</v>
      </c>
      <c r="AE26" s="46">
        <v>7998.57</v>
      </c>
      <c r="AF26" s="16">
        <v>7998.57</v>
      </c>
      <c r="AG26" s="16">
        <f t="shared" si="0"/>
        <v>399.92849999999999</v>
      </c>
      <c r="AH26" s="16">
        <f t="shared" si="1"/>
        <v>8398.4984999999997</v>
      </c>
      <c r="AI26" s="17">
        <f t="shared" si="2"/>
        <v>-1.5000000003055902E-3</v>
      </c>
    </row>
    <row r="27" spans="1:35" s="16" customFormat="1" ht="30" x14ac:dyDescent="0.25">
      <c r="A27" s="16">
        <v>1074</v>
      </c>
      <c r="B27" s="20">
        <v>1119</v>
      </c>
      <c r="C27" s="20" t="s">
        <v>686</v>
      </c>
      <c r="D27" s="20">
        <v>25</v>
      </c>
      <c r="E27" s="20">
        <v>1</v>
      </c>
      <c r="F27" s="26" t="s">
        <v>699</v>
      </c>
      <c r="G27" s="23">
        <v>4398.8</v>
      </c>
      <c r="H27" s="20">
        <v>31.5</v>
      </c>
      <c r="I27" s="23">
        <v>1319.64</v>
      </c>
      <c r="J27" s="20">
        <v>21</v>
      </c>
      <c r="K27" s="23">
        <v>879.76</v>
      </c>
      <c r="L27" s="20">
        <v>0</v>
      </c>
      <c r="M27" s="24">
        <v>0</v>
      </c>
      <c r="N27" s="20">
        <v>0</v>
      </c>
      <c r="O27" s="23">
        <v>0</v>
      </c>
      <c r="P27" s="20">
        <v>0</v>
      </c>
      <c r="Q27" s="23">
        <v>0</v>
      </c>
      <c r="R27" s="22">
        <v>6598.2</v>
      </c>
      <c r="S27" s="20">
        <v>100</v>
      </c>
      <c r="T27" s="20">
        <v>50</v>
      </c>
      <c r="U27" s="21">
        <v>25</v>
      </c>
      <c r="V27" s="20"/>
      <c r="W27" s="20"/>
      <c r="X27"/>
      <c r="Y27" t="s">
        <v>5</v>
      </c>
      <c r="AA27" s="17"/>
      <c r="AD27" s="16" t="s">
        <v>4</v>
      </c>
      <c r="AE27" s="46">
        <v>6284</v>
      </c>
      <c r="AF27" s="16">
        <v>6284</v>
      </c>
      <c r="AG27" s="16">
        <f t="shared" si="0"/>
        <v>314.20000000000005</v>
      </c>
      <c r="AH27" s="16">
        <f t="shared" si="1"/>
        <v>6598.2</v>
      </c>
      <c r="AI27" s="17">
        <f t="shared" si="2"/>
        <v>0</v>
      </c>
    </row>
    <row r="28" spans="1:35" s="16" customFormat="1" ht="30" x14ac:dyDescent="0.25">
      <c r="A28" s="16">
        <v>1075</v>
      </c>
      <c r="B28" s="20">
        <v>1120</v>
      </c>
      <c r="C28" s="20" t="s">
        <v>686</v>
      </c>
      <c r="D28" s="20">
        <v>26</v>
      </c>
      <c r="E28" s="20">
        <v>1</v>
      </c>
      <c r="F28" s="26" t="s">
        <v>698</v>
      </c>
      <c r="G28" s="23">
        <v>915.05</v>
      </c>
      <c r="H28" s="20">
        <v>31.5</v>
      </c>
      <c r="I28" s="23">
        <v>274.51</v>
      </c>
      <c r="J28" s="20">
        <v>21</v>
      </c>
      <c r="K28" s="23">
        <v>183.02</v>
      </c>
      <c r="L28" s="20">
        <v>0</v>
      </c>
      <c r="M28" s="24">
        <v>0</v>
      </c>
      <c r="N28" s="20">
        <v>0</v>
      </c>
      <c r="O28" s="23">
        <v>0</v>
      </c>
      <c r="P28" s="20">
        <v>0</v>
      </c>
      <c r="Q28" s="23">
        <v>0</v>
      </c>
      <c r="R28" s="22">
        <v>1372.58</v>
      </c>
      <c r="S28" s="20">
        <v>100</v>
      </c>
      <c r="T28" s="20">
        <v>50</v>
      </c>
      <c r="U28" s="21">
        <v>25</v>
      </c>
      <c r="V28" s="20"/>
      <c r="W28" s="20"/>
      <c r="X28"/>
      <c r="Y28" t="s">
        <v>5</v>
      </c>
      <c r="AA28" s="17"/>
      <c r="AD28" s="16" t="s">
        <v>4</v>
      </c>
      <c r="AE28" s="46">
        <v>1307.22</v>
      </c>
      <c r="AF28" s="16">
        <v>1307.22</v>
      </c>
      <c r="AG28" s="16">
        <f t="shared" si="0"/>
        <v>65.361000000000004</v>
      </c>
      <c r="AH28" s="16">
        <f t="shared" si="1"/>
        <v>1372.5810000000001</v>
      </c>
      <c r="AI28" s="17">
        <f t="shared" si="2"/>
        <v>1.0000000002037268E-3</v>
      </c>
    </row>
    <row r="29" spans="1:35" s="16" customFormat="1" x14ac:dyDescent="0.25">
      <c r="A29" s="16">
        <v>1076</v>
      </c>
      <c r="B29" s="20">
        <v>1121</v>
      </c>
      <c r="C29" s="20" t="s">
        <v>686</v>
      </c>
      <c r="D29" s="20">
        <v>27</v>
      </c>
      <c r="E29" s="20">
        <v>1</v>
      </c>
      <c r="F29" s="26" t="s">
        <v>697</v>
      </c>
      <c r="G29" s="23">
        <v>3066.54</v>
      </c>
      <c r="H29" s="20">
        <v>31.5</v>
      </c>
      <c r="I29" s="23">
        <v>919.96</v>
      </c>
      <c r="J29" s="20">
        <v>21</v>
      </c>
      <c r="K29" s="23">
        <v>613.30999999999995</v>
      </c>
      <c r="L29" s="20">
        <v>10.5</v>
      </c>
      <c r="M29" s="23">
        <v>306.64999999999998</v>
      </c>
      <c r="N29" s="20">
        <v>0</v>
      </c>
      <c r="O29" s="23">
        <v>0</v>
      </c>
      <c r="P29" s="20">
        <v>0</v>
      </c>
      <c r="Q29" s="23">
        <v>0</v>
      </c>
      <c r="R29" s="22">
        <v>4906.46</v>
      </c>
      <c r="S29" s="20">
        <v>100</v>
      </c>
      <c r="T29" s="20">
        <v>50</v>
      </c>
      <c r="U29" s="21">
        <v>25</v>
      </c>
      <c r="V29" s="20"/>
      <c r="W29" s="20"/>
      <c r="X29"/>
      <c r="Y29" t="s">
        <v>5</v>
      </c>
      <c r="AA29" s="17"/>
      <c r="AD29" s="16" t="s">
        <v>4</v>
      </c>
      <c r="AE29" s="46">
        <v>4672.8100000000004</v>
      </c>
      <c r="AF29" s="16">
        <v>4672.8100000000004</v>
      </c>
      <c r="AG29" s="16">
        <f t="shared" si="0"/>
        <v>233.64050000000003</v>
      </c>
      <c r="AH29" s="16">
        <f t="shared" si="1"/>
        <v>4906.4505000000008</v>
      </c>
      <c r="AI29" s="17">
        <f t="shared" si="2"/>
        <v>-9.4999999992069206E-3</v>
      </c>
    </row>
    <row r="30" spans="1:35" s="16" customFormat="1" ht="45" x14ac:dyDescent="0.25">
      <c r="A30" s="16">
        <v>1077</v>
      </c>
      <c r="B30" s="20">
        <v>1122</v>
      </c>
      <c r="C30" s="20" t="s">
        <v>686</v>
      </c>
      <c r="D30" s="20">
        <v>28</v>
      </c>
      <c r="E30" s="20">
        <v>1</v>
      </c>
      <c r="F30" s="26" t="s">
        <v>696</v>
      </c>
      <c r="G30" s="23">
        <v>2666.86</v>
      </c>
      <c r="H30" s="20">
        <v>31.5</v>
      </c>
      <c r="I30" s="23">
        <v>800.06</v>
      </c>
      <c r="J30" s="20">
        <v>0</v>
      </c>
      <c r="K30" s="24">
        <v>0</v>
      </c>
      <c r="L30" s="25">
        <v>0</v>
      </c>
      <c r="M30" s="24">
        <v>0</v>
      </c>
      <c r="N30" s="20">
        <v>0</v>
      </c>
      <c r="O30" s="23">
        <v>0</v>
      </c>
      <c r="P30" s="20">
        <v>0</v>
      </c>
      <c r="Q30" s="23">
        <v>0</v>
      </c>
      <c r="R30" s="22">
        <v>3466.92</v>
      </c>
      <c r="S30" s="20">
        <v>0</v>
      </c>
      <c r="T30" s="20">
        <v>0</v>
      </c>
      <c r="U30" s="21">
        <v>0</v>
      </c>
      <c r="V30" s="20"/>
      <c r="W30" s="20"/>
      <c r="X30"/>
      <c r="Y30" t="s">
        <v>5</v>
      </c>
      <c r="AA30" s="17"/>
      <c r="AD30" s="16" t="s">
        <v>4</v>
      </c>
      <c r="AE30" s="46">
        <v>3301.83</v>
      </c>
      <c r="AF30" s="16">
        <v>3301.83</v>
      </c>
      <c r="AG30" s="16">
        <f t="shared" si="0"/>
        <v>165.0915</v>
      </c>
      <c r="AH30" s="16">
        <f t="shared" si="1"/>
        <v>3466.9214999999999</v>
      </c>
      <c r="AI30" s="17">
        <f t="shared" si="2"/>
        <v>1.4999999998508429E-3</v>
      </c>
    </row>
    <row r="31" spans="1:35" s="16" customFormat="1" ht="30" x14ac:dyDescent="0.25">
      <c r="A31" s="16">
        <v>1078</v>
      </c>
      <c r="B31" s="20">
        <v>1123</v>
      </c>
      <c r="C31" s="20" t="s">
        <v>686</v>
      </c>
      <c r="D31" s="20">
        <v>29</v>
      </c>
      <c r="E31" s="20">
        <v>1</v>
      </c>
      <c r="F31" s="26" t="s">
        <v>695</v>
      </c>
      <c r="G31" s="23">
        <v>4799.6400000000003</v>
      </c>
      <c r="H31" s="20">
        <v>31.5</v>
      </c>
      <c r="I31" s="23">
        <v>1439.9</v>
      </c>
      <c r="J31" s="20">
        <v>21</v>
      </c>
      <c r="K31" s="23">
        <v>959.93</v>
      </c>
      <c r="L31" s="20">
        <v>10.5</v>
      </c>
      <c r="M31" s="23">
        <v>479.97</v>
      </c>
      <c r="N31" s="20">
        <v>0</v>
      </c>
      <c r="O31" s="23">
        <v>0</v>
      </c>
      <c r="P31" s="20">
        <v>0</v>
      </c>
      <c r="Q31" s="23">
        <v>0</v>
      </c>
      <c r="R31" s="22">
        <v>7679.44</v>
      </c>
      <c r="S31" s="20">
        <v>100</v>
      </c>
      <c r="T31" s="20">
        <v>50</v>
      </c>
      <c r="U31" s="21">
        <v>25</v>
      </c>
      <c r="V31" s="20"/>
      <c r="W31" s="20"/>
      <c r="X31"/>
      <c r="Y31" t="s">
        <v>5</v>
      </c>
      <c r="AA31" s="17"/>
      <c r="AD31" s="16" t="s">
        <v>4</v>
      </c>
      <c r="AE31" s="46">
        <v>7313.75</v>
      </c>
      <c r="AF31" s="16">
        <v>7313.75</v>
      </c>
      <c r="AG31" s="16">
        <f t="shared" si="0"/>
        <v>365.6875</v>
      </c>
      <c r="AH31" s="16">
        <f t="shared" si="1"/>
        <v>7679.4375</v>
      </c>
      <c r="AI31" s="17">
        <f t="shared" si="2"/>
        <v>-2.4999999995998223E-3</v>
      </c>
    </row>
    <row r="32" spans="1:35" s="16" customFormat="1" ht="30" x14ac:dyDescent="0.25">
      <c r="A32" s="16">
        <v>1079</v>
      </c>
      <c r="B32" s="20">
        <v>1124</v>
      </c>
      <c r="C32" s="20" t="s">
        <v>686</v>
      </c>
      <c r="D32" s="20">
        <v>30</v>
      </c>
      <c r="E32" s="20">
        <v>1</v>
      </c>
      <c r="F32" s="26" t="s">
        <v>694</v>
      </c>
      <c r="G32" s="23">
        <v>5599</v>
      </c>
      <c r="H32" s="20">
        <v>31.5</v>
      </c>
      <c r="I32" s="23">
        <v>1679.7</v>
      </c>
      <c r="J32" s="20">
        <v>21</v>
      </c>
      <c r="K32" s="23">
        <v>1119.8</v>
      </c>
      <c r="L32" s="20">
        <v>10.5</v>
      </c>
      <c r="M32" s="23">
        <v>559.9</v>
      </c>
      <c r="N32" s="20">
        <v>0</v>
      </c>
      <c r="O32" s="23">
        <v>0</v>
      </c>
      <c r="P32" s="20">
        <v>0</v>
      </c>
      <c r="Q32" s="23">
        <v>0</v>
      </c>
      <c r="R32" s="22">
        <v>8958.4</v>
      </c>
      <c r="S32" s="20">
        <v>100</v>
      </c>
      <c r="T32" s="20">
        <v>50</v>
      </c>
      <c r="U32" s="21">
        <v>25</v>
      </c>
      <c r="V32" s="20"/>
      <c r="W32" s="20"/>
      <c r="X32"/>
      <c r="Y32" t="s">
        <v>5</v>
      </c>
      <c r="AA32" s="17"/>
      <c r="AD32" s="16" t="s">
        <v>4</v>
      </c>
      <c r="AE32" s="46">
        <v>8531.81</v>
      </c>
      <c r="AF32" s="16">
        <v>8531.81</v>
      </c>
      <c r="AG32" s="16">
        <f t="shared" si="0"/>
        <v>426.59050000000002</v>
      </c>
      <c r="AH32" s="16">
        <f t="shared" si="1"/>
        <v>8958.4004999999997</v>
      </c>
      <c r="AI32" s="17">
        <f t="shared" si="2"/>
        <v>5.0000000010186341E-4</v>
      </c>
    </row>
    <row r="33" spans="1:35" s="16" customFormat="1" ht="30" x14ac:dyDescent="0.25">
      <c r="A33" s="16">
        <v>1080</v>
      </c>
      <c r="B33" s="20">
        <v>1125</v>
      </c>
      <c r="C33" s="20" t="s">
        <v>686</v>
      </c>
      <c r="D33" s="20">
        <v>31</v>
      </c>
      <c r="E33" s="20">
        <v>1</v>
      </c>
      <c r="F33" s="26" t="s">
        <v>693</v>
      </c>
      <c r="G33" s="23">
        <v>10266.59</v>
      </c>
      <c r="H33" s="20">
        <v>31.5</v>
      </c>
      <c r="I33" s="23">
        <v>3079.98</v>
      </c>
      <c r="J33" s="20">
        <v>21</v>
      </c>
      <c r="K33" s="23">
        <v>2053.3200000000002</v>
      </c>
      <c r="L33" s="20">
        <v>10.5</v>
      </c>
      <c r="M33" s="23">
        <v>1026.6600000000001</v>
      </c>
      <c r="N33" s="20">
        <v>0</v>
      </c>
      <c r="O33" s="23">
        <v>0</v>
      </c>
      <c r="P33" s="20">
        <v>0</v>
      </c>
      <c r="Q33" s="23">
        <v>0</v>
      </c>
      <c r="R33" s="22">
        <v>16426.55</v>
      </c>
      <c r="S33" s="20">
        <v>100</v>
      </c>
      <c r="T33" s="20">
        <v>50</v>
      </c>
      <c r="U33" s="21">
        <v>25</v>
      </c>
      <c r="V33" s="20"/>
      <c r="W33" s="20"/>
      <c r="X33"/>
      <c r="Y33" t="s">
        <v>5</v>
      </c>
      <c r="AA33" s="17"/>
      <c r="AD33" s="16" t="s">
        <v>4</v>
      </c>
      <c r="AE33" s="46">
        <v>15644.32</v>
      </c>
      <c r="AF33" s="16">
        <v>15644.32</v>
      </c>
      <c r="AG33" s="16">
        <f t="shared" si="0"/>
        <v>782.21600000000001</v>
      </c>
      <c r="AH33" s="16">
        <f t="shared" si="1"/>
        <v>16426.536</v>
      </c>
      <c r="AI33" s="17">
        <f t="shared" si="2"/>
        <v>-1.3999999999214197E-2</v>
      </c>
    </row>
    <row r="34" spans="1:35" s="16" customFormat="1" ht="45" x14ac:dyDescent="0.25">
      <c r="A34" s="16">
        <v>1081</v>
      </c>
      <c r="B34" s="20">
        <v>1126</v>
      </c>
      <c r="C34" s="20" t="s">
        <v>686</v>
      </c>
      <c r="D34" s="20">
        <v>32</v>
      </c>
      <c r="E34" s="20">
        <v>1</v>
      </c>
      <c r="F34" s="26" t="s">
        <v>692</v>
      </c>
      <c r="G34" s="23">
        <v>2933.31</v>
      </c>
      <c r="H34" s="20">
        <v>0</v>
      </c>
      <c r="I34" s="24">
        <v>0</v>
      </c>
      <c r="J34" s="25">
        <v>0</v>
      </c>
      <c r="K34" s="24">
        <v>0</v>
      </c>
      <c r="L34" s="25">
        <v>0</v>
      </c>
      <c r="M34" s="24">
        <v>0</v>
      </c>
      <c r="N34" s="20">
        <v>0</v>
      </c>
      <c r="O34" s="23">
        <v>0</v>
      </c>
      <c r="P34" s="20">
        <v>0</v>
      </c>
      <c r="Q34" s="23">
        <v>0</v>
      </c>
      <c r="R34" s="22">
        <v>2933.31</v>
      </c>
      <c r="S34" s="20">
        <v>0</v>
      </c>
      <c r="T34" s="20">
        <v>0</v>
      </c>
      <c r="U34" s="21">
        <v>0</v>
      </c>
      <c r="V34" s="20"/>
      <c r="W34" s="20"/>
      <c r="X34"/>
      <c r="Y34" t="s">
        <v>5</v>
      </c>
      <c r="AA34" s="17"/>
      <c r="AD34" s="16" t="s">
        <v>4</v>
      </c>
      <c r="AE34" s="46">
        <v>2793.63</v>
      </c>
      <c r="AF34" s="16">
        <v>2793.63</v>
      </c>
      <c r="AG34" s="16">
        <f t="shared" si="0"/>
        <v>139.6815</v>
      </c>
      <c r="AH34" s="16">
        <f t="shared" si="1"/>
        <v>2933.3115000000003</v>
      </c>
      <c r="AI34" s="17">
        <f t="shared" si="2"/>
        <v>1.5000000003055902E-3</v>
      </c>
    </row>
    <row r="35" spans="1:35" s="16" customFormat="1" x14ac:dyDescent="0.25">
      <c r="A35" s="16">
        <v>1082</v>
      </c>
      <c r="B35" s="20">
        <v>1127</v>
      </c>
      <c r="C35" s="20" t="s">
        <v>686</v>
      </c>
      <c r="D35" s="20">
        <v>33</v>
      </c>
      <c r="E35" s="20">
        <v>1</v>
      </c>
      <c r="F35" s="26" t="s">
        <v>691</v>
      </c>
      <c r="G35" s="23">
        <v>2933.31</v>
      </c>
      <c r="H35" s="20">
        <v>0</v>
      </c>
      <c r="I35" s="23">
        <v>0</v>
      </c>
      <c r="J35" s="20">
        <v>0</v>
      </c>
      <c r="K35" s="23">
        <v>0</v>
      </c>
      <c r="L35" s="20">
        <v>0</v>
      </c>
      <c r="M35" s="23">
        <v>0</v>
      </c>
      <c r="N35" s="20">
        <v>0</v>
      </c>
      <c r="O35" s="23">
        <v>0</v>
      </c>
      <c r="P35" s="20">
        <v>0</v>
      </c>
      <c r="Q35" s="23">
        <v>0</v>
      </c>
      <c r="R35" s="22">
        <v>2933.31</v>
      </c>
      <c r="S35" s="20">
        <v>0</v>
      </c>
      <c r="T35" s="20">
        <v>0</v>
      </c>
      <c r="U35" s="21">
        <v>0</v>
      </c>
      <c r="V35" s="20"/>
      <c r="W35" s="20"/>
      <c r="X35"/>
      <c r="Y35" t="s">
        <v>5</v>
      </c>
      <c r="AA35" s="17"/>
      <c r="AD35" s="16" t="s">
        <v>4</v>
      </c>
      <c r="AE35" s="46">
        <v>2793.63</v>
      </c>
      <c r="AF35" s="16">
        <v>2793.63</v>
      </c>
      <c r="AG35" s="16">
        <f t="shared" si="0"/>
        <v>139.6815</v>
      </c>
      <c r="AH35" s="16">
        <f t="shared" si="1"/>
        <v>2933.3115000000003</v>
      </c>
      <c r="AI35" s="17">
        <f t="shared" si="2"/>
        <v>1.5000000003055902E-3</v>
      </c>
    </row>
    <row r="36" spans="1:35" s="16" customFormat="1" x14ac:dyDescent="0.25">
      <c r="A36" s="16">
        <v>1083</v>
      </c>
      <c r="B36" s="20">
        <v>1128</v>
      </c>
      <c r="C36" s="20" t="s">
        <v>686</v>
      </c>
      <c r="D36" s="20">
        <v>34</v>
      </c>
      <c r="E36" s="20">
        <v>1</v>
      </c>
      <c r="F36" s="26" t="s">
        <v>690</v>
      </c>
      <c r="G36" s="23">
        <v>4666.42</v>
      </c>
      <c r="H36" s="20">
        <v>31.5</v>
      </c>
      <c r="I36" s="23">
        <v>1399.92</v>
      </c>
      <c r="J36" s="20">
        <v>21</v>
      </c>
      <c r="K36" s="23">
        <v>933.28</v>
      </c>
      <c r="L36" s="20">
        <v>10.5</v>
      </c>
      <c r="M36" s="23">
        <v>466.64</v>
      </c>
      <c r="N36" s="20">
        <v>0</v>
      </c>
      <c r="O36" s="23">
        <v>0</v>
      </c>
      <c r="P36" s="20">
        <v>0</v>
      </c>
      <c r="Q36" s="23">
        <v>0</v>
      </c>
      <c r="R36" s="22">
        <v>7466.26</v>
      </c>
      <c r="S36" s="20">
        <v>100</v>
      </c>
      <c r="T36" s="20">
        <v>50</v>
      </c>
      <c r="U36" s="21">
        <v>25</v>
      </c>
      <c r="V36" s="20"/>
      <c r="W36" s="20"/>
      <c r="X36"/>
      <c r="Y36" t="s">
        <v>5</v>
      </c>
      <c r="AA36" s="17"/>
      <c r="AD36" s="16" t="s">
        <v>4</v>
      </c>
      <c r="AE36" s="46">
        <v>7110.73</v>
      </c>
      <c r="AF36" s="16">
        <v>7110.73</v>
      </c>
      <c r="AG36" s="16">
        <f t="shared" si="0"/>
        <v>355.53649999999999</v>
      </c>
      <c r="AH36" s="16">
        <f t="shared" si="1"/>
        <v>7466.2664999999997</v>
      </c>
      <c r="AI36" s="17">
        <f t="shared" si="2"/>
        <v>6.4999999995052349E-3</v>
      </c>
    </row>
    <row r="37" spans="1:35" s="16" customFormat="1" ht="60" x14ac:dyDescent="0.25">
      <c r="A37" s="16">
        <v>1084</v>
      </c>
      <c r="B37" s="20">
        <v>1129</v>
      </c>
      <c r="C37" s="20" t="s">
        <v>686</v>
      </c>
      <c r="D37" s="20">
        <v>35</v>
      </c>
      <c r="E37" s="20">
        <v>1</v>
      </c>
      <c r="F37" s="26" t="s">
        <v>689</v>
      </c>
      <c r="G37" s="23">
        <v>1000.37</v>
      </c>
      <c r="H37" s="20">
        <v>0</v>
      </c>
      <c r="I37" s="24">
        <v>0</v>
      </c>
      <c r="J37" s="25">
        <v>0</v>
      </c>
      <c r="K37" s="24">
        <v>0</v>
      </c>
      <c r="L37" s="25">
        <v>0</v>
      </c>
      <c r="M37" s="24">
        <v>0</v>
      </c>
      <c r="N37" s="20">
        <v>0</v>
      </c>
      <c r="O37" s="23">
        <v>0</v>
      </c>
      <c r="P37" s="20">
        <v>0</v>
      </c>
      <c r="Q37" s="23">
        <v>0</v>
      </c>
      <c r="R37" s="22">
        <v>1000.37</v>
      </c>
      <c r="S37" s="20">
        <v>0</v>
      </c>
      <c r="T37" s="20">
        <v>0</v>
      </c>
      <c r="U37" s="21">
        <v>0</v>
      </c>
      <c r="V37" s="20"/>
      <c r="W37" s="20"/>
      <c r="X37"/>
      <c r="Y37" t="s">
        <v>5</v>
      </c>
      <c r="AA37" s="17"/>
      <c r="AD37" s="16" t="s">
        <v>4</v>
      </c>
      <c r="AE37" s="46">
        <v>952.73</v>
      </c>
      <c r="AF37" s="16">
        <v>952.73</v>
      </c>
      <c r="AG37" s="16">
        <f t="shared" si="0"/>
        <v>47.636500000000005</v>
      </c>
      <c r="AH37" s="16">
        <f t="shared" si="1"/>
        <v>1000.3665</v>
      </c>
      <c r="AI37" s="17">
        <f t="shared" si="2"/>
        <v>-3.5000000000309228E-3</v>
      </c>
    </row>
    <row r="38" spans="1:35" s="16" customFormat="1" ht="75" x14ac:dyDescent="0.25">
      <c r="A38" s="16">
        <v>1085</v>
      </c>
      <c r="B38" s="20">
        <v>1130</v>
      </c>
      <c r="C38" s="20" t="s">
        <v>686</v>
      </c>
      <c r="D38" s="20">
        <v>36</v>
      </c>
      <c r="E38" s="20">
        <v>1</v>
      </c>
      <c r="F38" s="26" t="s">
        <v>688</v>
      </c>
      <c r="G38" s="23">
        <v>865.97</v>
      </c>
      <c r="H38" s="20">
        <v>0</v>
      </c>
      <c r="I38" s="24">
        <v>0</v>
      </c>
      <c r="J38" s="25">
        <v>0</v>
      </c>
      <c r="K38" s="24">
        <v>0</v>
      </c>
      <c r="L38" s="25">
        <v>0</v>
      </c>
      <c r="M38" s="24">
        <v>0</v>
      </c>
      <c r="N38" s="20">
        <v>0</v>
      </c>
      <c r="O38" s="23">
        <v>0</v>
      </c>
      <c r="P38" s="20">
        <v>0</v>
      </c>
      <c r="Q38" s="23">
        <v>0</v>
      </c>
      <c r="R38" s="22">
        <v>865.97</v>
      </c>
      <c r="S38" s="20">
        <v>0</v>
      </c>
      <c r="T38" s="20">
        <v>0</v>
      </c>
      <c r="U38" s="21">
        <v>0</v>
      </c>
      <c r="V38" s="20"/>
      <c r="W38" s="20"/>
      <c r="X38"/>
      <c r="Y38" t="s">
        <v>5</v>
      </c>
      <c r="AA38" s="17"/>
      <c r="AD38" s="16" t="s">
        <v>4</v>
      </c>
      <c r="AE38" s="46">
        <v>824.73</v>
      </c>
      <c r="AF38" s="16">
        <v>824.73</v>
      </c>
      <c r="AG38" s="16">
        <f t="shared" si="0"/>
        <v>41.236500000000007</v>
      </c>
      <c r="AH38" s="16">
        <f t="shared" si="1"/>
        <v>865.9665</v>
      </c>
      <c r="AI38" s="17">
        <f t="shared" si="2"/>
        <v>-3.5000000000309228E-3</v>
      </c>
    </row>
    <row r="39" spans="1:35" s="16" customFormat="1" x14ac:dyDescent="0.25">
      <c r="A39" s="16">
        <v>1086</v>
      </c>
      <c r="B39" s="20">
        <v>2026</v>
      </c>
      <c r="C39" s="20" t="s">
        <v>686</v>
      </c>
      <c r="D39" s="20">
        <v>37</v>
      </c>
      <c r="E39" s="20">
        <v>1</v>
      </c>
      <c r="F39" s="26" t="s">
        <v>687</v>
      </c>
      <c r="G39" s="23">
        <v>4090.28</v>
      </c>
      <c r="H39" s="20">
        <v>31.5</v>
      </c>
      <c r="I39" s="23">
        <v>1227.08</v>
      </c>
      <c r="J39" s="20">
        <v>21</v>
      </c>
      <c r="K39" s="23">
        <v>818.06</v>
      </c>
      <c r="L39" s="20">
        <v>10.5</v>
      </c>
      <c r="M39" s="23">
        <v>409.03</v>
      </c>
      <c r="N39" s="20">
        <v>0</v>
      </c>
      <c r="O39" s="23">
        <v>0</v>
      </c>
      <c r="P39" s="20">
        <v>0</v>
      </c>
      <c r="Q39" s="23">
        <v>0</v>
      </c>
      <c r="R39" s="22">
        <v>6544.45</v>
      </c>
      <c r="S39" s="20">
        <v>100</v>
      </c>
      <c r="T39" s="20">
        <v>50</v>
      </c>
      <c r="U39" s="21">
        <v>25</v>
      </c>
      <c r="V39" s="20"/>
      <c r="W39" s="19"/>
      <c r="X39"/>
      <c r="Y39" t="s">
        <v>5</v>
      </c>
      <c r="AA39" s="17"/>
      <c r="AD39" s="16" t="s">
        <v>4</v>
      </c>
      <c r="AE39" s="46">
        <v>6232.8</v>
      </c>
      <c r="AF39" s="16">
        <v>6232.8</v>
      </c>
      <c r="AG39" s="16">
        <f t="shared" si="0"/>
        <v>311.64000000000004</v>
      </c>
      <c r="AH39" s="16">
        <f t="shared" si="1"/>
        <v>6544.4400000000005</v>
      </c>
      <c r="AI39" s="17">
        <f t="shared" si="2"/>
        <v>-9.999999999308784E-3</v>
      </c>
    </row>
    <row r="40" spans="1:35" s="16" customFormat="1" ht="45" x14ac:dyDescent="0.25">
      <c r="A40" s="16">
        <v>1087</v>
      </c>
      <c r="B40" s="20">
        <v>2027</v>
      </c>
      <c r="C40" s="20" t="s">
        <v>686</v>
      </c>
      <c r="D40" s="20">
        <v>38</v>
      </c>
      <c r="E40" s="20">
        <v>1</v>
      </c>
      <c r="F40" s="26" t="s">
        <v>685</v>
      </c>
      <c r="G40" s="23">
        <v>4090.28</v>
      </c>
      <c r="H40" s="20">
        <v>0</v>
      </c>
      <c r="I40" s="24">
        <v>0</v>
      </c>
      <c r="J40" s="25">
        <v>0</v>
      </c>
      <c r="K40" s="24">
        <v>0</v>
      </c>
      <c r="L40" s="25">
        <v>0</v>
      </c>
      <c r="M40" s="24">
        <v>0</v>
      </c>
      <c r="N40" s="20">
        <v>0</v>
      </c>
      <c r="O40" s="23">
        <v>0</v>
      </c>
      <c r="P40" s="20">
        <v>0</v>
      </c>
      <c r="Q40" s="23">
        <v>0</v>
      </c>
      <c r="R40" s="22">
        <v>4090.28</v>
      </c>
      <c r="S40" s="20">
        <v>0</v>
      </c>
      <c r="T40" s="20">
        <v>0</v>
      </c>
      <c r="U40" s="21">
        <v>0</v>
      </c>
      <c r="V40" s="115" t="s">
        <v>684</v>
      </c>
      <c r="W40" s="19"/>
      <c r="X40"/>
      <c r="Y40" t="s">
        <v>5</v>
      </c>
      <c r="AA40" s="17"/>
      <c r="AD40" s="16" t="s">
        <v>4</v>
      </c>
      <c r="AE40" s="46">
        <v>3895.5</v>
      </c>
      <c r="AF40" s="16">
        <v>3895.5</v>
      </c>
      <c r="AG40" s="16">
        <f t="shared" si="0"/>
        <v>194.77500000000001</v>
      </c>
      <c r="AH40" s="16">
        <f t="shared" si="1"/>
        <v>4090.2750000000001</v>
      </c>
      <c r="AI40" s="17">
        <f t="shared" si="2"/>
        <v>-5.0000000001091394E-3</v>
      </c>
    </row>
    <row r="41" spans="1:35" ht="33.75" x14ac:dyDescent="0.25">
      <c r="B41" s="15"/>
      <c r="C41" s="102"/>
      <c r="D41" s="11"/>
      <c r="E41" s="11"/>
      <c r="F41" s="5" t="s">
        <v>3</v>
      </c>
      <c r="G41" s="14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1"/>
    </row>
    <row r="42" spans="1:35" ht="33.75" x14ac:dyDescent="0.25">
      <c r="B42" s="10"/>
      <c r="C42" s="101"/>
      <c r="D42" s="7"/>
      <c r="E42" s="7"/>
      <c r="F42" s="5" t="s">
        <v>2</v>
      </c>
      <c r="G42" s="9">
        <v>0.3</v>
      </c>
      <c r="H42" s="3">
        <v>0.3</v>
      </c>
      <c r="I42" s="8"/>
      <c r="J42" s="8"/>
      <c r="K42" s="8"/>
      <c r="L42" s="8"/>
      <c r="M42" s="8"/>
      <c r="N42" s="8"/>
      <c r="O42" s="8"/>
      <c r="P42" s="8"/>
      <c r="Q42" s="8"/>
      <c r="R42" s="7"/>
    </row>
    <row r="43" spans="1:35" ht="33.75" x14ac:dyDescent="0.25">
      <c r="B43" s="10"/>
      <c r="C43" s="101"/>
      <c r="D43" s="7"/>
      <c r="E43" s="7"/>
      <c r="F43" s="5" t="s">
        <v>1</v>
      </c>
      <c r="G43" s="9">
        <v>0.2</v>
      </c>
      <c r="H43" s="3">
        <v>0.2</v>
      </c>
      <c r="I43" s="8"/>
      <c r="J43" s="8"/>
      <c r="K43" s="8"/>
      <c r="L43" s="8"/>
      <c r="M43" s="8"/>
      <c r="N43" s="8"/>
      <c r="O43" s="8"/>
      <c r="P43" s="8"/>
      <c r="Q43" s="8"/>
      <c r="R43" s="7"/>
    </row>
    <row r="44" spans="1:35" ht="45.75" thickBot="1" x14ac:dyDescent="0.3">
      <c r="B44" s="6"/>
      <c r="C44" s="100"/>
      <c r="D44" s="1"/>
      <c r="E44" s="1"/>
      <c r="F44" s="5" t="s">
        <v>0</v>
      </c>
      <c r="G44" s="4">
        <v>0.1</v>
      </c>
      <c r="H44" s="3">
        <v>0.1</v>
      </c>
      <c r="I44" s="2"/>
      <c r="J44" s="2"/>
      <c r="K44" s="2"/>
      <c r="L44" s="2"/>
      <c r="M44" s="2"/>
      <c r="N44" s="2"/>
      <c r="O44" s="2"/>
      <c r="P44" s="2"/>
      <c r="Q44" s="2"/>
      <c r="R44" s="1"/>
    </row>
  </sheetData>
  <mergeCells count="6"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4"/>
  <dimension ref="A1:AI52"/>
  <sheetViews>
    <sheetView topLeftCell="B1" workbookViewId="0">
      <selection activeCell="AJ2" sqref="AJ2"/>
    </sheetView>
  </sheetViews>
  <sheetFormatPr baseColWidth="10" defaultRowHeight="15" x14ac:dyDescent="0.25"/>
  <cols>
    <col min="1" max="1" width="0" hidden="1" customWidth="1"/>
    <col min="2" max="2" width="13.7109375" customWidth="1"/>
    <col min="3" max="3" width="17.7109375" customWidth="1"/>
    <col min="4" max="4" width="5" customWidth="1"/>
    <col min="5" max="5" width="0" hidden="1" customWidth="1"/>
    <col min="6" max="6" width="29.85546875" customWidth="1"/>
    <col min="8" max="8" width="0" hidden="1" customWidth="1"/>
    <col min="10" max="10" width="0" hidden="1" customWidth="1"/>
    <col min="11" max="11" width="13.140625" customWidth="1"/>
    <col min="12" max="12" width="0" hidden="1" customWidth="1"/>
    <col min="13" max="13" width="10.85546875" customWidth="1"/>
    <col min="14" max="17" width="0" hidden="1" customWidth="1"/>
    <col min="19" max="23" width="0" hidden="1" customWidth="1"/>
    <col min="24" max="24" width="25.42578125" customWidth="1"/>
    <col min="25" max="25" width="0" hidden="1" customWidth="1"/>
    <col min="26" max="29" width="11.42578125" hidden="1" customWidth="1"/>
    <col min="30" max="35" width="0" hidden="1" customWidth="1"/>
  </cols>
  <sheetData>
    <row r="1" spans="1:35" s="16" customFormat="1" ht="148.5" customHeight="1" thickBot="1" x14ac:dyDescent="0.3"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47.2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82" t="s">
        <v>728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5.5" customHeight="1" x14ac:dyDescent="0.25">
      <c r="A3" s="16">
        <v>1050</v>
      </c>
      <c r="B3" s="20">
        <v>2028</v>
      </c>
      <c r="C3" s="47" t="s">
        <v>720</v>
      </c>
      <c r="D3" s="20">
        <v>1</v>
      </c>
      <c r="E3" s="20">
        <v>1</v>
      </c>
      <c r="F3" s="26" t="s">
        <v>55</v>
      </c>
      <c r="G3" s="23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266.45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253.76</v>
      </c>
      <c r="AF3" s="16">
        <v>253.76</v>
      </c>
      <c r="AG3" s="16">
        <f t="shared" ref="AG3:AG48" si="0">+AF3*5%</f>
        <v>12.688000000000001</v>
      </c>
      <c r="AH3" s="16">
        <f t="shared" ref="AH3:AH48" si="1">+AG3+AF3</f>
        <v>266.44799999999998</v>
      </c>
      <c r="AI3" s="17">
        <f t="shared" ref="AI3:AI48" si="2">+AH3-R3</f>
        <v>-2.0000000000095497E-3</v>
      </c>
    </row>
    <row r="4" spans="1:35" s="16" customFormat="1" ht="30" x14ac:dyDescent="0.25">
      <c r="A4" s="16">
        <v>1051</v>
      </c>
      <c r="B4" s="20">
        <v>2029</v>
      </c>
      <c r="C4" s="47" t="s">
        <v>720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ht="30" x14ac:dyDescent="0.25">
      <c r="A5" s="16">
        <v>1052</v>
      </c>
      <c r="B5" s="20">
        <v>2030</v>
      </c>
      <c r="C5" s="47" t="s">
        <v>720</v>
      </c>
      <c r="D5" s="20">
        <v>3</v>
      </c>
      <c r="E5" s="20">
        <v>1</v>
      </c>
      <c r="F5" s="26" t="s">
        <v>52</v>
      </c>
      <c r="G5" s="23">
        <v>514.21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489.72</v>
      </c>
      <c r="AF5" s="16">
        <v>489.72</v>
      </c>
      <c r="AG5" s="16">
        <f t="shared" si="0"/>
        <v>24.486000000000004</v>
      </c>
      <c r="AH5" s="16">
        <f t="shared" si="1"/>
        <v>514.20600000000002</v>
      </c>
      <c r="AI5" s="17">
        <f t="shared" si="2"/>
        <v>-4.0000000000190994E-3</v>
      </c>
    </row>
    <row r="6" spans="1:35" s="16" customFormat="1" x14ac:dyDescent="0.25">
      <c r="A6" s="16">
        <v>1053</v>
      </c>
      <c r="B6" s="20">
        <v>2031</v>
      </c>
      <c r="C6" s="47" t="s">
        <v>720</v>
      </c>
      <c r="D6" s="20">
        <v>4</v>
      </c>
      <c r="E6" s="20">
        <v>1</v>
      </c>
      <c r="F6" s="26" t="s">
        <v>53</v>
      </c>
      <c r="G6" s="23">
        <v>586.66999999999996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586.66999999999996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558.73</v>
      </c>
      <c r="AF6" s="16">
        <v>558.73</v>
      </c>
      <c r="AG6" s="16">
        <f t="shared" si="0"/>
        <v>27.936500000000002</v>
      </c>
      <c r="AH6" s="16">
        <f t="shared" si="1"/>
        <v>586.66650000000004</v>
      </c>
      <c r="AI6" s="17">
        <f t="shared" si="2"/>
        <v>-3.499999999917236E-3</v>
      </c>
    </row>
    <row r="7" spans="1:35" s="16" customFormat="1" ht="30" x14ac:dyDescent="0.25">
      <c r="A7" s="16">
        <v>1054</v>
      </c>
      <c r="B7" s="20">
        <v>2032</v>
      </c>
      <c r="C7" s="47" t="s">
        <v>720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1055</v>
      </c>
      <c r="B8" s="20">
        <v>2033</v>
      </c>
      <c r="C8" s="47" t="s">
        <v>720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x14ac:dyDescent="0.25">
      <c r="A9" s="16">
        <v>1056</v>
      </c>
      <c r="B9" s="20">
        <v>2034</v>
      </c>
      <c r="C9" s="47" t="s">
        <v>720</v>
      </c>
      <c r="D9" s="20">
        <v>7</v>
      </c>
      <c r="E9" s="20">
        <v>1</v>
      </c>
      <c r="F9" s="26" t="s">
        <v>717</v>
      </c>
      <c r="G9" s="23">
        <v>5199.33</v>
      </c>
      <c r="H9" s="20">
        <v>31.5</v>
      </c>
      <c r="I9" s="23">
        <v>1559.8</v>
      </c>
      <c r="J9" s="20">
        <v>21</v>
      </c>
      <c r="K9" s="23">
        <v>1039.8699999999999</v>
      </c>
      <c r="L9" s="20">
        <v>10.5</v>
      </c>
      <c r="M9" s="23">
        <v>519.92999999999995</v>
      </c>
      <c r="N9" s="20">
        <v>0</v>
      </c>
      <c r="O9" s="23">
        <v>0</v>
      </c>
      <c r="P9" s="20">
        <v>0</v>
      </c>
      <c r="Q9" s="23">
        <v>0</v>
      </c>
      <c r="R9" s="22">
        <v>8318.93</v>
      </c>
      <c r="S9" s="20">
        <v>100</v>
      </c>
      <c r="T9" s="20">
        <v>50</v>
      </c>
      <c r="U9" s="21">
        <v>25</v>
      </c>
      <c r="V9" s="20"/>
      <c r="W9" s="20"/>
      <c r="X9"/>
      <c r="Y9" t="s">
        <v>5</v>
      </c>
      <c r="AA9" s="17"/>
      <c r="AD9" s="16" t="s">
        <v>4</v>
      </c>
      <c r="AE9" s="46">
        <v>7922.78</v>
      </c>
      <c r="AF9" s="16">
        <v>7922.78</v>
      </c>
      <c r="AG9" s="16">
        <f t="shared" si="0"/>
        <v>396.13900000000001</v>
      </c>
      <c r="AH9" s="16">
        <f t="shared" si="1"/>
        <v>8318.9189999999999</v>
      </c>
      <c r="AI9" s="17">
        <f t="shared" si="2"/>
        <v>-1.1000000000422006E-2</v>
      </c>
    </row>
    <row r="10" spans="1:35" s="16" customFormat="1" ht="45" x14ac:dyDescent="0.25">
      <c r="A10" s="16">
        <v>1057</v>
      </c>
      <c r="B10" s="20">
        <v>2035</v>
      </c>
      <c r="C10" s="47" t="s">
        <v>720</v>
      </c>
      <c r="D10" s="20">
        <v>8</v>
      </c>
      <c r="E10" s="20">
        <v>1</v>
      </c>
      <c r="F10" s="26" t="s">
        <v>716</v>
      </c>
      <c r="G10" s="23">
        <v>6799.2</v>
      </c>
      <c r="H10" s="20">
        <v>31.5</v>
      </c>
      <c r="I10" s="23">
        <v>2039.76</v>
      </c>
      <c r="J10" s="20">
        <v>21</v>
      </c>
      <c r="K10" s="23">
        <v>1359.84</v>
      </c>
      <c r="L10" s="20">
        <v>10.5</v>
      </c>
      <c r="M10" s="23">
        <v>679.92</v>
      </c>
      <c r="N10" s="20">
        <v>0</v>
      </c>
      <c r="O10" s="23">
        <v>0</v>
      </c>
      <c r="P10" s="20">
        <v>0</v>
      </c>
      <c r="Q10" s="23">
        <v>0</v>
      </c>
      <c r="R10" s="22">
        <v>10878.72</v>
      </c>
      <c r="S10" s="20">
        <v>100</v>
      </c>
      <c r="T10" s="20">
        <v>50</v>
      </c>
      <c r="U10" s="21">
        <v>25</v>
      </c>
      <c r="V10" s="20"/>
      <c r="W10" s="20"/>
      <c r="X10"/>
      <c r="Y10" t="s">
        <v>5</v>
      </c>
      <c r="AA10" s="17"/>
      <c r="AD10" s="16" t="s">
        <v>4</v>
      </c>
      <c r="AE10" s="46">
        <v>10360.69</v>
      </c>
      <c r="AF10" s="16">
        <v>10360.69</v>
      </c>
      <c r="AG10" s="16">
        <f t="shared" si="0"/>
        <v>518.03450000000009</v>
      </c>
      <c r="AH10" s="16">
        <f t="shared" si="1"/>
        <v>10878.7245</v>
      </c>
      <c r="AI10" s="17">
        <f t="shared" si="2"/>
        <v>4.5000000009167707E-3</v>
      </c>
    </row>
    <row r="11" spans="1:35" s="16" customFormat="1" x14ac:dyDescent="0.25">
      <c r="A11" s="16">
        <v>1058</v>
      </c>
      <c r="B11" s="20">
        <v>2036</v>
      </c>
      <c r="C11" s="47" t="s">
        <v>720</v>
      </c>
      <c r="D11" s="20">
        <v>9</v>
      </c>
      <c r="E11" s="20">
        <v>1</v>
      </c>
      <c r="F11" s="26" t="s">
        <v>715</v>
      </c>
      <c r="G11" s="23">
        <v>4266.74</v>
      </c>
      <c r="H11" s="20">
        <v>31.5</v>
      </c>
      <c r="I11" s="23">
        <v>1280.02</v>
      </c>
      <c r="J11" s="20">
        <v>21</v>
      </c>
      <c r="K11" s="23">
        <v>853.35</v>
      </c>
      <c r="L11" s="20">
        <v>10.5</v>
      </c>
      <c r="M11" s="23">
        <v>426.68</v>
      </c>
      <c r="N11" s="20">
        <v>0</v>
      </c>
      <c r="O11" s="23">
        <v>0</v>
      </c>
      <c r="P11" s="20">
        <v>0</v>
      </c>
      <c r="Q11" s="23">
        <v>0</v>
      </c>
      <c r="R11" s="22">
        <v>6826.79</v>
      </c>
      <c r="S11" s="20">
        <v>100</v>
      </c>
      <c r="T11" s="20">
        <v>50</v>
      </c>
      <c r="U11" s="21">
        <v>25</v>
      </c>
      <c r="V11" s="20"/>
      <c r="W11" s="20"/>
      <c r="X11"/>
      <c r="Y11" t="s">
        <v>5</v>
      </c>
      <c r="AA11" s="17"/>
      <c r="AD11" s="16" t="s">
        <v>4</v>
      </c>
      <c r="AE11" s="46">
        <v>6501.7</v>
      </c>
      <c r="AF11" s="16">
        <v>6501.7</v>
      </c>
      <c r="AG11" s="16">
        <f t="shared" si="0"/>
        <v>325.08500000000004</v>
      </c>
      <c r="AH11" s="16">
        <f t="shared" si="1"/>
        <v>6826.7849999999999</v>
      </c>
      <c r="AI11" s="17">
        <f t="shared" si="2"/>
        <v>-5.0000000001091394E-3</v>
      </c>
    </row>
    <row r="12" spans="1:35" s="16" customFormat="1" x14ac:dyDescent="0.25">
      <c r="A12" s="16">
        <v>1059</v>
      </c>
      <c r="B12" s="20">
        <v>2037</v>
      </c>
      <c r="C12" s="47" t="s">
        <v>720</v>
      </c>
      <c r="D12" s="20">
        <v>10</v>
      </c>
      <c r="E12" s="20">
        <v>1</v>
      </c>
      <c r="F12" s="26" t="s">
        <v>714</v>
      </c>
      <c r="G12" s="23">
        <v>4398.8</v>
      </c>
      <c r="H12" s="20">
        <v>31.5</v>
      </c>
      <c r="I12" s="23">
        <v>1319.64</v>
      </c>
      <c r="J12" s="20">
        <v>21</v>
      </c>
      <c r="K12" s="23">
        <v>879.76</v>
      </c>
      <c r="L12" s="20">
        <v>10.5</v>
      </c>
      <c r="M12" s="23">
        <v>439.88</v>
      </c>
      <c r="N12" s="20">
        <v>0</v>
      </c>
      <c r="O12" s="23">
        <v>0</v>
      </c>
      <c r="P12" s="20">
        <v>0</v>
      </c>
      <c r="Q12" s="23">
        <v>0</v>
      </c>
      <c r="R12" s="22">
        <v>7038.08</v>
      </c>
      <c r="S12" s="20">
        <v>100</v>
      </c>
      <c r="T12" s="20">
        <v>50</v>
      </c>
      <c r="U12" s="21">
        <v>25</v>
      </c>
      <c r="V12" s="20"/>
      <c r="W12" s="20"/>
      <c r="X12"/>
      <c r="Y12" t="s">
        <v>5</v>
      </c>
      <c r="AA12" s="17"/>
      <c r="AD12" s="16" t="s">
        <v>4</v>
      </c>
      <c r="AE12" s="46">
        <v>6702.93</v>
      </c>
      <c r="AF12" s="16">
        <v>6702.93</v>
      </c>
      <c r="AG12" s="16">
        <f t="shared" si="0"/>
        <v>335.14650000000006</v>
      </c>
      <c r="AH12" s="16">
        <f t="shared" si="1"/>
        <v>7038.0765000000001</v>
      </c>
      <c r="AI12" s="17">
        <f t="shared" si="2"/>
        <v>-3.4999999998035491E-3</v>
      </c>
    </row>
    <row r="13" spans="1:35" s="16" customFormat="1" x14ac:dyDescent="0.25">
      <c r="A13" s="16">
        <v>1060</v>
      </c>
      <c r="B13" s="20">
        <v>2038</v>
      </c>
      <c r="C13" s="47" t="s">
        <v>720</v>
      </c>
      <c r="D13" s="20">
        <v>11</v>
      </c>
      <c r="E13" s="20">
        <v>1</v>
      </c>
      <c r="F13" s="26" t="s">
        <v>713</v>
      </c>
      <c r="G13" s="23">
        <v>5599</v>
      </c>
      <c r="H13" s="20">
        <v>31.5</v>
      </c>
      <c r="I13" s="23">
        <v>1679.7</v>
      </c>
      <c r="J13" s="20">
        <v>21</v>
      </c>
      <c r="K13" s="23">
        <v>1119.8</v>
      </c>
      <c r="L13" s="20">
        <v>10.5</v>
      </c>
      <c r="M13" s="23">
        <v>559.9</v>
      </c>
      <c r="N13" s="20">
        <v>0</v>
      </c>
      <c r="O13" s="23">
        <v>0</v>
      </c>
      <c r="P13" s="20">
        <v>0</v>
      </c>
      <c r="Q13" s="23">
        <v>0</v>
      </c>
      <c r="R13" s="22">
        <v>8958.4</v>
      </c>
      <c r="S13" s="20">
        <v>100</v>
      </c>
      <c r="T13" s="20">
        <v>50</v>
      </c>
      <c r="U13" s="21">
        <v>25</v>
      </c>
      <c r="V13" s="20"/>
      <c r="W13" s="20"/>
      <c r="X13"/>
      <c r="Y13" t="s">
        <v>5</v>
      </c>
      <c r="AA13" s="17"/>
      <c r="AD13" s="16" t="s">
        <v>4</v>
      </c>
      <c r="AE13" s="46">
        <v>8531.81</v>
      </c>
      <c r="AF13" s="16">
        <v>8531.81</v>
      </c>
      <c r="AG13" s="16">
        <f t="shared" si="0"/>
        <v>426.59050000000002</v>
      </c>
      <c r="AH13" s="16">
        <f t="shared" si="1"/>
        <v>8958.4004999999997</v>
      </c>
      <c r="AI13" s="17">
        <f t="shared" si="2"/>
        <v>5.0000000010186341E-4</v>
      </c>
    </row>
    <row r="14" spans="1:35" s="16" customFormat="1" ht="30" x14ac:dyDescent="0.25">
      <c r="A14" s="16">
        <v>1061</v>
      </c>
      <c r="B14" s="20">
        <v>2039</v>
      </c>
      <c r="C14" s="47" t="s">
        <v>720</v>
      </c>
      <c r="D14" s="20">
        <v>12</v>
      </c>
      <c r="E14" s="20">
        <v>1</v>
      </c>
      <c r="F14" s="26" t="s">
        <v>712</v>
      </c>
      <c r="G14" s="23">
        <v>3867.07</v>
      </c>
      <c r="H14" s="20">
        <v>31.5</v>
      </c>
      <c r="I14" s="23">
        <v>1160.1199999999999</v>
      </c>
      <c r="J14" s="20">
        <v>21</v>
      </c>
      <c r="K14" s="23">
        <v>773.41</v>
      </c>
      <c r="L14" s="20">
        <v>10.5</v>
      </c>
      <c r="M14" s="23">
        <v>386.7</v>
      </c>
      <c r="N14" s="20">
        <v>0</v>
      </c>
      <c r="O14" s="23">
        <v>0</v>
      </c>
      <c r="P14" s="20">
        <v>0</v>
      </c>
      <c r="Q14" s="23">
        <v>0</v>
      </c>
      <c r="R14" s="22">
        <v>6187.3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AA14" s="17"/>
      <c r="AD14" s="16" t="s">
        <v>4</v>
      </c>
      <c r="AE14" s="46">
        <v>5892.67</v>
      </c>
      <c r="AF14" s="16">
        <v>5892.67</v>
      </c>
      <c r="AG14" s="16">
        <f t="shared" si="0"/>
        <v>294.63350000000003</v>
      </c>
      <c r="AH14" s="16">
        <f t="shared" si="1"/>
        <v>6187.3035</v>
      </c>
      <c r="AI14" s="17">
        <f t="shared" si="2"/>
        <v>3.4999999998035491E-3</v>
      </c>
    </row>
    <row r="15" spans="1:35" s="16" customFormat="1" ht="30" x14ac:dyDescent="0.25">
      <c r="A15" s="16">
        <v>1062</v>
      </c>
      <c r="B15" s="20">
        <v>2040</v>
      </c>
      <c r="C15" s="47" t="s">
        <v>720</v>
      </c>
      <c r="D15" s="20">
        <v>13</v>
      </c>
      <c r="E15" s="20">
        <v>1</v>
      </c>
      <c r="F15" s="26" t="s">
        <v>711</v>
      </c>
      <c r="G15" s="23">
        <v>2532.46</v>
      </c>
      <c r="H15" s="20">
        <v>31.5</v>
      </c>
      <c r="I15" s="23">
        <v>759.74</v>
      </c>
      <c r="J15" s="20">
        <v>21</v>
      </c>
      <c r="K15" s="23">
        <v>506.49</v>
      </c>
      <c r="L15" s="20">
        <v>10.5</v>
      </c>
      <c r="M15" s="23">
        <v>253.25</v>
      </c>
      <c r="N15" s="20">
        <v>0</v>
      </c>
      <c r="O15" s="23">
        <v>0</v>
      </c>
      <c r="P15" s="20">
        <v>0</v>
      </c>
      <c r="Q15" s="23">
        <v>0</v>
      </c>
      <c r="R15" s="22">
        <v>4051.94</v>
      </c>
      <c r="S15" s="20">
        <v>100</v>
      </c>
      <c r="T15" s="20">
        <v>50</v>
      </c>
      <c r="U15" s="21">
        <v>25</v>
      </c>
      <c r="V15" s="20"/>
      <c r="W15" s="20"/>
      <c r="X15"/>
      <c r="Y15" t="s">
        <v>5</v>
      </c>
      <c r="AA15" s="17"/>
      <c r="AD15" s="16" t="s">
        <v>4</v>
      </c>
      <c r="AE15" s="46">
        <v>3858.99</v>
      </c>
      <c r="AF15" s="16">
        <v>3858.99</v>
      </c>
      <c r="AG15" s="16">
        <f t="shared" si="0"/>
        <v>192.9495</v>
      </c>
      <c r="AH15" s="16">
        <f t="shared" si="1"/>
        <v>4051.9395</v>
      </c>
      <c r="AI15" s="17">
        <f t="shared" si="2"/>
        <v>-5.0000000010186341E-4</v>
      </c>
    </row>
    <row r="16" spans="1:35" s="16" customFormat="1" ht="75" x14ac:dyDescent="0.25">
      <c r="A16" s="16">
        <v>1063</v>
      </c>
      <c r="B16" s="20">
        <v>2041</v>
      </c>
      <c r="C16" s="47" t="s">
        <v>720</v>
      </c>
      <c r="D16" s="20">
        <v>14</v>
      </c>
      <c r="E16" s="20">
        <v>1</v>
      </c>
      <c r="F16" s="26" t="s">
        <v>710</v>
      </c>
      <c r="G16" s="23">
        <v>10266.59</v>
      </c>
      <c r="H16" s="20">
        <v>31.5</v>
      </c>
      <c r="I16" s="23">
        <v>3079.98</v>
      </c>
      <c r="J16" s="20">
        <v>21</v>
      </c>
      <c r="K16" s="23">
        <v>2053.3200000000002</v>
      </c>
      <c r="L16" s="20">
        <v>10.5</v>
      </c>
      <c r="M16" s="23">
        <v>1026.6600000000001</v>
      </c>
      <c r="N16" s="20">
        <v>0</v>
      </c>
      <c r="O16" s="23">
        <v>0</v>
      </c>
      <c r="P16" s="20">
        <v>0</v>
      </c>
      <c r="Q16" s="23">
        <v>0</v>
      </c>
      <c r="R16" s="22">
        <v>16426.55</v>
      </c>
      <c r="S16" s="20">
        <v>100</v>
      </c>
      <c r="T16" s="20">
        <v>50</v>
      </c>
      <c r="U16" s="21">
        <v>25</v>
      </c>
      <c r="V16" s="20"/>
      <c r="W16" s="20"/>
      <c r="X16"/>
      <c r="Y16" t="s">
        <v>5</v>
      </c>
      <c r="AA16" s="17"/>
      <c r="AD16" s="16" t="s">
        <v>4</v>
      </c>
      <c r="AE16" s="46">
        <v>15644.32</v>
      </c>
      <c r="AF16" s="16">
        <v>15644.32</v>
      </c>
      <c r="AG16" s="16">
        <f t="shared" si="0"/>
        <v>782.21600000000001</v>
      </c>
      <c r="AH16" s="16">
        <f t="shared" si="1"/>
        <v>16426.536</v>
      </c>
      <c r="AI16" s="17">
        <f t="shared" si="2"/>
        <v>-1.3999999999214197E-2</v>
      </c>
    </row>
    <row r="17" spans="1:35" s="16" customFormat="1" ht="45" x14ac:dyDescent="0.25">
      <c r="A17" s="16">
        <v>1064</v>
      </c>
      <c r="B17" s="20">
        <v>2042</v>
      </c>
      <c r="C17" s="47" t="s">
        <v>720</v>
      </c>
      <c r="D17" s="20">
        <v>15</v>
      </c>
      <c r="E17" s="20">
        <v>1</v>
      </c>
      <c r="F17" s="26" t="s">
        <v>709</v>
      </c>
      <c r="G17" s="23">
        <v>8267.0300000000007</v>
      </c>
      <c r="H17" s="20">
        <v>31.5</v>
      </c>
      <c r="I17" s="23">
        <v>2480.11</v>
      </c>
      <c r="J17" s="20">
        <v>21</v>
      </c>
      <c r="K17" s="23">
        <v>1653.4</v>
      </c>
      <c r="L17" s="20">
        <v>10.5</v>
      </c>
      <c r="M17" s="23">
        <v>826.71</v>
      </c>
      <c r="N17" s="20">
        <v>0</v>
      </c>
      <c r="O17" s="23">
        <v>0</v>
      </c>
      <c r="P17" s="20">
        <v>0</v>
      </c>
      <c r="Q17" s="23">
        <v>0</v>
      </c>
      <c r="R17" s="22">
        <v>13227.25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AA17" s="17"/>
      <c r="AD17" s="16" t="s">
        <v>4</v>
      </c>
      <c r="AE17" s="46">
        <v>12597.38</v>
      </c>
      <c r="AF17" s="16">
        <v>12597.38</v>
      </c>
      <c r="AG17" s="16">
        <f t="shared" si="0"/>
        <v>629.86900000000003</v>
      </c>
      <c r="AH17" s="16">
        <f t="shared" si="1"/>
        <v>13227.249</v>
      </c>
      <c r="AI17" s="17">
        <f t="shared" si="2"/>
        <v>-1.0000000002037268E-3</v>
      </c>
    </row>
    <row r="18" spans="1:35" s="16" customFormat="1" ht="45" x14ac:dyDescent="0.25">
      <c r="A18" s="16">
        <v>1065</v>
      </c>
      <c r="B18" s="20">
        <v>2043</v>
      </c>
      <c r="C18" s="47" t="s">
        <v>720</v>
      </c>
      <c r="D18" s="20">
        <v>16</v>
      </c>
      <c r="E18" s="20">
        <v>1</v>
      </c>
      <c r="F18" s="26" t="s">
        <v>708</v>
      </c>
      <c r="G18" s="23">
        <v>7198.88</v>
      </c>
      <c r="H18" s="20">
        <v>31.5</v>
      </c>
      <c r="I18" s="23">
        <v>2159.66</v>
      </c>
      <c r="J18" s="20">
        <v>21</v>
      </c>
      <c r="K18" s="23">
        <v>1439.78</v>
      </c>
      <c r="L18" s="20">
        <v>10.5</v>
      </c>
      <c r="M18" s="23">
        <v>719.89</v>
      </c>
      <c r="N18" s="20">
        <v>0</v>
      </c>
      <c r="O18" s="23">
        <v>0</v>
      </c>
      <c r="P18" s="20">
        <v>0</v>
      </c>
      <c r="Q18" s="23">
        <v>0</v>
      </c>
      <c r="R18" s="22">
        <v>11518.21</v>
      </c>
      <c r="S18" s="20">
        <v>100</v>
      </c>
      <c r="T18" s="20">
        <v>50</v>
      </c>
      <c r="U18" s="21">
        <v>25</v>
      </c>
      <c r="V18" s="20"/>
      <c r="W18" s="20"/>
      <c r="X18"/>
      <c r="Y18" t="s">
        <v>5</v>
      </c>
      <c r="AA18" s="17"/>
      <c r="AD18" s="16" t="s">
        <v>4</v>
      </c>
      <c r="AE18" s="46">
        <v>10969.73</v>
      </c>
      <c r="AF18" s="16">
        <v>10969.73</v>
      </c>
      <c r="AG18" s="16">
        <f t="shared" si="0"/>
        <v>548.48649999999998</v>
      </c>
      <c r="AH18" s="16">
        <f t="shared" si="1"/>
        <v>11518.216499999999</v>
      </c>
      <c r="AI18" s="17">
        <f t="shared" si="2"/>
        <v>6.4999999995052349E-3</v>
      </c>
    </row>
    <row r="19" spans="1:35" s="16" customFormat="1" ht="45" x14ac:dyDescent="0.25">
      <c r="A19" s="16">
        <v>1066</v>
      </c>
      <c r="B19" s="20">
        <v>2044</v>
      </c>
      <c r="C19" s="47" t="s">
        <v>720</v>
      </c>
      <c r="D19" s="20">
        <v>17</v>
      </c>
      <c r="E19" s="20">
        <v>1</v>
      </c>
      <c r="F19" s="26" t="s">
        <v>707</v>
      </c>
      <c r="G19" s="23">
        <v>10266.59</v>
      </c>
      <c r="H19" s="20">
        <v>31.5</v>
      </c>
      <c r="I19" s="23">
        <v>3079.98</v>
      </c>
      <c r="J19" s="20">
        <v>21</v>
      </c>
      <c r="K19" s="23">
        <v>2053.3200000000002</v>
      </c>
      <c r="L19" s="20">
        <v>10.5</v>
      </c>
      <c r="M19" s="23">
        <v>1026.6600000000001</v>
      </c>
      <c r="N19" s="20">
        <v>0</v>
      </c>
      <c r="O19" s="23">
        <v>0</v>
      </c>
      <c r="P19" s="20">
        <v>0</v>
      </c>
      <c r="Q19" s="23">
        <v>0</v>
      </c>
      <c r="R19" s="22">
        <v>16426.55</v>
      </c>
      <c r="S19" s="20">
        <v>100</v>
      </c>
      <c r="T19" s="20">
        <v>50</v>
      </c>
      <c r="U19" s="21">
        <v>25</v>
      </c>
      <c r="V19" s="20"/>
      <c r="W19" s="20"/>
      <c r="X19"/>
      <c r="Y19" t="s">
        <v>5</v>
      </c>
      <c r="AA19" s="17"/>
      <c r="AD19" s="16" t="s">
        <v>4</v>
      </c>
      <c r="AE19" s="46">
        <v>15644.32</v>
      </c>
      <c r="AF19" s="16">
        <v>15644.32</v>
      </c>
      <c r="AG19" s="16">
        <f t="shared" si="0"/>
        <v>782.21600000000001</v>
      </c>
      <c r="AH19" s="16">
        <f t="shared" si="1"/>
        <v>16426.536</v>
      </c>
      <c r="AI19" s="17">
        <f t="shared" si="2"/>
        <v>-1.3999999999214197E-2</v>
      </c>
    </row>
    <row r="20" spans="1:35" s="16" customFormat="1" ht="45" x14ac:dyDescent="0.25">
      <c r="A20" s="16">
        <v>1067</v>
      </c>
      <c r="B20" s="20">
        <v>2045</v>
      </c>
      <c r="C20" s="47" t="s">
        <v>720</v>
      </c>
      <c r="D20" s="20">
        <v>18</v>
      </c>
      <c r="E20" s="20">
        <v>1</v>
      </c>
      <c r="F20" s="26" t="s">
        <v>706</v>
      </c>
      <c r="G20" s="23">
        <v>6667.14</v>
      </c>
      <c r="H20" s="20">
        <v>31.5</v>
      </c>
      <c r="I20" s="23">
        <v>2000.14</v>
      </c>
      <c r="J20" s="20">
        <v>21</v>
      </c>
      <c r="K20" s="23">
        <v>1333.43</v>
      </c>
      <c r="L20" s="20">
        <v>10.5</v>
      </c>
      <c r="M20" s="23">
        <v>666.72</v>
      </c>
      <c r="N20" s="20">
        <v>0</v>
      </c>
      <c r="O20" s="23">
        <v>0</v>
      </c>
      <c r="P20" s="20">
        <v>0</v>
      </c>
      <c r="Q20" s="23">
        <v>0</v>
      </c>
      <c r="R20" s="22">
        <v>10667.43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AA20" s="17"/>
      <c r="AD20" s="16" t="s">
        <v>4</v>
      </c>
      <c r="AE20" s="46">
        <v>10159.459999999999</v>
      </c>
      <c r="AF20" s="16">
        <v>10159.459999999999</v>
      </c>
      <c r="AG20" s="16">
        <f t="shared" si="0"/>
        <v>507.97299999999996</v>
      </c>
      <c r="AH20" s="16">
        <f t="shared" si="1"/>
        <v>10667.432999999999</v>
      </c>
      <c r="AI20" s="17">
        <f t="shared" si="2"/>
        <v>2.999999998792191E-3</v>
      </c>
    </row>
    <row r="21" spans="1:35" s="16" customFormat="1" ht="30" x14ac:dyDescent="0.25">
      <c r="A21" s="16">
        <v>1068</v>
      </c>
      <c r="B21" s="20">
        <v>2046</v>
      </c>
      <c r="C21" s="47" t="s">
        <v>720</v>
      </c>
      <c r="D21" s="20">
        <v>19</v>
      </c>
      <c r="E21" s="20">
        <v>1</v>
      </c>
      <c r="F21" s="26" t="s">
        <v>705</v>
      </c>
      <c r="G21" s="23">
        <v>3599.44</v>
      </c>
      <c r="H21" s="20">
        <v>31.5</v>
      </c>
      <c r="I21" s="23">
        <v>1079.83</v>
      </c>
      <c r="J21" s="20">
        <v>21</v>
      </c>
      <c r="K21" s="23">
        <v>719.89</v>
      </c>
      <c r="L21" s="20">
        <v>10.5</v>
      </c>
      <c r="M21" s="23">
        <v>359.94</v>
      </c>
      <c r="N21" s="20">
        <v>0</v>
      </c>
      <c r="O21" s="23">
        <v>0</v>
      </c>
      <c r="P21" s="20">
        <v>0</v>
      </c>
      <c r="Q21" s="23">
        <v>0</v>
      </c>
      <c r="R21" s="22">
        <v>5759.1</v>
      </c>
      <c r="S21" s="20">
        <v>100</v>
      </c>
      <c r="T21" s="20">
        <v>50</v>
      </c>
      <c r="U21" s="21">
        <v>25</v>
      </c>
      <c r="V21" s="20"/>
      <c r="W21" s="20"/>
      <c r="X21"/>
      <c r="Y21" t="s">
        <v>5</v>
      </c>
      <c r="AA21" s="17"/>
      <c r="AD21" s="16" t="s">
        <v>4</v>
      </c>
      <c r="AE21" s="46">
        <v>5484.86</v>
      </c>
      <c r="AF21" s="16">
        <v>5484.86</v>
      </c>
      <c r="AG21" s="16">
        <f t="shared" si="0"/>
        <v>274.24299999999999</v>
      </c>
      <c r="AH21" s="16">
        <f t="shared" si="1"/>
        <v>5759.1030000000001</v>
      </c>
      <c r="AI21" s="17">
        <f t="shared" si="2"/>
        <v>2.9999999997016857E-3</v>
      </c>
    </row>
    <row r="22" spans="1:35" s="16" customFormat="1" ht="30" x14ac:dyDescent="0.25">
      <c r="A22" s="16">
        <v>1069</v>
      </c>
      <c r="B22" s="20">
        <v>2047</v>
      </c>
      <c r="C22" s="47" t="s">
        <v>720</v>
      </c>
      <c r="D22" s="20">
        <v>20</v>
      </c>
      <c r="E22" s="20">
        <v>1</v>
      </c>
      <c r="F22" s="26" t="s">
        <v>704</v>
      </c>
      <c r="G22" s="23">
        <v>5000.66</v>
      </c>
      <c r="H22" s="20">
        <v>31.5</v>
      </c>
      <c r="I22" s="23">
        <v>1500.2</v>
      </c>
      <c r="J22" s="20">
        <v>21</v>
      </c>
      <c r="K22" s="23">
        <v>1000.14</v>
      </c>
      <c r="L22" s="20">
        <v>10.5</v>
      </c>
      <c r="M22" s="23">
        <v>500.06</v>
      </c>
      <c r="N22" s="20">
        <v>0</v>
      </c>
      <c r="O22" s="23">
        <v>0</v>
      </c>
      <c r="P22" s="20">
        <v>0</v>
      </c>
      <c r="Q22" s="23">
        <v>0</v>
      </c>
      <c r="R22" s="22">
        <v>8001.06</v>
      </c>
      <c r="S22" s="20">
        <v>100</v>
      </c>
      <c r="T22" s="20">
        <v>50</v>
      </c>
      <c r="U22" s="21">
        <v>25</v>
      </c>
      <c r="V22" s="20"/>
      <c r="W22" s="20"/>
      <c r="X22"/>
      <c r="Y22" t="s">
        <v>5</v>
      </c>
      <c r="AA22" s="17"/>
      <c r="AD22" s="16" t="s">
        <v>4</v>
      </c>
      <c r="AE22" s="46">
        <v>7620.05</v>
      </c>
      <c r="AF22" s="16">
        <v>7620.05</v>
      </c>
      <c r="AG22" s="16">
        <f t="shared" si="0"/>
        <v>381.00250000000005</v>
      </c>
      <c r="AH22" s="16">
        <f t="shared" si="1"/>
        <v>8001.0524999999998</v>
      </c>
      <c r="AI22" s="17">
        <f t="shared" si="2"/>
        <v>-7.5000000006184564E-3</v>
      </c>
    </row>
    <row r="23" spans="1:35" s="16" customFormat="1" ht="30" x14ac:dyDescent="0.25">
      <c r="A23" s="16">
        <v>1070</v>
      </c>
      <c r="B23" s="20">
        <v>2048</v>
      </c>
      <c r="C23" s="47" t="s">
        <v>720</v>
      </c>
      <c r="D23" s="20">
        <v>21</v>
      </c>
      <c r="E23" s="20">
        <v>1</v>
      </c>
      <c r="F23" s="26" t="s">
        <v>703</v>
      </c>
      <c r="G23" s="23">
        <v>1598.71</v>
      </c>
      <c r="H23" s="20">
        <v>31.5</v>
      </c>
      <c r="I23" s="23">
        <v>479.61</v>
      </c>
      <c r="J23" s="20">
        <v>21</v>
      </c>
      <c r="K23" s="23">
        <v>319.75</v>
      </c>
      <c r="L23" s="20">
        <v>10.5</v>
      </c>
      <c r="M23" s="23">
        <v>159.87</v>
      </c>
      <c r="N23" s="20">
        <v>0</v>
      </c>
      <c r="O23" s="23">
        <v>0</v>
      </c>
      <c r="P23" s="20">
        <v>0</v>
      </c>
      <c r="Q23" s="23">
        <v>0</v>
      </c>
      <c r="R23" s="22">
        <v>2557.94</v>
      </c>
      <c r="S23" s="20">
        <v>100</v>
      </c>
      <c r="T23" s="20">
        <v>50</v>
      </c>
      <c r="U23" s="21">
        <v>25</v>
      </c>
      <c r="V23" s="20"/>
      <c r="W23" s="20"/>
      <c r="X23"/>
      <c r="Y23" t="s">
        <v>5</v>
      </c>
      <c r="AA23" s="17"/>
      <c r="AD23" s="16" t="s">
        <v>4</v>
      </c>
      <c r="AE23" s="46">
        <v>2436.13</v>
      </c>
      <c r="AF23" s="16">
        <v>2436.13</v>
      </c>
      <c r="AG23" s="16">
        <f t="shared" si="0"/>
        <v>121.80650000000001</v>
      </c>
      <c r="AH23" s="16">
        <f t="shared" si="1"/>
        <v>2557.9365000000003</v>
      </c>
      <c r="AI23" s="17">
        <f t="shared" si="2"/>
        <v>-3.4999999998035491E-3</v>
      </c>
    </row>
    <row r="24" spans="1:35" s="16" customFormat="1" ht="30" x14ac:dyDescent="0.25">
      <c r="A24" s="16">
        <v>1071</v>
      </c>
      <c r="B24" s="20">
        <v>2049</v>
      </c>
      <c r="C24" s="47" t="s">
        <v>720</v>
      </c>
      <c r="D24" s="20">
        <v>22</v>
      </c>
      <c r="E24" s="20">
        <v>1</v>
      </c>
      <c r="F24" s="26" t="s">
        <v>702</v>
      </c>
      <c r="G24" s="23">
        <v>733.91</v>
      </c>
      <c r="H24" s="20">
        <v>31.5</v>
      </c>
      <c r="I24" s="23">
        <v>220.17</v>
      </c>
      <c r="J24" s="20">
        <v>21</v>
      </c>
      <c r="K24" s="23">
        <v>146.78</v>
      </c>
      <c r="L24" s="20">
        <v>10.5</v>
      </c>
      <c r="M24" s="23">
        <v>73.400000000000006</v>
      </c>
      <c r="N24" s="20">
        <v>0</v>
      </c>
      <c r="O24" s="23">
        <v>0</v>
      </c>
      <c r="P24" s="20">
        <v>0</v>
      </c>
      <c r="Q24" s="23">
        <v>0</v>
      </c>
      <c r="R24" s="22">
        <v>1174.26</v>
      </c>
      <c r="S24" s="20">
        <v>100</v>
      </c>
      <c r="T24" s="20">
        <v>50</v>
      </c>
      <c r="U24" s="21">
        <v>25</v>
      </c>
      <c r="V24" s="20"/>
      <c r="W24" s="20"/>
      <c r="X24"/>
      <c r="Y24" t="s">
        <v>5</v>
      </c>
      <c r="AA24" s="17"/>
      <c r="AD24" s="16" t="s">
        <v>4</v>
      </c>
      <c r="AE24" s="46">
        <v>1118.3399999999999</v>
      </c>
      <c r="AF24" s="16">
        <v>1118.3399999999999</v>
      </c>
      <c r="AG24" s="16">
        <f t="shared" si="0"/>
        <v>55.917000000000002</v>
      </c>
      <c r="AH24" s="16">
        <f t="shared" si="1"/>
        <v>1174.2569999999998</v>
      </c>
      <c r="AI24" s="17">
        <f t="shared" si="2"/>
        <v>-3.0000000001564331E-3</v>
      </c>
    </row>
    <row r="25" spans="1:35" s="16" customFormat="1" ht="45" x14ac:dyDescent="0.25">
      <c r="A25" s="16">
        <v>1072</v>
      </c>
      <c r="B25" s="20">
        <v>2050</v>
      </c>
      <c r="C25" s="47" t="s">
        <v>720</v>
      </c>
      <c r="D25" s="20">
        <v>23</v>
      </c>
      <c r="E25" s="20">
        <v>1</v>
      </c>
      <c r="F25" s="26" t="s">
        <v>701</v>
      </c>
      <c r="G25" s="23">
        <v>4666.42</v>
      </c>
      <c r="H25" s="20">
        <v>31.5</v>
      </c>
      <c r="I25" s="23">
        <v>1399.92</v>
      </c>
      <c r="J25" s="20">
        <v>21</v>
      </c>
      <c r="K25" s="23">
        <v>933.28</v>
      </c>
      <c r="L25" s="20">
        <v>10.5</v>
      </c>
      <c r="M25" s="23">
        <v>466.64</v>
      </c>
      <c r="N25" s="20">
        <v>0</v>
      </c>
      <c r="O25" s="23">
        <v>0</v>
      </c>
      <c r="P25" s="20">
        <v>0</v>
      </c>
      <c r="Q25" s="23">
        <v>0</v>
      </c>
      <c r="R25" s="22">
        <v>7466.26</v>
      </c>
      <c r="S25" s="20">
        <v>100</v>
      </c>
      <c r="T25" s="20">
        <v>50</v>
      </c>
      <c r="U25" s="21">
        <v>25</v>
      </c>
      <c r="V25" s="20"/>
      <c r="W25" s="20"/>
      <c r="X25"/>
      <c r="Y25" t="s">
        <v>5</v>
      </c>
      <c r="AA25" s="17"/>
      <c r="AD25" s="16" t="s">
        <v>4</v>
      </c>
      <c r="AE25" s="46">
        <v>7110.73</v>
      </c>
      <c r="AF25" s="16">
        <v>7110.73</v>
      </c>
      <c r="AG25" s="16">
        <f t="shared" si="0"/>
        <v>355.53649999999999</v>
      </c>
      <c r="AH25" s="16">
        <f t="shared" si="1"/>
        <v>7466.2664999999997</v>
      </c>
      <c r="AI25" s="17">
        <f t="shared" si="2"/>
        <v>6.4999999995052349E-3</v>
      </c>
    </row>
    <row r="26" spans="1:35" s="16" customFormat="1" ht="45" x14ac:dyDescent="0.25">
      <c r="A26" s="16">
        <v>1073</v>
      </c>
      <c r="B26" s="20">
        <v>2051</v>
      </c>
      <c r="C26" s="47" t="s">
        <v>720</v>
      </c>
      <c r="D26" s="20">
        <v>24</v>
      </c>
      <c r="E26" s="20">
        <v>1</v>
      </c>
      <c r="F26" s="26" t="s">
        <v>700</v>
      </c>
      <c r="G26" s="23">
        <v>5599</v>
      </c>
      <c r="H26" s="20">
        <v>31.5</v>
      </c>
      <c r="I26" s="23">
        <v>1679.7</v>
      </c>
      <c r="J26" s="20">
        <v>21</v>
      </c>
      <c r="K26" s="23">
        <v>1119.8</v>
      </c>
      <c r="L26" s="20">
        <v>0</v>
      </c>
      <c r="M26" s="24">
        <v>0</v>
      </c>
      <c r="N26" s="20">
        <v>0</v>
      </c>
      <c r="O26" s="23">
        <v>0</v>
      </c>
      <c r="P26" s="20">
        <v>0</v>
      </c>
      <c r="Q26" s="23">
        <v>0</v>
      </c>
      <c r="R26" s="22">
        <v>8398.5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AA26" s="17"/>
      <c r="AD26" s="16" t="s">
        <v>4</v>
      </c>
      <c r="AE26" s="46">
        <v>7998.57</v>
      </c>
      <c r="AF26" s="16">
        <v>7998.57</v>
      </c>
      <c r="AG26" s="16">
        <f t="shared" si="0"/>
        <v>399.92849999999999</v>
      </c>
      <c r="AH26" s="16">
        <f t="shared" si="1"/>
        <v>8398.4984999999997</v>
      </c>
      <c r="AI26" s="17">
        <f t="shared" si="2"/>
        <v>-1.5000000003055902E-3</v>
      </c>
    </row>
    <row r="27" spans="1:35" s="16" customFormat="1" ht="30" x14ac:dyDescent="0.25">
      <c r="A27" s="16">
        <v>1074</v>
      </c>
      <c r="B27" s="20">
        <v>2052</v>
      </c>
      <c r="C27" s="47" t="s">
        <v>720</v>
      </c>
      <c r="D27" s="20">
        <v>25</v>
      </c>
      <c r="E27" s="20">
        <v>1</v>
      </c>
      <c r="F27" s="26" t="s">
        <v>699</v>
      </c>
      <c r="G27" s="23">
        <v>4398.8</v>
      </c>
      <c r="H27" s="20">
        <v>31.5</v>
      </c>
      <c r="I27" s="23">
        <v>1319.64</v>
      </c>
      <c r="J27" s="20">
        <v>21</v>
      </c>
      <c r="K27" s="23">
        <v>879.76</v>
      </c>
      <c r="L27" s="20">
        <v>0</v>
      </c>
      <c r="M27" s="24">
        <v>0</v>
      </c>
      <c r="N27" s="20">
        <v>0</v>
      </c>
      <c r="O27" s="23">
        <v>0</v>
      </c>
      <c r="P27" s="20">
        <v>0</v>
      </c>
      <c r="Q27" s="23">
        <v>0</v>
      </c>
      <c r="R27" s="22">
        <v>6598.2</v>
      </c>
      <c r="S27" s="20">
        <v>100</v>
      </c>
      <c r="T27" s="20">
        <v>50</v>
      </c>
      <c r="U27" s="21">
        <v>25</v>
      </c>
      <c r="V27" s="20"/>
      <c r="W27" s="20"/>
      <c r="X27"/>
      <c r="Y27" t="s">
        <v>5</v>
      </c>
      <c r="AA27" s="17"/>
      <c r="AD27" s="16" t="s">
        <v>4</v>
      </c>
      <c r="AE27" s="46">
        <v>6284</v>
      </c>
      <c r="AF27" s="16">
        <v>6284</v>
      </c>
      <c r="AG27" s="16">
        <f t="shared" si="0"/>
        <v>314.20000000000005</v>
      </c>
      <c r="AH27" s="16">
        <f t="shared" si="1"/>
        <v>6598.2</v>
      </c>
      <c r="AI27" s="17">
        <f t="shared" si="2"/>
        <v>0</v>
      </c>
    </row>
    <row r="28" spans="1:35" s="16" customFormat="1" ht="30" x14ac:dyDescent="0.25">
      <c r="A28" s="16">
        <v>1075</v>
      </c>
      <c r="B28" s="20">
        <v>2053</v>
      </c>
      <c r="C28" s="47" t="s">
        <v>720</v>
      </c>
      <c r="D28" s="20">
        <v>26</v>
      </c>
      <c r="E28" s="20">
        <v>1</v>
      </c>
      <c r="F28" s="26" t="s">
        <v>698</v>
      </c>
      <c r="G28" s="23">
        <v>915.05</v>
      </c>
      <c r="H28" s="20">
        <v>31.5</v>
      </c>
      <c r="I28" s="23">
        <v>274.51</v>
      </c>
      <c r="J28" s="20">
        <v>21</v>
      </c>
      <c r="K28" s="23">
        <v>183.02</v>
      </c>
      <c r="L28" s="20">
        <v>0</v>
      </c>
      <c r="M28" s="24">
        <v>0</v>
      </c>
      <c r="N28" s="20">
        <v>0</v>
      </c>
      <c r="O28" s="23">
        <v>0</v>
      </c>
      <c r="P28" s="20">
        <v>0</v>
      </c>
      <c r="Q28" s="23">
        <v>0</v>
      </c>
      <c r="R28" s="22">
        <v>1372.58</v>
      </c>
      <c r="S28" s="20">
        <v>100</v>
      </c>
      <c r="T28" s="20">
        <v>50</v>
      </c>
      <c r="U28" s="21">
        <v>25</v>
      </c>
      <c r="V28" s="20"/>
      <c r="W28" s="20"/>
      <c r="X28"/>
      <c r="Y28" t="s">
        <v>5</v>
      </c>
      <c r="AA28" s="17"/>
      <c r="AD28" s="16" t="s">
        <v>4</v>
      </c>
      <c r="AE28" s="46">
        <v>1307.22</v>
      </c>
      <c r="AF28" s="16">
        <v>1307.22</v>
      </c>
      <c r="AG28" s="16">
        <f t="shared" si="0"/>
        <v>65.361000000000004</v>
      </c>
      <c r="AH28" s="16">
        <f t="shared" si="1"/>
        <v>1372.5810000000001</v>
      </c>
      <c r="AI28" s="17">
        <f t="shared" si="2"/>
        <v>1.0000000002037268E-3</v>
      </c>
    </row>
    <row r="29" spans="1:35" s="16" customFormat="1" x14ac:dyDescent="0.25">
      <c r="A29" s="16">
        <v>1076</v>
      </c>
      <c r="B29" s="20">
        <v>2054</v>
      </c>
      <c r="C29" s="47" t="s">
        <v>720</v>
      </c>
      <c r="D29" s="20">
        <v>27</v>
      </c>
      <c r="E29" s="20">
        <v>1</v>
      </c>
      <c r="F29" s="26" t="s">
        <v>697</v>
      </c>
      <c r="G29" s="23">
        <v>3066.54</v>
      </c>
      <c r="H29" s="20">
        <v>31.5</v>
      </c>
      <c r="I29" s="23">
        <v>919.96</v>
      </c>
      <c r="J29" s="20">
        <v>21</v>
      </c>
      <c r="K29" s="23">
        <v>613.30999999999995</v>
      </c>
      <c r="L29" s="20">
        <v>10.5</v>
      </c>
      <c r="M29" s="23">
        <v>306.64999999999998</v>
      </c>
      <c r="N29" s="20">
        <v>0</v>
      </c>
      <c r="O29" s="23">
        <v>0</v>
      </c>
      <c r="P29" s="20">
        <v>0</v>
      </c>
      <c r="Q29" s="23">
        <v>0</v>
      </c>
      <c r="R29" s="22">
        <v>4906.46</v>
      </c>
      <c r="S29" s="20">
        <v>100</v>
      </c>
      <c r="T29" s="20">
        <v>50</v>
      </c>
      <c r="U29" s="21">
        <v>25</v>
      </c>
      <c r="V29" s="20"/>
      <c r="W29" s="20"/>
      <c r="X29"/>
      <c r="Y29" t="s">
        <v>5</v>
      </c>
      <c r="AA29" s="17"/>
      <c r="AD29" s="16" t="s">
        <v>4</v>
      </c>
      <c r="AE29" s="46">
        <v>4672.8100000000004</v>
      </c>
      <c r="AF29" s="16">
        <v>4672.8100000000004</v>
      </c>
      <c r="AG29" s="16">
        <f t="shared" si="0"/>
        <v>233.64050000000003</v>
      </c>
      <c r="AH29" s="16">
        <f t="shared" si="1"/>
        <v>4906.4505000000008</v>
      </c>
      <c r="AI29" s="17">
        <f t="shared" si="2"/>
        <v>-9.4999999992069206E-3</v>
      </c>
    </row>
    <row r="30" spans="1:35" s="16" customFormat="1" ht="45" x14ac:dyDescent="0.25">
      <c r="A30" s="16">
        <v>1077</v>
      </c>
      <c r="B30" s="20">
        <v>2055</v>
      </c>
      <c r="C30" s="47" t="s">
        <v>720</v>
      </c>
      <c r="D30" s="20">
        <v>28</v>
      </c>
      <c r="E30" s="20">
        <v>1</v>
      </c>
      <c r="F30" s="26" t="s">
        <v>696</v>
      </c>
      <c r="G30" s="23">
        <v>2666.86</v>
      </c>
      <c r="H30" s="20">
        <v>31.5</v>
      </c>
      <c r="I30" s="23">
        <v>800.06</v>
      </c>
      <c r="J30" s="20">
        <v>0</v>
      </c>
      <c r="K30" s="24">
        <v>0</v>
      </c>
      <c r="L30" s="25">
        <v>0</v>
      </c>
      <c r="M30" s="24">
        <v>0</v>
      </c>
      <c r="N30" s="20">
        <v>0</v>
      </c>
      <c r="O30" s="23">
        <v>0</v>
      </c>
      <c r="P30" s="20">
        <v>0</v>
      </c>
      <c r="Q30" s="23">
        <v>0</v>
      </c>
      <c r="R30" s="22">
        <v>3466.92</v>
      </c>
      <c r="S30" s="20">
        <v>0</v>
      </c>
      <c r="T30" s="20">
        <v>0</v>
      </c>
      <c r="U30" s="21">
        <v>0</v>
      </c>
      <c r="V30" s="20"/>
      <c r="W30" s="20"/>
      <c r="X30"/>
      <c r="Y30" t="s">
        <v>5</v>
      </c>
      <c r="AA30" s="17"/>
      <c r="AD30" s="16" t="s">
        <v>4</v>
      </c>
      <c r="AE30" s="46">
        <v>3301.83</v>
      </c>
      <c r="AF30" s="16">
        <v>3301.83</v>
      </c>
      <c r="AG30" s="16">
        <f t="shared" si="0"/>
        <v>165.0915</v>
      </c>
      <c r="AH30" s="16">
        <f t="shared" si="1"/>
        <v>3466.9214999999999</v>
      </c>
      <c r="AI30" s="17">
        <f t="shared" si="2"/>
        <v>1.4999999998508429E-3</v>
      </c>
    </row>
    <row r="31" spans="1:35" s="16" customFormat="1" ht="30" x14ac:dyDescent="0.25">
      <c r="A31" s="16">
        <v>1078</v>
      </c>
      <c r="B31" s="20">
        <v>2056</v>
      </c>
      <c r="C31" s="47" t="s">
        <v>720</v>
      </c>
      <c r="D31" s="20">
        <v>29</v>
      </c>
      <c r="E31" s="20">
        <v>1</v>
      </c>
      <c r="F31" s="26" t="s">
        <v>695</v>
      </c>
      <c r="G31" s="23">
        <v>4799.6400000000003</v>
      </c>
      <c r="H31" s="20">
        <v>31.5</v>
      </c>
      <c r="I31" s="23">
        <v>1439.9</v>
      </c>
      <c r="J31" s="20">
        <v>21</v>
      </c>
      <c r="K31" s="23">
        <v>959.93</v>
      </c>
      <c r="L31" s="20">
        <v>10.5</v>
      </c>
      <c r="M31" s="23">
        <v>479.97</v>
      </c>
      <c r="N31" s="20">
        <v>0</v>
      </c>
      <c r="O31" s="23">
        <v>0</v>
      </c>
      <c r="P31" s="20">
        <v>0</v>
      </c>
      <c r="Q31" s="23">
        <v>0</v>
      </c>
      <c r="R31" s="22">
        <v>7679.44</v>
      </c>
      <c r="S31" s="20">
        <v>100</v>
      </c>
      <c r="T31" s="20">
        <v>50</v>
      </c>
      <c r="U31" s="21">
        <v>25</v>
      </c>
      <c r="V31" s="20"/>
      <c r="W31" s="20"/>
      <c r="X31"/>
      <c r="Y31" t="s">
        <v>5</v>
      </c>
      <c r="AA31" s="17"/>
      <c r="AD31" s="16" t="s">
        <v>4</v>
      </c>
      <c r="AE31" s="46">
        <v>7313.75</v>
      </c>
      <c r="AF31" s="16">
        <v>7313.75</v>
      </c>
      <c r="AG31" s="16">
        <f t="shared" si="0"/>
        <v>365.6875</v>
      </c>
      <c r="AH31" s="16">
        <f t="shared" si="1"/>
        <v>7679.4375</v>
      </c>
      <c r="AI31" s="17">
        <f t="shared" si="2"/>
        <v>-2.4999999995998223E-3</v>
      </c>
    </row>
    <row r="32" spans="1:35" s="16" customFormat="1" ht="30" x14ac:dyDescent="0.25">
      <c r="A32" s="16">
        <v>1079</v>
      </c>
      <c r="B32" s="20">
        <v>2057</v>
      </c>
      <c r="C32" s="47" t="s">
        <v>720</v>
      </c>
      <c r="D32" s="20">
        <v>30</v>
      </c>
      <c r="E32" s="20">
        <v>1</v>
      </c>
      <c r="F32" s="26" t="s">
        <v>694</v>
      </c>
      <c r="G32" s="23">
        <v>5599</v>
      </c>
      <c r="H32" s="20">
        <v>31.5</v>
      </c>
      <c r="I32" s="23">
        <v>1679.7</v>
      </c>
      <c r="J32" s="20">
        <v>21</v>
      </c>
      <c r="K32" s="23">
        <v>1119.8</v>
      </c>
      <c r="L32" s="20">
        <v>10.5</v>
      </c>
      <c r="M32" s="23">
        <v>559.9</v>
      </c>
      <c r="N32" s="20">
        <v>0</v>
      </c>
      <c r="O32" s="23">
        <v>0</v>
      </c>
      <c r="P32" s="20">
        <v>0</v>
      </c>
      <c r="Q32" s="23">
        <v>0</v>
      </c>
      <c r="R32" s="22">
        <v>8958.4</v>
      </c>
      <c r="S32" s="20">
        <v>100</v>
      </c>
      <c r="T32" s="20">
        <v>50</v>
      </c>
      <c r="U32" s="21">
        <v>25</v>
      </c>
      <c r="V32" s="20"/>
      <c r="W32" s="20"/>
      <c r="X32"/>
      <c r="Y32" t="s">
        <v>5</v>
      </c>
      <c r="AA32" s="17"/>
      <c r="AD32" s="16" t="s">
        <v>4</v>
      </c>
      <c r="AE32" s="46">
        <v>8531.81</v>
      </c>
      <c r="AF32" s="16">
        <v>8531.81</v>
      </c>
      <c r="AG32" s="16">
        <f t="shared" si="0"/>
        <v>426.59050000000002</v>
      </c>
      <c r="AH32" s="16">
        <f t="shared" si="1"/>
        <v>8958.4004999999997</v>
      </c>
      <c r="AI32" s="17">
        <f t="shared" si="2"/>
        <v>5.0000000010186341E-4</v>
      </c>
    </row>
    <row r="33" spans="1:35" s="16" customFormat="1" ht="30" x14ac:dyDescent="0.25">
      <c r="A33" s="16">
        <v>1080</v>
      </c>
      <c r="B33" s="20">
        <v>2058</v>
      </c>
      <c r="C33" s="47" t="s">
        <v>720</v>
      </c>
      <c r="D33" s="20">
        <v>31</v>
      </c>
      <c r="E33" s="20">
        <v>1</v>
      </c>
      <c r="F33" s="26" t="s">
        <v>693</v>
      </c>
      <c r="G33" s="23">
        <v>10266.59</v>
      </c>
      <c r="H33" s="20">
        <v>31.5</v>
      </c>
      <c r="I33" s="23">
        <v>3079.98</v>
      </c>
      <c r="J33" s="20">
        <v>21</v>
      </c>
      <c r="K33" s="23">
        <v>2053.3200000000002</v>
      </c>
      <c r="L33" s="20">
        <v>10.5</v>
      </c>
      <c r="M33" s="23">
        <v>1026.6600000000001</v>
      </c>
      <c r="N33" s="20">
        <v>0</v>
      </c>
      <c r="O33" s="23">
        <v>0</v>
      </c>
      <c r="P33" s="20">
        <v>0</v>
      </c>
      <c r="Q33" s="23">
        <v>0</v>
      </c>
      <c r="R33" s="22">
        <v>16426.55</v>
      </c>
      <c r="S33" s="20">
        <v>100</v>
      </c>
      <c r="T33" s="20">
        <v>50</v>
      </c>
      <c r="U33" s="21">
        <v>25</v>
      </c>
      <c r="V33" s="20"/>
      <c r="W33" s="20"/>
      <c r="X33"/>
      <c r="Y33" t="s">
        <v>5</v>
      </c>
      <c r="AA33" s="17"/>
      <c r="AD33" s="16" t="s">
        <v>4</v>
      </c>
      <c r="AE33" s="46">
        <v>15644.32</v>
      </c>
      <c r="AF33" s="16">
        <v>15644.32</v>
      </c>
      <c r="AG33" s="16">
        <f t="shared" si="0"/>
        <v>782.21600000000001</v>
      </c>
      <c r="AH33" s="16">
        <f t="shared" si="1"/>
        <v>16426.536</v>
      </c>
      <c r="AI33" s="17">
        <f t="shared" si="2"/>
        <v>-1.3999999999214197E-2</v>
      </c>
    </row>
    <row r="34" spans="1:35" s="16" customFormat="1" ht="45" x14ac:dyDescent="0.25">
      <c r="A34" s="16">
        <v>1081</v>
      </c>
      <c r="B34" s="20">
        <v>2059</v>
      </c>
      <c r="C34" s="47" t="s">
        <v>720</v>
      </c>
      <c r="D34" s="20">
        <v>32</v>
      </c>
      <c r="E34" s="20">
        <v>1</v>
      </c>
      <c r="F34" s="26" t="s">
        <v>692</v>
      </c>
      <c r="G34" s="23">
        <v>2933.31</v>
      </c>
      <c r="H34" s="20">
        <v>0</v>
      </c>
      <c r="I34" s="24">
        <v>0</v>
      </c>
      <c r="J34" s="25">
        <v>0</v>
      </c>
      <c r="K34" s="24">
        <v>0</v>
      </c>
      <c r="L34" s="25">
        <v>0</v>
      </c>
      <c r="M34" s="24">
        <v>0</v>
      </c>
      <c r="N34" s="20">
        <v>0</v>
      </c>
      <c r="O34" s="23">
        <v>0</v>
      </c>
      <c r="P34" s="20">
        <v>0</v>
      </c>
      <c r="Q34" s="23">
        <v>0</v>
      </c>
      <c r="R34" s="22">
        <v>2933.31</v>
      </c>
      <c r="S34" s="20">
        <v>0</v>
      </c>
      <c r="T34" s="20">
        <v>0</v>
      </c>
      <c r="U34" s="21">
        <v>0</v>
      </c>
      <c r="V34" s="20"/>
      <c r="W34" s="20"/>
      <c r="X34"/>
      <c r="Y34" t="s">
        <v>5</v>
      </c>
      <c r="AA34" s="17"/>
      <c r="AD34" s="16" t="s">
        <v>4</v>
      </c>
      <c r="AE34" s="46">
        <v>2793.63</v>
      </c>
      <c r="AF34" s="16">
        <v>2793.63</v>
      </c>
      <c r="AG34" s="16">
        <f t="shared" si="0"/>
        <v>139.6815</v>
      </c>
      <c r="AH34" s="16">
        <f t="shared" si="1"/>
        <v>2933.3115000000003</v>
      </c>
      <c r="AI34" s="17">
        <f t="shared" si="2"/>
        <v>1.5000000003055902E-3</v>
      </c>
    </row>
    <row r="35" spans="1:35" s="16" customFormat="1" x14ac:dyDescent="0.25">
      <c r="A35" s="16">
        <v>1082</v>
      </c>
      <c r="B35" s="20">
        <v>2060</v>
      </c>
      <c r="C35" s="47" t="s">
        <v>720</v>
      </c>
      <c r="D35" s="20">
        <v>33</v>
      </c>
      <c r="E35" s="20">
        <v>1</v>
      </c>
      <c r="F35" s="26" t="s">
        <v>691</v>
      </c>
      <c r="G35" s="23">
        <v>2933.31</v>
      </c>
      <c r="H35" s="20">
        <v>0</v>
      </c>
      <c r="I35" s="23">
        <v>0</v>
      </c>
      <c r="J35" s="20">
        <v>0</v>
      </c>
      <c r="K35" s="23">
        <v>0</v>
      </c>
      <c r="L35" s="20">
        <v>0</v>
      </c>
      <c r="M35" s="23">
        <v>0</v>
      </c>
      <c r="N35" s="20">
        <v>0</v>
      </c>
      <c r="O35" s="23">
        <v>0</v>
      </c>
      <c r="P35" s="20">
        <v>0</v>
      </c>
      <c r="Q35" s="23">
        <v>0</v>
      </c>
      <c r="R35" s="22">
        <v>2933.31</v>
      </c>
      <c r="S35" s="20">
        <v>0</v>
      </c>
      <c r="T35" s="20">
        <v>0</v>
      </c>
      <c r="U35" s="21">
        <v>0</v>
      </c>
      <c r="V35" s="20"/>
      <c r="W35" s="20"/>
      <c r="X35"/>
      <c r="Y35" t="s">
        <v>5</v>
      </c>
      <c r="AA35" s="17"/>
      <c r="AD35" s="16" t="s">
        <v>4</v>
      </c>
      <c r="AE35" s="46">
        <v>2793.63</v>
      </c>
      <c r="AF35" s="16">
        <v>2793.63</v>
      </c>
      <c r="AG35" s="16">
        <f t="shared" si="0"/>
        <v>139.6815</v>
      </c>
      <c r="AH35" s="16">
        <f t="shared" si="1"/>
        <v>2933.3115000000003</v>
      </c>
      <c r="AI35" s="17">
        <f t="shared" si="2"/>
        <v>1.5000000003055902E-3</v>
      </c>
    </row>
    <row r="36" spans="1:35" s="16" customFormat="1" x14ac:dyDescent="0.25">
      <c r="A36" s="16">
        <v>1083</v>
      </c>
      <c r="B36" s="20">
        <v>2061</v>
      </c>
      <c r="C36" s="47" t="s">
        <v>720</v>
      </c>
      <c r="D36" s="20">
        <v>34</v>
      </c>
      <c r="E36" s="20">
        <v>1</v>
      </c>
      <c r="F36" s="26" t="s">
        <v>690</v>
      </c>
      <c r="G36" s="23">
        <v>4666.42</v>
      </c>
      <c r="H36" s="20">
        <v>31.5</v>
      </c>
      <c r="I36" s="23">
        <v>1399.92</v>
      </c>
      <c r="J36" s="20">
        <v>21</v>
      </c>
      <c r="K36" s="23">
        <v>933.28</v>
      </c>
      <c r="L36" s="20">
        <v>10.5</v>
      </c>
      <c r="M36" s="23">
        <v>466.64</v>
      </c>
      <c r="N36" s="20">
        <v>0</v>
      </c>
      <c r="O36" s="23">
        <v>0</v>
      </c>
      <c r="P36" s="20">
        <v>0</v>
      </c>
      <c r="Q36" s="23">
        <v>0</v>
      </c>
      <c r="R36" s="22">
        <v>7466.26</v>
      </c>
      <c r="S36" s="20">
        <v>100</v>
      </c>
      <c r="T36" s="20">
        <v>50</v>
      </c>
      <c r="U36" s="21">
        <v>25</v>
      </c>
      <c r="V36" s="20"/>
      <c r="W36" s="20"/>
      <c r="X36"/>
      <c r="Y36" t="s">
        <v>5</v>
      </c>
      <c r="AA36" s="17"/>
      <c r="AD36" s="16" t="s">
        <v>4</v>
      </c>
      <c r="AE36" s="46">
        <v>7110.73</v>
      </c>
      <c r="AF36" s="16">
        <v>7110.73</v>
      </c>
      <c r="AG36" s="16">
        <f t="shared" si="0"/>
        <v>355.53649999999999</v>
      </c>
      <c r="AH36" s="16">
        <f t="shared" si="1"/>
        <v>7466.2664999999997</v>
      </c>
      <c r="AI36" s="17">
        <f t="shared" si="2"/>
        <v>6.4999999995052349E-3</v>
      </c>
    </row>
    <row r="37" spans="1:35" s="16" customFormat="1" ht="60" x14ac:dyDescent="0.25">
      <c r="A37" s="16">
        <v>1084</v>
      </c>
      <c r="B37" s="20">
        <v>2062</v>
      </c>
      <c r="C37" s="47" t="s">
        <v>720</v>
      </c>
      <c r="D37" s="20">
        <v>35</v>
      </c>
      <c r="E37" s="20">
        <v>1</v>
      </c>
      <c r="F37" s="26" t="s">
        <v>689</v>
      </c>
      <c r="G37" s="23">
        <v>1000.37</v>
      </c>
      <c r="H37" s="20">
        <v>0</v>
      </c>
      <c r="I37" s="24">
        <v>0</v>
      </c>
      <c r="J37" s="25">
        <v>0</v>
      </c>
      <c r="K37" s="24">
        <v>0</v>
      </c>
      <c r="L37" s="25">
        <v>0</v>
      </c>
      <c r="M37" s="24">
        <v>0</v>
      </c>
      <c r="N37" s="20">
        <v>0</v>
      </c>
      <c r="O37" s="23">
        <v>0</v>
      </c>
      <c r="P37" s="20">
        <v>0</v>
      </c>
      <c r="Q37" s="23">
        <v>0</v>
      </c>
      <c r="R37" s="22">
        <v>1000.37</v>
      </c>
      <c r="S37" s="20">
        <v>0</v>
      </c>
      <c r="T37" s="20">
        <v>0</v>
      </c>
      <c r="U37" s="21">
        <v>0</v>
      </c>
      <c r="V37" s="20"/>
      <c r="W37" s="20"/>
      <c r="X37"/>
      <c r="Y37" t="s">
        <v>5</v>
      </c>
      <c r="AA37" s="17"/>
      <c r="AD37" s="16" t="s">
        <v>4</v>
      </c>
      <c r="AE37" s="46">
        <v>952.73</v>
      </c>
      <c r="AF37" s="16">
        <v>952.73</v>
      </c>
      <c r="AG37" s="16">
        <f t="shared" si="0"/>
        <v>47.636500000000005</v>
      </c>
      <c r="AH37" s="16">
        <f t="shared" si="1"/>
        <v>1000.3665</v>
      </c>
      <c r="AI37" s="17">
        <f t="shared" si="2"/>
        <v>-3.5000000000309228E-3</v>
      </c>
    </row>
    <row r="38" spans="1:35" s="16" customFormat="1" ht="75" x14ac:dyDescent="0.25">
      <c r="A38" s="16">
        <v>1085</v>
      </c>
      <c r="B38" s="20">
        <v>2063</v>
      </c>
      <c r="C38" s="47" t="s">
        <v>720</v>
      </c>
      <c r="D38" s="20">
        <v>36</v>
      </c>
      <c r="E38" s="20">
        <v>1</v>
      </c>
      <c r="F38" s="26" t="s">
        <v>688</v>
      </c>
      <c r="G38" s="23">
        <v>865.97</v>
      </c>
      <c r="H38" s="20">
        <v>0</v>
      </c>
      <c r="I38" s="24">
        <v>0</v>
      </c>
      <c r="J38" s="25">
        <v>0</v>
      </c>
      <c r="K38" s="24">
        <v>0</v>
      </c>
      <c r="L38" s="25">
        <v>0</v>
      </c>
      <c r="M38" s="24">
        <v>0</v>
      </c>
      <c r="N38" s="20">
        <v>0</v>
      </c>
      <c r="O38" s="23">
        <v>0</v>
      </c>
      <c r="P38" s="20">
        <v>0</v>
      </c>
      <c r="Q38" s="23">
        <v>0</v>
      </c>
      <c r="R38" s="22">
        <v>865.97</v>
      </c>
      <c r="S38" s="20">
        <v>0</v>
      </c>
      <c r="T38" s="20">
        <v>0</v>
      </c>
      <c r="U38" s="21">
        <v>0</v>
      </c>
      <c r="V38" s="20"/>
      <c r="W38" s="20"/>
      <c r="X38"/>
      <c r="Y38" t="s">
        <v>5</v>
      </c>
      <c r="AA38" s="17"/>
      <c r="AD38" s="16" t="s">
        <v>4</v>
      </c>
      <c r="AE38" s="46">
        <v>824.73</v>
      </c>
      <c r="AF38" s="16">
        <v>824.73</v>
      </c>
      <c r="AG38" s="16">
        <f t="shared" si="0"/>
        <v>41.236500000000007</v>
      </c>
      <c r="AH38" s="16">
        <f t="shared" si="1"/>
        <v>865.9665</v>
      </c>
      <c r="AI38" s="17">
        <f t="shared" si="2"/>
        <v>-3.5000000000309228E-3</v>
      </c>
    </row>
    <row r="39" spans="1:35" s="16" customFormat="1" x14ac:dyDescent="0.25">
      <c r="A39" s="16">
        <v>1086</v>
      </c>
      <c r="B39" s="20">
        <v>2064</v>
      </c>
      <c r="C39" s="47" t="s">
        <v>720</v>
      </c>
      <c r="D39" s="20">
        <v>37</v>
      </c>
      <c r="E39" s="20">
        <v>1</v>
      </c>
      <c r="F39" s="26" t="s">
        <v>687</v>
      </c>
      <c r="G39" s="23">
        <v>4090.28</v>
      </c>
      <c r="H39" s="20">
        <v>31.5</v>
      </c>
      <c r="I39" s="23">
        <v>1227.08</v>
      </c>
      <c r="J39" s="20">
        <v>21</v>
      </c>
      <c r="K39" s="23">
        <v>818.06</v>
      </c>
      <c r="L39" s="20">
        <v>10.5</v>
      </c>
      <c r="M39" s="23">
        <v>409.03</v>
      </c>
      <c r="N39" s="20">
        <v>0</v>
      </c>
      <c r="O39" s="23">
        <v>0</v>
      </c>
      <c r="P39" s="20">
        <v>0</v>
      </c>
      <c r="Q39" s="23">
        <v>0</v>
      </c>
      <c r="R39" s="22">
        <v>6544.45</v>
      </c>
      <c r="S39" s="20">
        <v>100</v>
      </c>
      <c r="T39" s="20">
        <v>50</v>
      </c>
      <c r="U39" s="21">
        <v>25</v>
      </c>
      <c r="V39" s="20"/>
      <c r="W39" s="19"/>
      <c r="X39"/>
      <c r="Y39" t="s">
        <v>5</v>
      </c>
      <c r="AA39" s="17"/>
      <c r="AD39" s="16" t="s">
        <v>4</v>
      </c>
      <c r="AE39" s="46">
        <v>6232.8</v>
      </c>
      <c r="AF39" s="16">
        <v>6232.8</v>
      </c>
      <c r="AG39" s="16">
        <f t="shared" si="0"/>
        <v>311.64000000000004</v>
      </c>
      <c r="AH39" s="16">
        <f t="shared" si="1"/>
        <v>6544.4400000000005</v>
      </c>
      <c r="AI39" s="17">
        <f t="shared" si="2"/>
        <v>-9.999999999308784E-3</v>
      </c>
    </row>
    <row r="40" spans="1:35" s="16" customFormat="1" ht="45" x14ac:dyDescent="0.25">
      <c r="A40" s="16">
        <v>1087</v>
      </c>
      <c r="B40" s="20">
        <v>2065</v>
      </c>
      <c r="C40" s="47" t="s">
        <v>720</v>
      </c>
      <c r="D40" s="20">
        <v>38</v>
      </c>
      <c r="E40" s="20">
        <v>1</v>
      </c>
      <c r="F40" s="26" t="s">
        <v>685</v>
      </c>
      <c r="G40" s="23">
        <v>4090.28</v>
      </c>
      <c r="H40" s="20">
        <v>0</v>
      </c>
      <c r="I40" s="24">
        <v>0</v>
      </c>
      <c r="J40" s="25">
        <v>0</v>
      </c>
      <c r="K40" s="24">
        <v>0</v>
      </c>
      <c r="L40" s="25">
        <v>0</v>
      </c>
      <c r="M40" s="24">
        <v>0</v>
      </c>
      <c r="N40" s="20">
        <v>0</v>
      </c>
      <c r="O40" s="23">
        <v>0</v>
      </c>
      <c r="P40" s="20">
        <v>0</v>
      </c>
      <c r="Q40" s="23">
        <v>0</v>
      </c>
      <c r="R40" s="22">
        <v>4090.28</v>
      </c>
      <c r="S40" s="20">
        <v>0</v>
      </c>
      <c r="T40" s="20">
        <v>0</v>
      </c>
      <c r="U40" s="21">
        <v>0</v>
      </c>
      <c r="V40" s="115" t="s">
        <v>684</v>
      </c>
      <c r="W40" s="19"/>
      <c r="X40"/>
      <c r="Y40" t="s">
        <v>5</v>
      </c>
      <c r="AA40" s="17"/>
      <c r="AD40" s="16" t="s">
        <v>4</v>
      </c>
      <c r="AE40" s="46">
        <v>3895.5</v>
      </c>
      <c r="AF40" s="16">
        <v>3895.5</v>
      </c>
      <c r="AG40" s="16">
        <f t="shared" si="0"/>
        <v>194.77500000000001</v>
      </c>
      <c r="AH40" s="16">
        <f t="shared" si="1"/>
        <v>4090.2750000000001</v>
      </c>
      <c r="AI40" s="17">
        <f t="shared" si="2"/>
        <v>-5.0000000001091394E-3</v>
      </c>
    </row>
    <row r="41" spans="1:35" s="16" customFormat="1" ht="45" x14ac:dyDescent="0.25">
      <c r="A41" s="16">
        <v>1586</v>
      </c>
      <c r="B41" s="20">
        <v>2066</v>
      </c>
      <c r="C41" s="47" t="s">
        <v>720</v>
      </c>
      <c r="D41" s="20">
        <v>39</v>
      </c>
      <c r="E41" s="47">
        <v>1</v>
      </c>
      <c r="F41" s="52" t="s">
        <v>727</v>
      </c>
      <c r="G41" s="51">
        <v>4557.74</v>
      </c>
      <c r="H41" s="47">
        <v>31.5</v>
      </c>
      <c r="I41" s="51">
        <v>1367.32</v>
      </c>
      <c r="J41" s="47">
        <v>21</v>
      </c>
      <c r="K41" s="51">
        <v>911.55</v>
      </c>
      <c r="L41" s="47">
        <v>10.5</v>
      </c>
      <c r="M41" s="51">
        <v>455.77</v>
      </c>
      <c r="N41" s="47">
        <v>0</v>
      </c>
      <c r="O41" s="51">
        <v>0</v>
      </c>
      <c r="P41" s="47">
        <v>0</v>
      </c>
      <c r="Q41" s="51">
        <v>0</v>
      </c>
      <c r="R41" s="48">
        <v>7292.38</v>
      </c>
      <c r="S41" s="20">
        <v>100</v>
      </c>
      <c r="T41" s="20">
        <v>50</v>
      </c>
      <c r="U41" s="21">
        <v>25</v>
      </c>
      <c r="V41" s="126"/>
      <c r="W41" s="19"/>
      <c r="X41"/>
      <c r="Y41" t="s">
        <v>5</v>
      </c>
      <c r="AA41" s="17"/>
      <c r="AD41" s="16" t="s">
        <v>4</v>
      </c>
      <c r="AE41" s="46">
        <v>6945.12</v>
      </c>
      <c r="AF41" s="16">
        <v>6945.12</v>
      </c>
      <c r="AG41" s="16">
        <f t="shared" si="0"/>
        <v>347.25600000000003</v>
      </c>
      <c r="AH41" s="16">
        <f t="shared" si="1"/>
        <v>7292.3760000000002</v>
      </c>
      <c r="AI41" s="17">
        <f t="shared" si="2"/>
        <v>-3.9999999999054126E-3</v>
      </c>
    </row>
    <row r="42" spans="1:35" s="16" customFormat="1" ht="45" x14ac:dyDescent="0.25">
      <c r="A42" s="16">
        <v>1587</v>
      </c>
      <c r="B42" s="20">
        <v>2067</v>
      </c>
      <c r="C42" s="47" t="s">
        <v>720</v>
      </c>
      <c r="D42" s="20">
        <v>40</v>
      </c>
      <c r="E42" s="20">
        <v>1</v>
      </c>
      <c r="F42" s="26" t="s">
        <v>726</v>
      </c>
      <c r="G42" s="23">
        <v>5142.0600000000004</v>
      </c>
      <c r="H42" s="20">
        <v>31.5</v>
      </c>
      <c r="I42" s="23">
        <v>1542.62</v>
      </c>
      <c r="J42" s="20">
        <v>21</v>
      </c>
      <c r="K42" s="23">
        <v>1028.4100000000001</v>
      </c>
      <c r="L42" s="20">
        <v>10.5</v>
      </c>
      <c r="M42" s="23">
        <v>514.21</v>
      </c>
      <c r="N42" s="20">
        <v>0</v>
      </c>
      <c r="O42" s="23">
        <v>0</v>
      </c>
      <c r="P42" s="20">
        <v>0</v>
      </c>
      <c r="Q42" s="23">
        <v>0</v>
      </c>
      <c r="R42" s="22">
        <v>8227.2999999999993</v>
      </c>
      <c r="S42" s="20">
        <v>100</v>
      </c>
      <c r="T42" s="20">
        <v>50</v>
      </c>
      <c r="U42" s="21">
        <v>25</v>
      </c>
      <c r="V42" s="126"/>
      <c r="W42" s="19"/>
      <c r="X42"/>
      <c r="Y42" t="s">
        <v>5</v>
      </c>
      <c r="AA42" s="17"/>
      <c r="AD42" s="16" t="s">
        <v>4</v>
      </c>
      <c r="AE42" s="46">
        <v>7835.52</v>
      </c>
      <c r="AF42" s="16">
        <v>7835.52</v>
      </c>
      <c r="AG42" s="16">
        <f t="shared" si="0"/>
        <v>391.77600000000007</v>
      </c>
      <c r="AH42" s="16">
        <f t="shared" si="1"/>
        <v>8227.2960000000003</v>
      </c>
      <c r="AI42" s="17">
        <f t="shared" si="2"/>
        <v>-3.9999999989959178E-3</v>
      </c>
    </row>
    <row r="43" spans="1:35" s="16" customFormat="1" ht="30" x14ac:dyDescent="0.25">
      <c r="A43" s="16">
        <v>1588</v>
      </c>
      <c r="B43" s="20">
        <v>2068</v>
      </c>
      <c r="C43" s="47" t="s">
        <v>720</v>
      </c>
      <c r="D43" s="20">
        <v>41</v>
      </c>
      <c r="E43" s="20">
        <v>1</v>
      </c>
      <c r="F43" s="26" t="s">
        <v>725</v>
      </c>
      <c r="G43" s="23">
        <v>5375.79</v>
      </c>
      <c r="H43" s="20">
        <v>31.5</v>
      </c>
      <c r="I43" s="23">
        <v>1612.74</v>
      </c>
      <c r="J43" s="20">
        <v>21</v>
      </c>
      <c r="K43" s="23">
        <v>1075.1600000000001</v>
      </c>
      <c r="L43" s="20">
        <v>10.5</v>
      </c>
      <c r="M43" s="23">
        <v>537.58000000000004</v>
      </c>
      <c r="N43" s="20">
        <v>0</v>
      </c>
      <c r="O43" s="23">
        <v>0</v>
      </c>
      <c r="P43" s="20">
        <v>0</v>
      </c>
      <c r="Q43" s="23">
        <v>0</v>
      </c>
      <c r="R43" s="22">
        <v>8601.27</v>
      </c>
      <c r="S43" s="20">
        <v>100</v>
      </c>
      <c r="T43" s="20">
        <v>50</v>
      </c>
      <c r="U43" s="21">
        <v>25</v>
      </c>
      <c r="V43" s="126"/>
      <c r="W43" s="19"/>
      <c r="X43"/>
      <c r="Y43" t="s">
        <v>5</v>
      </c>
      <c r="AA43" s="17"/>
      <c r="AD43" s="16" t="s">
        <v>4</v>
      </c>
      <c r="AE43" s="46">
        <v>8191.68</v>
      </c>
      <c r="AF43" s="16">
        <v>8191.68</v>
      </c>
      <c r="AG43" s="16">
        <f t="shared" si="0"/>
        <v>409.58400000000006</v>
      </c>
      <c r="AH43" s="16">
        <f t="shared" si="1"/>
        <v>8601.264000000001</v>
      </c>
      <c r="AI43" s="17">
        <f t="shared" si="2"/>
        <v>-5.9999999994033715E-3</v>
      </c>
    </row>
    <row r="44" spans="1:35" s="16" customFormat="1" x14ac:dyDescent="0.25">
      <c r="A44" s="16">
        <v>1589</v>
      </c>
      <c r="B44" s="20">
        <v>2069</v>
      </c>
      <c r="C44" s="47" t="s">
        <v>720</v>
      </c>
      <c r="D44" s="20">
        <v>42</v>
      </c>
      <c r="E44" s="20">
        <v>1</v>
      </c>
      <c r="F44" s="26" t="s">
        <v>724</v>
      </c>
      <c r="G44" s="23">
        <v>3505.95</v>
      </c>
      <c r="H44" s="20">
        <v>0</v>
      </c>
      <c r="I44" s="24">
        <v>0</v>
      </c>
      <c r="J44" s="25">
        <v>0</v>
      </c>
      <c r="K44" s="24">
        <v>0</v>
      </c>
      <c r="L44" s="25">
        <v>0</v>
      </c>
      <c r="M44" s="24">
        <v>0</v>
      </c>
      <c r="N44" s="20">
        <v>0</v>
      </c>
      <c r="O44" s="23">
        <v>0</v>
      </c>
      <c r="P44" s="20">
        <v>0</v>
      </c>
      <c r="Q44" s="23">
        <v>0</v>
      </c>
      <c r="R44" s="22">
        <v>3505.95</v>
      </c>
      <c r="S44" s="20">
        <v>0</v>
      </c>
      <c r="T44" s="20">
        <v>0</v>
      </c>
      <c r="U44" s="21">
        <v>0</v>
      </c>
      <c r="V44" s="126"/>
      <c r="W44" s="19"/>
      <c r="X44"/>
      <c r="Y44" t="s">
        <v>5</v>
      </c>
      <c r="AA44" s="17"/>
      <c r="AD44" s="16" t="s">
        <v>4</v>
      </c>
      <c r="AE44" s="46">
        <v>3339</v>
      </c>
      <c r="AF44" s="16">
        <v>3339</v>
      </c>
      <c r="AG44" s="16">
        <f t="shared" si="0"/>
        <v>166.95000000000002</v>
      </c>
      <c r="AH44" s="16">
        <f t="shared" si="1"/>
        <v>3505.95</v>
      </c>
      <c r="AI44" s="17">
        <f t="shared" si="2"/>
        <v>0</v>
      </c>
    </row>
    <row r="45" spans="1:35" s="16" customFormat="1" ht="30" x14ac:dyDescent="0.25">
      <c r="A45" s="16">
        <v>1590</v>
      </c>
      <c r="B45" s="20">
        <v>2070</v>
      </c>
      <c r="C45" s="47" t="s">
        <v>720</v>
      </c>
      <c r="D45" s="20">
        <v>43</v>
      </c>
      <c r="E45" s="20">
        <v>1</v>
      </c>
      <c r="F45" s="26" t="s">
        <v>723</v>
      </c>
      <c r="G45" s="23">
        <v>4557.74</v>
      </c>
      <c r="H45" s="20">
        <v>0</v>
      </c>
      <c r="I45" s="24">
        <v>0</v>
      </c>
      <c r="J45" s="25">
        <v>0</v>
      </c>
      <c r="K45" s="24">
        <v>0</v>
      </c>
      <c r="L45" s="25">
        <v>0</v>
      </c>
      <c r="M45" s="24">
        <v>0</v>
      </c>
      <c r="N45" s="20">
        <v>0</v>
      </c>
      <c r="O45" s="23">
        <v>0</v>
      </c>
      <c r="P45" s="20">
        <v>0</v>
      </c>
      <c r="Q45" s="23">
        <v>0</v>
      </c>
      <c r="R45" s="22">
        <v>4557.74</v>
      </c>
      <c r="S45" s="20">
        <v>0</v>
      </c>
      <c r="T45" s="20">
        <v>0</v>
      </c>
      <c r="U45" s="21">
        <v>0</v>
      </c>
      <c r="V45" s="126"/>
      <c r="W45" s="19"/>
      <c r="X45"/>
      <c r="Y45" t="s">
        <v>5</v>
      </c>
      <c r="AA45" s="17"/>
      <c r="AD45" s="16" t="s">
        <v>4</v>
      </c>
      <c r="AE45" s="46">
        <v>4340.7</v>
      </c>
      <c r="AF45" s="16">
        <v>4340.7</v>
      </c>
      <c r="AG45" s="16">
        <f t="shared" si="0"/>
        <v>217.035</v>
      </c>
      <c r="AH45" s="16">
        <f t="shared" si="1"/>
        <v>4557.7349999999997</v>
      </c>
      <c r="AI45" s="17">
        <f t="shared" si="2"/>
        <v>-5.0000000001091394E-3</v>
      </c>
    </row>
    <row r="46" spans="1:35" s="16" customFormat="1" x14ac:dyDescent="0.25">
      <c r="A46" s="16">
        <v>1591</v>
      </c>
      <c r="B46" s="20">
        <v>2071</v>
      </c>
      <c r="C46" s="47" t="s">
        <v>720</v>
      </c>
      <c r="D46" s="20">
        <v>44</v>
      </c>
      <c r="E46" s="20">
        <v>1</v>
      </c>
      <c r="F46" s="26" t="s">
        <v>722</v>
      </c>
      <c r="G46" s="23">
        <v>1051.79</v>
      </c>
      <c r="H46" s="20">
        <v>0</v>
      </c>
      <c r="I46" s="24">
        <v>0</v>
      </c>
      <c r="J46" s="25">
        <v>0</v>
      </c>
      <c r="K46" s="24">
        <v>0</v>
      </c>
      <c r="L46" s="25">
        <v>0</v>
      </c>
      <c r="M46" s="24">
        <v>0</v>
      </c>
      <c r="N46" s="20">
        <v>0</v>
      </c>
      <c r="O46" s="23">
        <v>0</v>
      </c>
      <c r="P46" s="20">
        <v>0</v>
      </c>
      <c r="Q46" s="23">
        <v>0</v>
      </c>
      <c r="R46" s="22">
        <v>1051.79</v>
      </c>
      <c r="S46" s="20">
        <v>0</v>
      </c>
      <c r="T46" s="20">
        <v>0</v>
      </c>
      <c r="U46" s="21">
        <v>0</v>
      </c>
      <c r="V46" s="126"/>
      <c r="W46" s="19"/>
      <c r="X46"/>
      <c r="Y46" t="s">
        <v>5</v>
      </c>
      <c r="AA46" s="17"/>
      <c r="AD46" s="16" t="s">
        <v>4</v>
      </c>
      <c r="AE46" s="46">
        <v>1001.7</v>
      </c>
      <c r="AF46" s="16">
        <v>1001.7</v>
      </c>
      <c r="AG46" s="16">
        <f t="shared" si="0"/>
        <v>50.085000000000008</v>
      </c>
      <c r="AH46" s="16">
        <f t="shared" si="1"/>
        <v>1051.7850000000001</v>
      </c>
      <c r="AI46" s="17">
        <f t="shared" si="2"/>
        <v>-4.9999999998817657E-3</v>
      </c>
    </row>
    <row r="47" spans="1:35" s="16" customFormat="1" ht="30" x14ac:dyDescent="0.25">
      <c r="A47" s="16">
        <v>1592</v>
      </c>
      <c r="B47" s="20">
        <v>2072</v>
      </c>
      <c r="C47" s="47" t="s">
        <v>720</v>
      </c>
      <c r="D47" s="20">
        <v>45</v>
      </c>
      <c r="E47" s="20">
        <v>1</v>
      </c>
      <c r="F47" s="26" t="s">
        <v>721</v>
      </c>
      <c r="G47" s="23">
        <v>12972.02</v>
      </c>
      <c r="H47" s="20">
        <v>0</v>
      </c>
      <c r="I47" s="24">
        <v>0</v>
      </c>
      <c r="J47" s="25">
        <v>0</v>
      </c>
      <c r="K47" s="24">
        <v>0</v>
      </c>
      <c r="L47" s="25">
        <v>0</v>
      </c>
      <c r="M47" s="24">
        <v>0</v>
      </c>
      <c r="N47" s="20">
        <v>0</v>
      </c>
      <c r="O47" s="23">
        <v>0</v>
      </c>
      <c r="P47" s="20">
        <v>0</v>
      </c>
      <c r="Q47" s="23">
        <v>0</v>
      </c>
      <c r="R47" s="22">
        <v>12972.02</v>
      </c>
      <c r="S47" s="20">
        <v>0</v>
      </c>
      <c r="T47" s="20">
        <v>0</v>
      </c>
      <c r="U47" s="21">
        <v>0</v>
      </c>
      <c r="V47" s="126"/>
      <c r="W47" s="19"/>
      <c r="X47"/>
      <c r="Y47" t="s">
        <v>5</v>
      </c>
      <c r="AA47" s="17"/>
      <c r="AD47" s="16" t="s">
        <v>4</v>
      </c>
      <c r="AE47" s="46">
        <v>12354.3</v>
      </c>
      <c r="AF47" s="16">
        <v>12354.3</v>
      </c>
      <c r="AG47" s="16">
        <f t="shared" si="0"/>
        <v>617.71500000000003</v>
      </c>
      <c r="AH47" s="16">
        <f t="shared" si="1"/>
        <v>12972.014999999999</v>
      </c>
      <c r="AI47" s="17">
        <f t="shared" si="2"/>
        <v>-5.0000000010186341E-3</v>
      </c>
    </row>
    <row r="48" spans="1:35" s="16" customFormat="1" ht="30" x14ac:dyDescent="0.25">
      <c r="A48" s="16">
        <v>1593</v>
      </c>
      <c r="B48" s="20">
        <v>2073</v>
      </c>
      <c r="C48" s="47" t="s">
        <v>720</v>
      </c>
      <c r="D48" s="20">
        <v>46</v>
      </c>
      <c r="E48" s="20">
        <v>1</v>
      </c>
      <c r="F48" s="26" t="s">
        <v>719</v>
      </c>
      <c r="G48" s="23">
        <v>14724.99</v>
      </c>
      <c r="H48" s="20">
        <v>0</v>
      </c>
      <c r="I48" s="24">
        <v>0</v>
      </c>
      <c r="J48" s="25">
        <v>0</v>
      </c>
      <c r="K48" s="24">
        <v>0</v>
      </c>
      <c r="L48" s="25">
        <v>0</v>
      </c>
      <c r="M48" s="24">
        <v>0</v>
      </c>
      <c r="N48" s="20">
        <v>0</v>
      </c>
      <c r="O48" s="23">
        <v>0</v>
      </c>
      <c r="P48" s="20">
        <v>0</v>
      </c>
      <c r="Q48" s="23">
        <v>0</v>
      </c>
      <c r="R48" s="22">
        <v>14724.99</v>
      </c>
      <c r="S48" s="20">
        <v>0</v>
      </c>
      <c r="T48" s="20">
        <v>0</v>
      </c>
      <c r="U48" s="21">
        <v>0</v>
      </c>
      <c r="V48" s="126"/>
      <c r="W48" s="19"/>
      <c r="X48"/>
      <c r="Y48" t="s">
        <v>5</v>
      </c>
      <c r="AA48" s="17"/>
      <c r="AD48" s="16" t="s">
        <v>4</v>
      </c>
      <c r="AE48" s="46">
        <v>14023.8</v>
      </c>
      <c r="AF48" s="16">
        <v>14023.8</v>
      </c>
      <c r="AG48" s="16">
        <f t="shared" si="0"/>
        <v>701.19</v>
      </c>
      <c r="AH48" s="16">
        <f t="shared" si="1"/>
        <v>14724.99</v>
      </c>
      <c r="AI48" s="17">
        <f t="shared" si="2"/>
        <v>0</v>
      </c>
    </row>
    <row r="49" spans="2:18" ht="33.75" x14ac:dyDescent="0.25">
      <c r="B49" s="15"/>
      <c r="C49" s="102"/>
      <c r="D49" s="11"/>
      <c r="E49" s="11"/>
      <c r="F49" s="5" t="s">
        <v>3</v>
      </c>
      <c r="G49" s="14"/>
      <c r="H49" s="13"/>
      <c r="I49" s="12"/>
      <c r="J49" s="12"/>
      <c r="K49" s="12"/>
      <c r="L49" s="12"/>
      <c r="M49" s="12"/>
      <c r="N49" s="12"/>
      <c r="O49" s="12"/>
      <c r="P49" s="12"/>
      <c r="Q49" s="12"/>
      <c r="R49" s="11"/>
    </row>
    <row r="50" spans="2:18" ht="33.75" x14ac:dyDescent="0.25">
      <c r="B50" s="10"/>
      <c r="C50" s="101"/>
      <c r="D50" s="7"/>
      <c r="E50" s="7"/>
      <c r="F50" s="5" t="s">
        <v>2</v>
      </c>
      <c r="G50" s="9">
        <v>0.3</v>
      </c>
      <c r="H50" s="3">
        <v>0.3</v>
      </c>
      <c r="I50" s="8"/>
      <c r="J50" s="8"/>
      <c r="K50" s="8"/>
      <c r="L50" s="8"/>
      <c r="M50" s="8"/>
      <c r="N50" s="8"/>
      <c r="O50" s="8"/>
      <c r="P50" s="8"/>
      <c r="Q50" s="8"/>
      <c r="R50" s="7"/>
    </row>
    <row r="51" spans="2:18" ht="33.75" x14ac:dyDescent="0.25">
      <c r="B51" s="10"/>
      <c r="C51" s="101"/>
      <c r="D51" s="7"/>
      <c r="E51" s="7"/>
      <c r="F51" s="5" t="s">
        <v>1</v>
      </c>
      <c r="G51" s="9">
        <v>0.2</v>
      </c>
      <c r="H51" s="3">
        <v>0.2</v>
      </c>
      <c r="I51" s="8"/>
      <c r="J51" s="8"/>
      <c r="K51" s="8"/>
      <c r="L51" s="8"/>
      <c r="M51" s="8"/>
      <c r="N51" s="8"/>
      <c r="O51" s="8"/>
      <c r="P51" s="8"/>
      <c r="Q51" s="8"/>
      <c r="R51" s="7"/>
    </row>
    <row r="52" spans="2:18" ht="45.75" thickBot="1" x14ac:dyDescent="0.3">
      <c r="B52" s="6"/>
      <c r="C52" s="100"/>
      <c r="D52" s="1"/>
      <c r="E52" s="1"/>
      <c r="F52" s="5" t="s">
        <v>0</v>
      </c>
      <c r="G52" s="4">
        <v>0.1</v>
      </c>
      <c r="H52" s="3">
        <v>0.1</v>
      </c>
      <c r="I52" s="2"/>
      <c r="J52" s="2"/>
      <c r="K52" s="2"/>
      <c r="L52" s="2"/>
      <c r="M52" s="2"/>
      <c r="N52" s="2"/>
      <c r="O52" s="2"/>
      <c r="P52" s="2"/>
      <c r="Q52" s="2"/>
      <c r="R52" s="1"/>
    </row>
  </sheetData>
  <mergeCells count="7">
    <mergeCell ref="B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AI95"/>
  <sheetViews>
    <sheetView topLeftCell="C1" workbookViewId="0">
      <selection activeCell="AL10" sqref="AL10"/>
    </sheetView>
  </sheetViews>
  <sheetFormatPr baseColWidth="10" defaultRowHeight="15" x14ac:dyDescent="0.25"/>
  <cols>
    <col min="1" max="1" width="0" hidden="1" customWidth="1"/>
    <col min="2" max="2" width="15.7109375" hidden="1" customWidth="1"/>
    <col min="5" max="5" width="0" hidden="1" customWidth="1"/>
    <col min="6" max="6" width="33.2851562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5" width="0" hidden="1" customWidth="1"/>
    <col min="26" max="26" width="4.5703125" hidden="1" customWidth="1"/>
    <col min="27" max="29" width="11.42578125" hidden="1" customWidth="1"/>
    <col min="30" max="36" width="0" hidden="1" customWidth="1"/>
  </cols>
  <sheetData>
    <row r="1" spans="1:35" s="16" customFormat="1" ht="165.75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45.7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809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7.75" customHeight="1" x14ac:dyDescent="0.25">
      <c r="A3" s="16">
        <v>1095</v>
      </c>
      <c r="B3" s="20">
        <v>1136</v>
      </c>
      <c r="C3" s="20" t="s">
        <v>731</v>
      </c>
      <c r="D3" s="20">
        <v>1</v>
      </c>
      <c r="E3" s="20">
        <v>1</v>
      </c>
      <c r="F3" s="26" t="s">
        <v>808</v>
      </c>
      <c r="G3" s="23">
        <v>514.21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514.21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B3"/>
      <c r="AD3" s="16" t="s">
        <v>4</v>
      </c>
      <c r="AE3" s="46">
        <v>489.72</v>
      </c>
      <c r="AF3" s="16">
        <v>489.72</v>
      </c>
      <c r="AG3" s="16">
        <f t="shared" ref="AG3:AG34" si="0">+AF3*5%</f>
        <v>24.486000000000004</v>
      </c>
      <c r="AH3" s="46">
        <f t="shared" ref="AH3:AH34" si="1">+AG3+AF3</f>
        <v>514.20600000000002</v>
      </c>
      <c r="AI3" s="17">
        <f t="shared" ref="AI3:AI34" si="2">+AH3-R3</f>
        <v>-4.0000000000190994E-3</v>
      </c>
    </row>
    <row r="4" spans="1:35" s="16" customFormat="1" x14ac:dyDescent="0.25">
      <c r="A4" s="16">
        <v>1096</v>
      </c>
      <c r="B4" s="20">
        <v>1137</v>
      </c>
      <c r="C4" s="20" t="s">
        <v>731</v>
      </c>
      <c r="D4" s="20">
        <v>2</v>
      </c>
      <c r="E4" s="20">
        <v>1</v>
      </c>
      <c r="F4" s="26" t="s">
        <v>807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B4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4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1097</v>
      </c>
      <c r="B5" s="20">
        <v>1138</v>
      </c>
      <c r="C5" s="20" t="s">
        <v>731</v>
      </c>
      <c r="D5" s="20">
        <v>3</v>
      </c>
      <c r="E5" s="20">
        <v>1</v>
      </c>
      <c r="F5" s="26" t="s">
        <v>806</v>
      </c>
      <c r="G5" s="23">
        <v>514.21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B5"/>
      <c r="AD5" s="16" t="s">
        <v>4</v>
      </c>
      <c r="AE5" s="46">
        <v>489.72</v>
      </c>
      <c r="AF5" s="16">
        <v>489.72</v>
      </c>
      <c r="AG5" s="16">
        <f t="shared" si="0"/>
        <v>24.486000000000004</v>
      </c>
      <c r="AH5" s="46">
        <f t="shared" si="1"/>
        <v>514.20600000000002</v>
      </c>
      <c r="AI5" s="17">
        <f t="shared" si="2"/>
        <v>-4.0000000000190994E-3</v>
      </c>
    </row>
    <row r="6" spans="1:35" s="16" customFormat="1" x14ac:dyDescent="0.25">
      <c r="A6" s="16">
        <v>1098</v>
      </c>
      <c r="B6" s="20">
        <v>1139</v>
      </c>
      <c r="C6" s="20" t="s">
        <v>731</v>
      </c>
      <c r="D6" s="20">
        <v>4</v>
      </c>
      <c r="E6" s="20">
        <v>1</v>
      </c>
      <c r="F6" s="26" t="s">
        <v>805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B6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46">
        <f t="shared" si="1"/>
        <v>514.20600000000002</v>
      </c>
      <c r="AI6" s="17">
        <f t="shared" si="2"/>
        <v>-4.0000000000190994E-3</v>
      </c>
    </row>
    <row r="7" spans="1:35" s="16" customFormat="1" x14ac:dyDescent="0.25">
      <c r="A7" s="16">
        <v>1099</v>
      </c>
      <c r="B7" s="20">
        <v>1140</v>
      </c>
      <c r="C7" s="20" t="s">
        <v>731</v>
      </c>
      <c r="D7" s="20">
        <v>5</v>
      </c>
      <c r="E7" s="20">
        <v>1</v>
      </c>
      <c r="F7" s="26" t="s">
        <v>804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B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46">
        <f t="shared" si="1"/>
        <v>514.20600000000002</v>
      </c>
      <c r="AI7" s="17">
        <f t="shared" si="2"/>
        <v>-4.0000000000190994E-3</v>
      </c>
    </row>
    <row r="8" spans="1:35" s="16" customFormat="1" x14ac:dyDescent="0.25">
      <c r="A8" s="16">
        <v>1100</v>
      </c>
      <c r="B8" s="20">
        <v>1141</v>
      </c>
      <c r="C8" s="20" t="s">
        <v>731</v>
      </c>
      <c r="D8" s="20">
        <v>6</v>
      </c>
      <c r="E8" s="20">
        <v>1</v>
      </c>
      <c r="F8" s="26" t="s">
        <v>803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B8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46">
        <f t="shared" si="1"/>
        <v>514.20600000000002</v>
      </c>
      <c r="AI8" s="17">
        <f t="shared" si="2"/>
        <v>-4.0000000000190994E-3</v>
      </c>
    </row>
    <row r="9" spans="1:35" s="16" customFormat="1" x14ac:dyDescent="0.25">
      <c r="A9" s="16">
        <v>1101</v>
      </c>
      <c r="B9" s="20">
        <v>1756</v>
      </c>
      <c r="C9" s="20" t="s">
        <v>731</v>
      </c>
      <c r="D9" s="20">
        <v>7</v>
      </c>
      <c r="E9" s="20">
        <v>1</v>
      </c>
      <c r="F9" s="26" t="s">
        <v>753</v>
      </c>
      <c r="G9" s="23">
        <v>514.21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514.21</v>
      </c>
      <c r="S9" s="20">
        <v>0</v>
      </c>
      <c r="T9" s="20">
        <v>0</v>
      </c>
      <c r="U9" s="21">
        <v>0</v>
      </c>
      <c r="V9" s="20"/>
      <c r="W9" s="19"/>
      <c r="X9"/>
      <c r="Y9" t="s">
        <v>5</v>
      </c>
      <c r="AA9" s="17"/>
      <c r="AB9"/>
      <c r="AD9" s="16" t="s">
        <v>4</v>
      </c>
      <c r="AE9" s="46">
        <v>489.72</v>
      </c>
      <c r="AF9" s="16">
        <v>489.72</v>
      </c>
      <c r="AG9" s="16">
        <f t="shared" si="0"/>
        <v>24.486000000000004</v>
      </c>
      <c r="AH9" s="46">
        <f t="shared" si="1"/>
        <v>514.20600000000002</v>
      </c>
      <c r="AI9" s="17">
        <f t="shared" si="2"/>
        <v>-4.0000000000190994E-3</v>
      </c>
    </row>
    <row r="10" spans="1:35" s="16" customFormat="1" x14ac:dyDescent="0.25">
      <c r="A10" s="16">
        <v>1102</v>
      </c>
      <c r="B10" s="20">
        <v>1143</v>
      </c>
      <c r="C10" s="20" t="s">
        <v>731</v>
      </c>
      <c r="D10" s="20">
        <v>8</v>
      </c>
      <c r="E10" s="20">
        <v>1</v>
      </c>
      <c r="F10" s="26" t="s">
        <v>802</v>
      </c>
      <c r="G10" s="23">
        <v>553.94000000000005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553.94000000000005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AA10" s="17"/>
      <c r="AB10"/>
      <c r="AD10" s="16" t="s">
        <v>4</v>
      </c>
      <c r="AE10" s="46">
        <v>527.55999999999995</v>
      </c>
      <c r="AF10" s="16">
        <v>527.55999999999995</v>
      </c>
      <c r="AG10" s="16">
        <f t="shared" si="0"/>
        <v>26.378</v>
      </c>
      <c r="AH10" s="46">
        <f t="shared" si="1"/>
        <v>553.93799999999999</v>
      </c>
      <c r="AI10" s="17">
        <f t="shared" si="2"/>
        <v>-2.0000000000663931E-3</v>
      </c>
    </row>
    <row r="11" spans="1:35" s="16" customFormat="1" x14ac:dyDescent="0.25">
      <c r="A11" s="16">
        <v>1103</v>
      </c>
      <c r="B11" s="20">
        <v>1144</v>
      </c>
      <c r="C11" s="20" t="s">
        <v>731</v>
      </c>
      <c r="D11" s="20">
        <v>9</v>
      </c>
      <c r="E11" s="20">
        <v>1</v>
      </c>
      <c r="F11" s="26" t="s">
        <v>801</v>
      </c>
      <c r="G11" s="23">
        <v>553.94000000000005</v>
      </c>
      <c r="H11" s="20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553.94000000000005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AA11" s="17"/>
      <c r="AB11"/>
      <c r="AD11" s="16" t="s">
        <v>4</v>
      </c>
      <c r="AE11" s="46">
        <v>527.55999999999995</v>
      </c>
      <c r="AF11" s="16">
        <v>527.55999999999995</v>
      </c>
      <c r="AG11" s="16">
        <f t="shared" si="0"/>
        <v>26.378</v>
      </c>
      <c r="AH11" s="46">
        <f t="shared" si="1"/>
        <v>553.93799999999999</v>
      </c>
      <c r="AI11" s="17">
        <f t="shared" si="2"/>
        <v>-2.0000000000663931E-3</v>
      </c>
    </row>
    <row r="12" spans="1:35" s="16" customFormat="1" x14ac:dyDescent="0.25">
      <c r="A12" s="16">
        <v>1104</v>
      </c>
      <c r="B12" s="20">
        <v>1145</v>
      </c>
      <c r="C12" s="20" t="s">
        <v>731</v>
      </c>
      <c r="D12" s="20">
        <v>10</v>
      </c>
      <c r="E12" s="20">
        <v>1</v>
      </c>
      <c r="F12" s="26" t="s">
        <v>800</v>
      </c>
      <c r="G12" s="23">
        <v>553.94000000000005</v>
      </c>
      <c r="H12" s="20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553.94000000000005</v>
      </c>
      <c r="S12" s="20">
        <v>0</v>
      </c>
      <c r="T12" s="20">
        <v>0</v>
      </c>
      <c r="U12" s="21">
        <v>0</v>
      </c>
      <c r="V12" s="20"/>
      <c r="W12" s="20"/>
      <c r="X12"/>
      <c r="Y12" t="s">
        <v>5</v>
      </c>
      <c r="AA12" s="17"/>
      <c r="AB12"/>
      <c r="AD12" s="16" t="s">
        <v>4</v>
      </c>
      <c r="AE12" s="46">
        <v>527.55999999999995</v>
      </c>
      <c r="AF12" s="16">
        <v>527.55999999999995</v>
      </c>
      <c r="AG12" s="16">
        <f t="shared" si="0"/>
        <v>26.378</v>
      </c>
      <c r="AH12" s="46">
        <f t="shared" si="1"/>
        <v>553.93799999999999</v>
      </c>
      <c r="AI12" s="17">
        <f t="shared" si="2"/>
        <v>-2.0000000000663931E-3</v>
      </c>
    </row>
    <row r="13" spans="1:35" s="16" customFormat="1" ht="30" x14ac:dyDescent="0.25">
      <c r="A13" s="16">
        <v>1105</v>
      </c>
      <c r="B13" s="20">
        <v>1146</v>
      </c>
      <c r="C13" s="20" t="s">
        <v>731</v>
      </c>
      <c r="D13" s="20">
        <v>11</v>
      </c>
      <c r="E13" s="20">
        <v>1</v>
      </c>
      <c r="F13" s="26" t="s">
        <v>799</v>
      </c>
      <c r="G13" s="23">
        <v>553.94000000000005</v>
      </c>
      <c r="H13" s="20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553.94000000000005</v>
      </c>
      <c r="S13" s="20">
        <v>0</v>
      </c>
      <c r="T13" s="20">
        <v>0</v>
      </c>
      <c r="U13" s="21">
        <v>0</v>
      </c>
      <c r="V13" s="20"/>
      <c r="W13" s="20"/>
      <c r="X13"/>
      <c r="Y13" t="s">
        <v>5</v>
      </c>
      <c r="AA13" s="17"/>
      <c r="AB13"/>
      <c r="AD13" s="16" t="s">
        <v>4</v>
      </c>
      <c r="AE13" s="46">
        <v>527.55999999999995</v>
      </c>
      <c r="AF13" s="16">
        <v>527.55999999999995</v>
      </c>
      <c r="AG13" s="16">
        <f t="shared" si="0"/>
        <v>26.378</v>
      </c>
      <c r="AH13" s="46">
        <f t="shared" si="1"/>
        <v>553.93799999999999</v>
      </c>
      <c r="AI13" s="17">
        <f t="shared" si="2"/>
        <v>-2.0000000000663931E-3</v>
      </c>
    </row>
    <row r="14" spans="1:35" s="16" customFormat="1" x14ac:dyDescent="0.25">
      <c r="A14" s="16">
        <v>1106</v>
      </c>
      <c r="B14" s="20">
        <v>1147</v>
      </c>
      <c r="C14" s="20" t="s">
        <v>731</v>
      </c>
      <c r="D14" s="20">
        <v>12</v>
      </c>
      <c r="E14" s="20">
        <v>1</v>
      </c>
      <c r="F14" s="26" t="s">
        <v>798</v>
      </c>
      <c r="G14" s="23">
        <v>553.94000000000005</v>
      </c>
      <c r="H14" s="20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553.94000000000005</v>
      </c>
      <c r="S14" s="20">
        <v>0</v>
      </c>
      <c r="T14" s="20">
        <v>0</v>
      </c>
      <c r="U14" s="21">
        <v>0</v>
      </c>
      <c r="V14" s="20"/>
      <c r="W14" s="20"/>
      <c r="X14"/>
      <c r="Y14" t="s">
        <v>5</v>
      </c>
      <c r="AA14" s="17"/>
      <c r="AB14"/>
      <c r="AD14" s="16" t="s">
        <v>4</v>
      </c>
      <c r="AE14" s="46">
        <v>527.55999999999995</v>
      </c>
      <c r="AF14" s="16">
        <v>527.55999999999995</v>
      </c>
      <c r="AG14" s="16">
        <f t="shared" si="0"/>
        <v>26.378</v>
      </c>
      <c r="AH14" s="46">
        <f t="shared" si="1"/>
        <v>553.93799999999999</v>
      </c>
      <c r="AI14" s="17">
        <f t="shared" si="2"/>
        <v>-2.0000000000663931E-3</v>
      </c>
    </row>
    <row r="15" spans="1:35" s="16" customFormat="1" x14ac:dyDescent="0.25">
      <c r="A15" s="16">
        <v>1107</v>
      </c>
      <c r="B15" s="20">
        <v>1757</v>
      </c>
      <c r="C15" s="20" t="s">
        <v>731</v>
      </c>
      <c r="D15" s="20">
        <v>13</v>
      </c>
      <c r="E15" s="20">
        <v>1</v>
      </c>
      <c r="F15" s="26" t="s">
        <v>753</v>
      </c>
      <c r="G15" s="23">
        <v>553.94000000000005</v>
      </c>
      <c r="H15" s="20">
        <v>0</v>
      </c>
      <c r="I15" s="24">
        <v>0</v>
      </c>
      <c r="J15" s="25">
        <v>0</v>
      </c>
      <c r="K15" s="24">
        <v>0</v>
      </c>
      <c r="L15" s="25">
        <v>0</v>
      </c>
      <c r="M15" s="24">
        <v>0</v>
      </c>
      <c r="N15" s="20">
        <v>0</v>
      </c>
      <c r="O15" s="23">
        <v>0</v>
      </c>
      <c r="P15" s="20">
        <v>0</v>
      </c>
      <c r="Q15" s="23">
        <v>0</v>
      </c>
      <c r="R15" s="22">
        <v>553.94000000000005</v>
      </c>
      <c r="S15" s="20">
        <v>0</v>
      </c>
      <c r="T15" s="20">
        <v>0</v>
      </c>
      <c r="U15" s="21">
        <v>0</v>
      </c>
      <c r="V15" s="20"/>
      <c r="W15" s="19"/>
      <c r="X15"/>
      <c r="Y15" t="s">
        <v>5</v>
      </c>
      <c r="AA15" s="17"/>
      <c r="AB15"/>
      <c r="AD15" s="16" t="s">
        <v>4</v>
      </c>
      <c r="AE15" s="46">
        <v>527.55999999999995</v>
      </c>
      <c r="AF15" s="16">
        <v>527.55999999999995</v>
      </c>
      <c r="AG15" s="16">
        <f t="shared" si="0"/>
        <v>26.378</v>
      </c>
      <c r="AH15" s="46">
        <f t="shared" si="1"/>
        <v>553.93799999999999</v>
      </c>
      <c r="AI15" s="17">
        <f t="shared" si="2"/>
        <v>-2.0000000000663931E-3</v>
      </c>
    </row>
    <row r="16" spans="1:35" s="16" customFormat="1" x14ac:dyDescent="0.25">
      <c r="A16" s="16">
        <v>1108</v>
      </c>
      <c r="B16" s="20">
        <v>1149</v>
      </c>
      <c r="C16" s="20" t="s">
        <v>731</v>
      </c>
      <c r="D16" s="20">
        <v>14</v>
      </c>
      <c r="E16" s="20">
        <v>1</v>
      </c>
      <c r="F16" s="26" t="s">
        <v>797</v>
      </c>
      <c r="G16" s="23">
        <v>586.66999999999996</v>
      </c>
      <c r="H16" s="20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0">
        <v>0</v>
      </c>
      <c r="O16" s="23">
        <v>0</v>
      </c>
      <c r="P16" s="20">
        <v>0</v>
      </c>
      <c r="Q16" s="23">
        <v>0</v>
      </c>
      <c r="R16" s="22">
        <v>586.66999999999996</v>
      </c>
      <c r="S16" s="20">
        <v>0</v>
      </c>
      <c r="T16" s="20">
        <v>0</v>
      </c>
      <c r="U16" s="21">
        <v>0</v>
      </c>
      <c r="V16" s="20"/>
      <c r="W16" s="20"/>
      <c r="X16"/>
      <c r="Y16" t="s">
        <v>5</v>
      </c>
      <c r="AA16" s="17"/>
      <c r="AB16"/>
      <c r="AD16" s="16" t="s">
        <v>4</v>
      </c>
      <c r="AE16" s="46">
        <v>558.73</v>
      </c>
      <c r="AF16" s="16">
        <v>558.73</v>
      </c>
      <c r="AG16" s="16">
        <f t="shared" si="0"/>
        <v>27.936500000000002</v>
      </c>
      <c r="AH16" s="46">
        <f t="shared" si="1"/>
        <v>586.66650000000004</v>
      </c>
      <c r="AI16" s="17">
        <f t="shared" si="2"/>
        <v>-3.499999999917236E-3</v>
      </c>
    </row>
    <row r="17" spans="1:35" s="16" customFormat="1" x14ac:dyDescent="0.25">
      <c r="A17" s="16">
        <v>1109</v>
      </c>
      <c r="B17" s="20">
        <v>1150</v>
      </c>
      <c r="C17" s="20" t="s">
        <v>731</v>
      </c>
      <c r="D17" s="20">
        <v>15</v>
      </c>
      <c r="E17" s="20">
        <v>1</v>
      </c>
      <c r="F17" s="26" t="s">
        <v>796</v>
      </c>
      <c r="G17" s="23">
        <v>586.66999999999996</v>
      </c>
      <c r="H17" s="20">
        <v>0</v>
      </c>
      <c r="I17" s="24">
        <v>0</v>
      </c>
      <c r="J17" s="25">
        <v>0</v>
      </c>
      <c r="K17" s="24">
        <v>0</v>
      </c>
      <c r="L17" s="25">
        <v>0</v>
      </c>
      <c r="M17" s="24">
        <v>0</v>
      </c>
      <c r="N17" s="20">
        <v>0</v>
      </c>
      <c r="O17" s="23">
        <v>0</v>
      </c>
      <c r="P17" s="20">
        <v>0</v>
      </c>
      <c r="Q17" s="23">
        <v>0</v>
      </c>
      <c r="R17" s="22">
        <v>586.66999999999996</v>
      </c>
      <c r="S17" s="20">
        <v>0</v>
      </c>
      <c r="T17" s="20">
        <v>0</v>
      </c>
      <c r="U17" s="21">
        <v>0</v>
      </c>
      <c r="V17" s="20"/>
      <c r="W17" s="20"/>
      <c r="X17"/>
      <c r="Y17" t="s">
        <v>5</v>
      </c>
      <c r="AA17" s="17"/>
      <c r="AB17"/>
      <c r="AD17" s="16" t="s">
        <v>4</v>
      </c>
      <c r="AE17" s="46">
        <v>558.73</v>
      </c>
      <c r="AF17" s="16">
        <v>558.73</v>
      </c>
      <c r="AG17" s="16">
        <f t="shared" si="0"/>
        <v>27.936500000000002</v>
      </c>
      <c r="AH17" s="46">
        <f t="shared" si="1"/>
        <v>586.66650000000004</v>
      </c>
      <c r="AI17" s="17">
        <f t="shared" si="2"/>
        <v>-3.499999999917236E-3</v>
      </c>
    </row>
    <row r="18" spans="1:35" s="16" customFormat="1" x14ac:dyDescent="0.25">
      <c r="A18" s="16">
        <v>1110</v>
      </c>
      <c r="B18" s="20">
        <v>1151</v>
      </c>
      <c r="C18" s="20" t="s">
        <v>731</v>
      </c>
      <c r="D18" s="20">
        <v>16</v>
      </c>
      <c r="E18" s="20">
        <v>1</v>
      </c>
      <c r="F18" s="26" t="s">
        <v>795</v>
      </c>
      <c r="G18" s="23">
        <v>586.66999999999996</v>
      </c>
      <c r="H18" s="20">
        <v>0</v>
      </c>
      <c r="I18" s="24">
        <v>0</v>
      </c>
      <c r="J18" s="25">
        <v>0</v>
      </c>
      <c r="K18" s="24">
        <v>0</v>
      </c>
      <c r="L18" s="25">
        <v>0</v>
      </c>
      <c r="M18" s="24">
        <v>0</v>
      </c>
      <c r="N18" s="20">
        <v>0</v>
      </c>
      <c r="O18" s="23">
        <v>0</v>
      </c>
      <c r="P18" s="20">
        <v>0</v>
      </c>
      <c r="Q18" s="23">
        <v>0</v>
      </c>
      <c r="R18" s="22">
        <v>586.66999999999996</v>
      </c>
      <c r="S18" s="20">
        <v>0</v>
      </c>
      <c r="T18" s="20">
        <v>0</v>
      </c>
      <c r="U18" s="21">
        <v>0</v>
      </c>
      <c r="V18" s="20"/>
      <c r="W18" s="20"/>
      <c r="X18"/>
      <c r="Y18" t="s">
        <v>5</v>
      </c>
      <c r="AA18" s="17"/>
      <c r="AB18"/>
      <c r="AD18" s="16" t="s">
        <v>4</v>
      </c>
      <c r="AE18" s="46">
        <v>558.73</v>
      </c>
      <c r="AF18" s="16">
        <v>558.73</v>
      </c>
      <c r="AG18" s="16">
        <f t="shared" si="0"/>
        <v>27.936500000000002</v>
      </c>
      <c r="AH18" s="46">
        <f t="shared" si="1"/>
        <v>586.66650000000004</v>
      </c>
      <c r="AI18" s="17">
        <f t="shared" si="2"/>
        <v>-3.499999999917236E-3</v>
      </c>
    </row>
    <row r="19" spans="1:35" s="16" customFormat="1" x14ac:dyDescent="0.25">
      <c r="A19" s="16">
        <v>1111</v>
      </c>
      <c r="B19" s="20">
        <v>1152</v>
      </c>
      <c r="C19" s="20" t="s">
        <v>731</v>
      </c>
      <c r="D19" s="20">
        <v>17</v>
      </c>
      <c r="E19" s="20">
        <v>1</v>
      </c>
      <c r="F19" s="26" t="s">
        <v>794</v>
      </c>
      <c r="G19" s="23">
        <v>586.66999999999996</v>
      </c>
      <c r="H19" s="20">
        <v>0</v>
      </c>
      <c r="I19" s="24">
        <v>0</v>
      </c>
      <c r="J19" s="25">
        <v>0</v>
      </c>
      <c r="K19" s="24">
        <v>0</v>
      </c>
      <c r="L19" s="25">
        <v>0</v>
      </c>
      <c r="M19" s="24">
        <v>0</v>
      </c>
      <c r="N19" s="20">
        <v>0</v>
      </c>
      <c r="O19" s="23">
        <v>0</v>
      </c>
      <c r="P19" s="20">
        <v>0</v>
      </c>
      <c r="Q19" s="23">
        <v>0</v>
      </c>
      <c r="R19" s="22">
        <v>586.66999999999996</v>
      </c>
      <c r="S19" s="20">
        <v>0</v>
      </c>
      <c r="T19" s="20">
        <v>0</v>
      </c>
      <c r="U19" s="21">
        <v>0</v>
      </c>
      <c r="V19" s="20"/>
      <c r="W19" s="20"/>
      <c r="X19"/>
      <c r="Y19" t="s">
        <v>5</v>
      </c>
      <c r="AA19" s="17"/>
      <c r="AB19"/>
      <c r="AD19" s="16" t="s">
        <v>4</v>
      </c>
      <c r="AE19" s="46">
        <v>558.73</v>
      </c>
      <c r="AF19" s="16">
        <v>558.73</v>
      </c>
      <c r="AG19" s="16">
        <f t="shared" si="0"/>
        <v>27.936500000000002</v>
      </c>
      <c r="AH19" s="46">
        <f t="shared" si="1"/>
        <v>586.66650000000004</v>
      </c>
      <c r="AI19" s="17">
        <f t="shared" si="2"/>
        <v>-3.499999999917236E-3</v>
      </c>
    </row>
    <row r="20" spans="1:35" s="16" customFormat="1" ht="30" x14ac:dyDescent="0.25">
      <c r="A20" s="16">
        <v>1112</v>
      </c>
      <c r="B20" s="20">
        <v>1153</v>
      </c>
      <c r="C20" s="20" t="s">
        <v>731</v>
      </c>
      <c r="D20" s="20">
        <v>18</v>
      </c>
      <c r="E20" s="20">
        <v>1</v>
      </c>
      <c r="F20" s="26" t="s">
        <v>793</v>
      </c>
      <c r="G20" s="23">
        <v>586.66999999999996</v>
      </c>
      <c r="H20" s="20">
        <v>0</v>
      </c>
      <c r="I20" s="24">
        <v>0</v>
      </c>
      <c r="J20" s="25">
        <v>0</v>
      </c>
      <c r="K20" s="24">
        <v>0</v>
      </c>
      <c r="L20" s="25">
        <v>0</v>
      </c>
      <c r="M20" s="24">
        <v>0</v>
      </c>
      <c r="N20" s="20">
        <v>0</v>
      </c>
      <c r="O20" s="23">
        <v>0</v>
      </c>
      <c r="P20" s="20">
        <v>0</v>
      </c>
      <c r="Q20" s="23">
        <v>0</v>
      </c>
      <c r="R20" s="22">
        <v>586.66999999999996</v>
      </c>
      <c r="S20" s="20">
        <v>0</v>
      </c>
      <c r="T20" s="20">
        <v>0</v>
      </c>
      <c r="U20" s="21">
        <v>0</v>
      </c>
      <c r="V20" s="20"/>
      <c r="W20" s="20"/>
      <c r="X20"/>
      <c r="Y20" t="s">
        <v>5</v>
      </c>
      <c r="AA20" s="17"/>
      <c r="AB20"/>
      <c r="AD20" s="16" t="s">
        <v>4</v>
      </c>
      <c r="AE20" s="46">
        <v>558.73</v>
      </c>
      <c r="AF20" s="16">
        <v>558.73</v>
      </c>
      <c r="AG20" s="16">
        <f t="shared" si="0"/>
        <v>27.936500000000002</v>
      </c>
      <c r="AH20" s="46">
        <f t="shared" si="1"/>
        <v>586.66650000000004</v>
      </c>
      <c r="AI20" s="17">
        <f t="shared" si="2"/>
        <v>-3.499999999917236E-3</v>
      </c>
    </row>
    <row r="21" spans="1:35" s="16" customFormat="1" ht="30" x14ac:dyDescent="0.25">
      <c r="A21" s="16">
        <v>1113</v>
      </c>
      <c r="B21" s="20">
        <v>1154</v>
      </c>
      <c r="C21" s="20" t="s">
        <v>731</v>
      </c>
      <c r="D21" s="20">
        <v>19</v>
      </c>
      <c r="E21" s="20">
        <v>1</v>
      </c>
      <c r="F21" s="26" t="s">
        <v>792</v>
      </c>
      <c r="G21" s="23">
        <v>586.66999999999996</v>
      </c>
      <c r="H21" s="20">
        <v>0</v>
      </c>
      <c r="I21" s="24">
        <v>0</v>
      </c>
      <c r="J21" s="25">
        <v>0</v>
      </c>
      <c r="K21" s="24">
        <v>0</v>
      </c>
      <c r="L21" s="25">
        <v>0</v>
      </c>
      <c r="M21" s="24">
        <v>0</v>
      </c>
      <c r="N21" s="20">
        <v>0</v>
      </c>
      <c r="O21" s="23">
        <v>0</v>
      </c>
      <c r="P21" s="20">
        <v>0</v>
      </c>
      <c r="Q21" s="23">
        <v>0</v>
      </c>
      <c r="R21" s="22">
        <v>586.66999999999996</v>
      </c>
      <c r="S21" s="20">
        <v>0</v>
      </c>
      <c r="T21" s="20">
        <v>0</v>
      </c>
      <c r="U21" s="21">
        <v>0</v>
      </c>
      <c r="V21" s="20"/>
      <c r="W21" s="20"/>
      <c r="X21"/>
      <c r="Y21" t="s">
        <v>5</v>
      </c>
      <c r="AA21" s="17"/>
      <c r="AB21"/>
      <c r="AD21" s="16" t="s">
        <v>4</v>
      </c>
      <c r="AE21" s="46">
        <v>558.73</v>
      </c>
      <c r="AF21" s="16">
        <v>558.73</v>
      </c>
      <c r="AG21" s="16">
        <f t="shared" si="0"/>
        <v>27.936500000000002</v>
      </c>
      <c r="AH21" s="46">
        <f t="shared" si="1"/>
        <v>586.66650000000004</v>
      </c>
      <c r="AI21" s="17">
        <f t="shared" si="2"/>
        <v>-3.499999999917236E-3</v>
      </c>
    </row>
    <row r="22" spans="1:35" s="16" customFormat="1" ht="30" x14ac:dyDescent="0.25">
      <c r="A22" s="16">
        <v>1114</v>
      </c>
      <c r="B22" s="20">
        <v>1155</v>
      </c>
      <c r="C22" s="20" t="s">
        <v>731</v>
      </c>
      <c r="D22" s="20">
        <v>20</v>
      </c>
      <c r="E22" s="20">
        <v>1</v>
      </c>
      <c r="F22" s="26" t="s">
        <v>791</v>
      </c>
      <c r="G22" s="23">
        <v>586.66999999999996</v>
      </c>
      <c r="H22" s="20">
        <v>0</v>
      </c>
      <c r="I22" s="24">
        <v>0</v>
      </c>
      <c r="J22" s="25">
        <v>0</v>
      </c>
      <c r="K22" s="24">
        <v>0</v>
      </c>
      <c r="L22" s="25">
        <v>0</v>
      </c>
      <c r="M22" s="24">
        <v>0</v>
      </c>
      <c r="N22" s="20">
        <v>0</v>
      </c>
      <c r="O22" s="23">
        <v>0</v>
      </c>
      <c r="P22" s="20">
        <v>0</v>
      </c>
      <c r="Q22" s="23">
        <v>0</v>
      </c>
      <c r="R22" s="22">
        <v>586.66999999999996</v>
      </c>
      <c r="S22" s="20">
        <v>0</v>
      </c>
      <c r="T22" s="20">
        <v>0</v>
      </c>
      <c r="U22" s="21">
        <v>0</v>
      </c>
      <c r="V22" s="20"/>
      <c r="W22" s="20"/>
      <c r="X22"/>
      <c r="Y22" t="s">
        <v>5</v>
      </c>
      <c r="AA22" s="17"/>
      <c r="AB22"/>
      <c r="AD22" s="16" t="s">
        <v>4</v>
      </c>
      <c r="AE22" s="46">
        <v>558.73</v>
      </c>
      <c r="AF22" s="16">
        <v>558.73</v>
      </c>
      <c r="AG22" s="16">
        <f t="shared" si="0"/>
        <v>27.936500000000002</v>
      </c>
      <c r="AH22" s="46">
        <f t="shared" si="1"/>
        <v>586.66650000000004</v>
      </c>
      <c r="AI22" s="17">
        <f t="shared" si="2"/>
        <v>-3.499999999917236E-3</v>
      </c>
    </row>
    <row r="23" spans="1:35" s="16" customFormat="1" x14ac:dyDescent="0.25">
      <c r="A23" s="16">
        <v>1115</v>
      </c>
      <c r="B23" s="20">
        <v>1758</v>
      </c>
      <c r="C23" s="20" t="s">
        <v>731</v>
      </c>
      <c r="D23" s="20">
        <v>21</v>
      </c>
      <c r="E23" s="20">
        <v>1</v>
      </c>
      <c r="F23" s="26" t="s">
        <v>753</v>
      </c>
      <c r="G23" s="23">
        <v>586.66999999999996</v>
      </c>
      <c r="H23" s="20">
        <v>0</v>
      </c>
      <c r="I23" s="24">
        <v>0</v>
      </c>
      <c r="J23" s="25">
        <v>0</v>
      </c>
      <c r="K23" s="24">
        <v>0</v>
      </c>
      <c r="L23" s="25">
        <v>0</v>
      </c>
      <c r="M23" s="24">
        <v>0</v>
      </c>
      <c r="N23" s="20">
        <v>0</v>
      </c>
      <c r="O23" s="23">
        <v>0</v>
      </c>
      <c r="P23" s="20">
        <v>0</v>
      </c>
      <c r="Q23" s="23">
        <v>0</v>
      </c>
      <c r="R23" s="22">
        <v>586.66999999999996</v>
      </c>
      <c r="S23" s="20">
        <v>0</v>
      </c>
      <c r="T23" s="20">
        <v>0</v>
      </c>
      <c r="U23" s="21">
        <v>0</v>
      </c>
      <c r="V23" s="20"/>
      <c r="W23" s="19"/>
      <c r="X23"/>
      <c r="Y23" t="s">
        <v>5</v>
      </c>
      <c r="AA23" s="17"/>
      <c r="AB23"/>
      <c r="AD23" s="16" t="s">
        <v>4</v>
      </c>
      <c r="AE23" s="46">
        <v>558.73</v>
      </c>
      <c r="AF23" s="16">
        <v>558.73</v>
      </c>
      <c r="AG23" s="16">
        <f t="shared" si="0"/>
        <v>27.936500000000002</v>
      </c>
      <c r="AH23" s="46">
        <f t="shared" si="1"/>
        <v>586.66650000000004</v>
      </c>
      <c r="AI23" s="17">
        <f t="shared" si="2"/>
        <v>-3.499999999917236E-3</v>
      </c>
    </row>
    <row r="24" spans="1:35" s="16" customFormat="1" x14ac:dyDescent="0.25">
      <c r="A24" s="16">
        <v>1116</v>
      </c>
      <c r="B24" s="20">
        <v>1157</v>
      </c>
      <c r="C24" s="20" t="s">
        <v>731</v>
      </c>
      <c r="D24" s="20">
        <v>22</v>
      </c>
      <c r="E24" s="20">
        <v>1</v>
      </c>
      <c r="F24" s="26" t="s">
        <v>790</v>
      </c>
      <c r="G24" s="23">
        <v>733.91</v>
      </c>
      <c r="H24" s="20">
        <v>0</v>
      </c>
      <c r="I24" s="24">
        <v>0</v>
      </c>
      <c r="J24" s="25">
        <v>0</v>
      </c>
      <c r="K24" s="24">
        <v>0</v>
      </c>
      <c r="L24" s="25">
        <v>0</v>
      </c>
      <c r="M24" s="24">
        <v>0</v>
      </c>
      <c r="N24" s="20">
        <v>0</v>
      </c>
      <c r="O24" s="23">
        <v>0</v>
      </c>
      <c r="P24" s="20">
        <v>0</v>
      </c>
      <c r="Q24" s="23">
        <v>0</v>
      </c>
      <c r="R24" s="22">
        <v>733.91</v>
      </c>
      <c r="S24" s="20">
        <v>0</v>
      </c>
      <c r="T24" s="20">
        <v>0</v>
      </c>
      <c r="U24" s="21">
        <v>0</v>
      </c>
      <c r="V24" s="20"/>
      <c r="W24" s="20"/>
      <c r="X24"/>
      <c r="Y24" t="s">
        <v>5</v>
      </c>
      <c r="AA24" s="17"/>
      <c r="AB24"/>
      <c r="AD24" s="16" t="s">
        <v>4</v>
      </c>
      <c r="AE24" s="46">
        <v>698.96</v>
      </c>
      <c r="AF24" s="16">
        <v>698.96</v>
      </c>
      <c r="AG24" s="16">
        <f t="shared" si="0"/>
        <v>34.948</v>
      </c>
      <c r="AH24" s="46">
        <f t="shared" si="1"/>
        <v>733.90800000000002</v>
      </c>
      <c r="AI24" s="17">
        <f t="shared" si="2"/>
        <v>-1.9999999999527063E-3</v>
      </c>
    </row>
    <row r="25" spans="1:35" s="16" customFormat="1" ht="30" x14ac:dyDescent="0.25">
      <c r="A25" s="16">
        <v>1117</v>
      </c>
      <c r="B25" s="20">
        <v>1158</v>
      </c>
      <c r="C25" s="20" t="s">
        <v>731</v>
      </c>
      <c r="D25" s="20">
        <v>23</v>
      </c>
      <c r="E25" s="20">
        <v>1</v>
      </c>
      <c r="F25" s="26" t="s">
        <v>789</v>
      </c>
      <c r="G25" s="23">
        <v>733.91</v>
      </c>
      <c r="H25" s="20">
        <v>0</v>
      </c>
      <c r="I25" s="24">
        <v>0</v>
      </c>
      <c r="J25" s="25">
        <v>0</v>
      </c>
      <c r="K25" s="24">
        <v>0</v>
      </c>
      <c r="L25" s="25">
        <v>0</v>
      </c>
      <c r="M25" s="24">
        <v>0</v>
      </c>
      <c r="N25" s="20">
        <v>0</v>
      </c>
      <c r="O25" s="23">
        <v>0</v>
      </c>
      <c r="P25" s="20">
        <v>0</v>
      </c>
      <c r="Q25" s="23">
        <v>0</v>
      </c>
      <c r="R25" s="22">
        <v>733.91</v>
      </c>
      <c r="S25" s="20">
        <v>0</v>
      </c>
      <c r="T25" s="20">
        <v>0</v>
      </c>
      <c r="U25" s="21">
        <v>0</v>
      </c>
      <c r="V25" s="20"/>
      <c r="W25" s="20"/>
      <c r="X25"/>
      <c r="Y25" t="s">
        <v>5</v>
      </c>
      <c r="AA25" s="17"/>
      <c r="AB25"/>
      <c r="AD25" s="16" t="s">
        <v>4</v>
      </c>
      <c r="AE25" s="46">
        <v>698.96</v>
      </c>
      <c r="AF25" s="16">
        <v>698.96</v>
      </c>
      <c r="AG25" s="16">
        <f t="shared" si="0"/>
        <v>34.948</v>
      </c>
      <c r="AH25" s="46">
        <f t="shared" si="1"/>
        <v>733.90800000000002</v>
      </c>
      <c r="AI25" s="17">
        <f t="shared" si="2"/>
        <v>-1.9999999999527063E-3</v>
      </c>
    </row>
    <row r="26" spans="1:35" s="16" customFormat="1" ht="30" x14ac:dyDescent="0.25">
      <c r="A26" s="16">
        <v>1118</v>
      </c>
      <c r="B26" s="20">
        <v>1159</v>
      </c>
      <c r="C26" s="20" t="s">
        <v>731</v>
      </c>
      <c r="D26" s="20">
        <v>24</v>
      </c>
      <c r="E26" s="20">
        <v>1</v>
      </c>
      <c r="F26" s="26" t="s">
        <v>788</v>
      </c>
      <c r="G26" s="23">
        <v>733.91</v>
      </c>
      <c r="H26" s="20">
        <v>0</v>
      </c>
      <c r="I26" s="24">
        <v>0</v>
      </c>
      <c r="J26" s="25">
        <v>0</v>
      </c>
      <c r="K26" s="24">
        <v>0</v>
      </c>
      <c r="L26" s="25">
        <v>0</v>
      </c>
      <c r="M26" s="24">
        <v>0</v>
      </c>
      <c r="N26" s="20">
        <v>0</v>
      </c>
      <c r="O26" s="23">
        <v>0</v>
      </c>
      <c r="P26" s="20">
        <v>0</v>
      </c>
      <c r="Q26" s="23">
        <v>0</v>
      </c>
      <c r="R26" s="22">
        <v>733.91</v>
      </c>
      <c r="S26" s="20">
        <v>0</v>
      </c>
      <c r="T26" s="20">
        <v>0</v>
      </c>
      <c r="U26" s="21">
        <v>0</v>
      </c>
      <c r="V26" s="20"/>
      <c r="W26" s="20"/>
      <c r="X26"/>
      <c r="Y26" t="s">
        <v>5</v>
      </c>
      <c r="AA26" s="17"/>
      <c r="AB26"/>
      <c r="AD26" s="16" t="s">
        <v>4</v>
      </c>
      <c r="AE26" s="46">
        <v>698.96</v>
      </c>
      <c r="AF26" s="16">
        <v>698.96</v>
      </c>
      <c r="AG26" s="16">
        <f t="shared" si="0"/>
        <v>34.948</v>
      </c>
      <c r="AH26" s="46">
        <f t="shared" si="1"/>
        <v>733.90800000000002</v>
      </c>
      <c r="AI26" s="17">
        <f t="shared" si="2"/>
        <v>-1.9999999999527063E-3</v>
      </c>
    </row>
    <row r="27" spans="1:35" s="16" customFormat="1" ht="30" x14ac:dyDescent="0.25">
      <c r="A27" s="16">
        <v>1119</v>
      </c>
      <c r="B27" s="20">
        <v>1160</v>
      </c>
      <c r="C27" s="20" t="s">
        <v>731</v>
      </c>
      <c r="D27" s="20">
        <v>25</v>
      </c>
      <c r="E27" s="20">
        <v>1</v>
      </c>
      <c r="F27" s="26" t="s">
        <v>787</v>
      </c>
      <c r="G27" s="23">
        <v>733.91</v>
      </c>
      <c r="H27" s="20">
        <v>0</v>
      </c>
      <c r="I27" s="24">
        <v>0</v>
      </c>
      <c r="J27" s="25">
        <v>0</v>
      </c>
      <c r="K27" s="24">
        <v>0</v>
      </c>
      <c r="L27" s="25">
        <v>0</v>
      </c>
      <c r="M27" s="24">
        <v>0</v>
      </c>
      <c r="N27" s="20">
        <v>0</v>
      </c>
      <c r="O27" s="23">
        <v>0</v>
      </c>
      <c r="P27" s="20">
        <v>0</v>
      </c>
      <c r="Q27" s="23">
        <v>0</v>
      </c>
      <c r="R27" s="22">
        <v>733.91</v>
      </c>
      <c r="S27" s="20">
        <v>0</v>
      </c>
      <c r="T27" s="20">
        <v>0</v>
      </c>
      <c r="U27" s="21">
        <v>0</v>
      </c>
      <c r="V27" s="20"/>
      <c r="W27" s="20"/>
      <c r="X27"/>
      <c r="Y27" t="s">
        <v>5</v>
      </c>
      <c r="AA27" s="17"/>
      <c r="AB27"/>
      <c r="AD27" s="16" t="s">
        <v>4</v>
      </c>
      <c r="AE27" s="46">
        <v>698.96</v>
      </c>
      <c r="AF27" s="16">
        <v>698.96</v>
      </c>
      <c r="AG27" s="16">
        <f t="shared" si="0"/>
        <v>34.948</v>
      </c>
      <c r="AH27" s="46">
        <f t="shared" si="1"/>
        <v>733.90800000000002</v>
      </c>
      <c r="AI27" s="17">
        <f t="shared" si="2"/>
        <v>-1.9999999999527063E-3</v>
      </c>
    </row>
    <row r="28" spans="1:35" s="16" customFormat="1" ht="30" x14ac:dyDescent="0.25">
      <c r="A28" s="16">
        <v>1120</v>
      </c>
      <c r="B28" s="20">
        <v>1161</v>
      </c>
      <c r="C28" s="20" t="s">
        <v>731</v>
      </c>
      <c r="D28" s="20">
        <v>26</v>
      </c>
      <c r="E28" s="20">
        <v>1</v>
      </c>
      <c r="F28" s="26" t="s">
        <v>786</v>
      </c>
      <c r="G28" s="23">
        <v>733.91</v>
      </c>
      <c r="H28" s="20">
        <v>0</v>
      </c>
      <c r="I28" s="24">
        <v>0</v>
      </c>
      <c r="J28" s="25">
        <v>0</v>
      </c>
      <c r="K28" s="24">
        <v>0</v>
      </c>
      <c r="L28" s="25">
        <v>0</v>
      </c>
      <c r="M28" s="24">
        <v>0</v>
      </c>
      <c r="N28" s="20">
        <v>0</v>
      </c>
      <c r="O28" s="23">
        <v>0</v>
      </c>
      <c r="P28" s="20">
        <v>0</v>
      </c>
      <c r="Q28" s="23">
        <v>0</v>
      </c>
      <c r="R28" s="22">
        <v>733.91</v>
      </c>
      <c r="S28" s="20">
        <v>0</v>
      </c>
      <c r="T28" s="20">
        <v>0</v>
      </c>
      <c r="U28" s="21">
        <v>0</v>
      </c>
      <c r="V28" s="20"/>
      <c r="W28" s="20"/>
      <c r="X28"/>
      <c r="Y28" t="s">
        <v>5</v>
      </c>
      <c r="AA28" s="17"/>
      <c r="AB28"/>
      <c r="AD28" s="16" t="s">
        <v>4</v>
      </c>
      <c r="AE28" s="46">
        <v>698.96</v>
      </c>
      <c r="AF28" s="16">
        <v>698.96</v>
      </c>
      <c r="AG28" s="16">
        <f t="shared" si="0"/>
        <v>34.948</v>
      </c>
      <c r="AH28" s="46">
        <f t="shared" si="1"/>
        <v>733.90800000000002</v>
      </c>
      <c r="AI28" s="17">
        <f t="shared" si="2"/>
        <v>-1.9999999999527063E-3</v>
      </c>
    </row>
    <row r="29" spans="1:35" s="16" customFormat="1" x14ac:dyDescent="0.25">
      <c r="A29" s="16">
        <v>1121</v>
      </c>
      <c r="B29" s="20">
        <v>1162</v>
      </c>
      <c r="C29" s="20" t="s">
        <v>731</v>
      </c>
      <c r="D29" s="20">
        <v>27</v>
      </c>
      <c r="E29" s="20">
        <v>1</v>
      </c>
      <c r="F29" s="26" t="s">
        <v>785</v>
      </c>
      <c r="G29" s="23">
        <v>733.91</v>
      </c>
      <c r="H29" s="20">
        <v>0</v>
      </c>
      <c r="I29" s="24">
        <v>0</v>
      </c>
      <c r="J29" s="25">
        <v>0</v>
      </c>
      <c r="K29" s="24">
        <v>0</v>
      </c>
      <c r="L29" s="25">
        <v>0</v>
      </c>
      <c r="M29" s="24">
        <v>0</v>
      </c>
      <c r="N29" s="20">
        <v>0</v>
      </c>
      <c r="O29" s="23">
        <v>0</v>
      </c>
      <c r="P29" s="20">
        <v>0</v>
      </c>
      <c r="Q29" s="23">
        <v>0</v>
      </c>
      <c r="R29" s="22">
        <v>733.91</v>
      </c>
      <c r="S29" s="20">
        <v>0</v>
      </c>
      <c r="T29" s="20">
        <v>0</v>
      </c>
      <c r="U29" s="21">
        <v>0</v>
      </c>
      <c r="V29" s="20"/>
      <c r="W29" s="20"/>
      <c r="X29"/>
      <c r="Y29" t="s">
        <v>5</v>
      </c>
      <c r="AA29" s="17"/>
      <c r="AB29"/>
      <c r="AD29" s="16" t="s">
        <v>4</v>
      </c>
      <c r="AE29" s="46">
        <v>698.96</v>
      </c>
      <c r="AF29" s="16">
        <v>698.96</v>
      </c>
      <c r="AG29" s="16">
        <f t="shared" si="0"/>
        <v>34.948</v>
      </c>
      <c r="AH29" s="46">
        <f t="shared" si="1"/>
        <v>733.90800000000002</v>
      </c>
      <c r="AI29" s="17">
        <f t="shared" si="2"/>
        <v>-1.9999999999527063E-3</v>
      </c>
    </row>
    <row r="30" spans="1:35" s="16" customFormat="1" x14ac:dyDescent="0.25">
      <c r="A30" s="16">
        <v>1122</v>
      </c>
      <c r="B30" s="20">
        <v>1163</v>
      </c>
      <c r="C30" s="20" t="s">
        <v>731</v>
      </c>
      <c r="D30" s="20">
        <v>28</v>
      </c>
      <c r="E30" s="20">
        <v>1</v>
      </c>
      <c r="F30" s="26" t="s">
        <v>784</v>
      </c>
      <c r="G30" s="23">
        <v>733.91</v>
      </c>
      <c r="H30" s="20">
        <v>0</v>
      </c>
      <c r="I30" s="24">
        <v>0</v>
      </c>
      <c r="J30" s="25">
        <v>0</v>
      </c>
      <c r="K30" s="24">
        <v>0</v>
      </c>
      <c r="L30" s="25">
        <v>0</v>
      </c>
      <c r="M30" s="24">
        <v>0</v>
      </c>
      <c r="N30" s="20">
        <v>0</v>
      </c>
      <c r="O30" s="23">
        <v>0</v>
      </c>
      <c r="P30" s="20">
        <v>0</v>
      </c>
      <c r="Q30" s="23">
        <v>0</v>
      </c>
      <c r="R30" s="22">
        <v>733.91</v>
      </c>
      <c r="S30" s="20">
        <v>0</v>
      </c>
      <c r="T30" s="20">
        <v>0</v>
      </c>
      <c r="U30" s="21">
        <v>0</v>
      </c>
      <c r="V30" s="20"/>
      <c r="W30" s="20"/>
      <c r="X30"/>
      <c r="Y30" t="s">
        <v>5</v>
      </c>
      <c r="AA30" s="17"/>
      <c r="AB30"/>
      <c r="AD30" s="16" t="s">
        <v>4</v>
      </c>
      <c r="AE30" s="46">
        <v>698.96</v>
      </c>
      <c r="AF30" s="16">
        <v>698.96</v>
      </c>
      <c r="AG30" s="16">
        <f t="shared" si="0"/>
        <v>34.948</v>
      </c>
      <c r="AH30" s="46">
        <f t="shared" si="1"/>
        <v>733.90800000000002</v>
      </c>
      <c r="AI30" s="17">
        <f t="shared" si="2"/>
        <v>-1.9999999999527063E-3</v>
      </c>
    </row>
    <row r="31" spans="1:35" s="16" customFormat="1" ht="30" x14ac:dyDescent="0.25">
      <c r="A31" s="16">
        <v>1123</v>
      </c>
      <c r="B31" s="20">
        <v>1164</v>
      </c>
      <c r="C31" s="20" t="s">
        <v>731</v>
      </c>
      <c r="D31" s="20">
        <v>29</v>
      </c>
      <c r="E31" s="20">
        <v>1</v>
      </c>
      <c r="F31" s="26" t="s">
        <v>783</v>
      </c>
      <c r="G31" s="23">
        <v>733.91</v>
      </c>
      <c r="H31" s="20">
        <v>0</v>
      </c>
      <c r="I31" s="24">
        <v>0</v>
      </c>
      <c r="J31" s="25">
        <v>0</v>
      </c>
      <c r="K31" s="24">
        <v>0</v>
      </c>
      <c r="L31" s="25">
        <v>0</v>
      </c>
      <c r="M31" s="24">
        <v>0</v>
      </c>
      <c r="N31" s="20">
        <v>0</v>
      </c>
      <c r="O31" s="23">
        <v>0</v>
      </c>
      <c r="P31" s="20">
        <v>0</v>
      </c>
      <c r="Q31" s="23">
        <v>0</v>
      </c>
      <c r="R31" s="22">
        <v>733.91</v>
      </c>
      <c r="S31" s="20">
        <v>0</v>
      </c>
      <c r="T31" s="20">
        <v>0</v>
      </c>
      <c r="U31" s="21">
        <v>0</v>
      </c>
      <c r="V31" s="20"/>
      <c r="W31" s="20"/>
      <c r="X31"/>
      <c r="Y31" t="s">
        <v>5</v>
      </c>
      <c r="AA31" s="17"/>
      <c r="AB31"/>
      <c r="AD31" s="16" t="s">
        <v>4</v>
      </c>
      <c r="AE31" s="46">
        <v>698.96</v>
      </c>
      <c r="AF31" s="16">
        <v>698.96</v>
      </c>
      <c r="AG31" s="16">
        <f t="shared" si="0"/>
        <v>34.948</v>
      </c>
      <c r="AH31" s="46">
        <f t="shared" si="1"/>
        <v>733.90800000000002</v>
      </c>
      <c r="AI31" s="17">
        <f t="shared" si="2"/>
        <v>-1.9999999999527063E-3</v>
      </c>
    </row>
    <row r="32" spans="1:35" s="16" customFormat="1" ht="30" x14ac:dyDescent="0.25">
      <c r="A32" s="16">
        <v>1124</v>
      </c>
      <c r="B32" s="20">
        <v>1165</v>
      </c>
      <c r="C32" s="20" t="s">
        <v>731</v>
      </c>
      <c r="D32" s="20">
        <v>30</v>
      </c>
      <c r="E32" s="20">
        <v>1</v>
      </c>
      <c r="F32" s="26" t="s">
        <v>782</v>
      </c>
      <c r="G32" s="23">
        <v>733.91</v>
      </c>
      <c r="H32" s="20">
        <v>0</v>
      </c>
      <c r="I32" s="24">
        <v>0</v>
      </c>
      <c r="J32" s="25">
        <v>0</v>
      </c>
      <c r="K32" s="24">
        <v>0</v>
      </c>
      <c r="L32" s="25">
        <v>0</v>
      </c>
      <c r="M32" s="24">
        <v>0</v>
      </c>
      <c r="N32" s="20">
        <v>0</v>
      </c>
      <c r="O32" s="23">
        <v>0</v>
      </c>
      <c r="P32" s="20">
        <v>0</v>
      </c>
      <c r="Q32" s="23">
        <v>0</v>
      </c>
      <c r="R32" s="22">
        <v>733.91</v>
      </c>
      <c r="S32" s="20">
        <v>0</v>
      </c>
      <c r="T32" s="20">
        <v>0</v>
      </c>
      <c r="U32" s="21">
        <v>0</v>
      </c>
      <c r="V32" s="20"/>
      <c r="W32" s="20"/>
      <c r="X32"/>
      <c r="Y32" t="s">
        <v>5</v>
      </c>
      <c r="AA32" s="17"/>
      <c r="AB32"/>
      <c r="AD32" s="16" t="s">
        <v>4</v>
      </c>
      <c r="AE32" s="46">
        <v>698.96</v>
      </c>
      <c r="AF32" s="16">
        <v>698.96</v>
      </c>
      <c r="AG32" s="16">
        <f t="shared" si="0"/>
        <v>34.948</v>
      </c>
      <c r="AH32" s="46">
        <f t="shared" si="1"/>
        <v>733.90800000000002</v>
      </c>
      <c r="AI32" s="17">
        <f t="shared" si="2"/>
        <v>-1.9999999999527063E-3</v>
      </c>
    </row>
    <row r="33" spans="1:35" s="16" customFormat="1" x14ac:dyDescent="0.25">
      <c r="A33" s="16">
        <v>1125</v>
      </c>
      <c r="B33" s="20">
        <v>1759</v>
      </c>
      <c r="C33" s="20" t="s">
        <v>731</v>
      </c>
      <c r="D33" s="20">
        <v>31</v>
      </c>
      <c r="E33" s="20">
        <v>1</v>
      </c>
      <c r="F33" s="26" t="s">
        <v>753</v>
      </c>
      <c r="G33" s="23">
        <v>733.91</v>
      </c>
      <c r="H33" s="20">
        <v>0</v>
      </c>
      <c r="I33" s="24">
        <v>0</v>
      </c>
      <c r="J33" s="25">
        <v>0</v>
      </c>
      <c r="K33" s="24">
        <v>0</v>
      </c>
      <c r="L33" s="25">
        <v>0</v>
      </c>
      <c r="M33" s="24">
        <v>0</v>
      </c>
      <c r="N33" s="20">
        <v>0</v>
      </c>
      <c r="O33" s="23">
        <v>0</v>
      </c>
      <c r="P33" s="20">
        <v>0</v>
      </c>
      <c r="Q33" s="23">
        <v>0</v>
      </c>
      <c r="R33" s="22">
        <v>733.91</v>
      </c>
      <c r="S33" s="20">
        <v>0</v>
      </c>
      <c r="T33" s="20">
        <v>0</v>
      </c>
      <c r="U33" s="21">
        <v>0</v>
      </c>
      <c r="V33" s="20"/>
      <c r="W33" s="19"/>
      <c r="X33"/>
      <c r="Y33" t="s">
        <v>5</v>
      </c>
      <c r="AA33" s="17"/>
      <c r="AB33"/>
      <c r="AD33" s="16" t="s">
        <v>4</v>
      </c>
      <c r="AE33" s="46">
        <v>698.96</v>
      </c>
      <c r="AF33" s="16">
        <v>698.96</v>
      </c>
      <c r="AG33" s="16">
        <f t="shared" si="0"/>
        <v>34.948</v>
      </c>
      <c r="AH33" s="46">
        <f t="shared" si="1"/>
        <v>733.90800000000002</v>
      </c>
      <c r="AI33" s="17">
        <f t="shared" si="2"/>
        <v>-1.9999999999527063E-3</v>
      </c>
    </row>
    <row r="34" spans="1:35" s="16" customFormat="1" ht="30" x14ac:dyDescent="0.25">
      <c r="A34" s="16">
        <v>1126</v>
      </c>
      <c r="B34" s="20">
        <v>1167</v>
      </c>
      <c r="C34" s="20" t="s">
        <v>731</v>
      </c>
      <c r="D34" s="20">
        <v>32</v>
      </c>
      <c r="E34" s="20">
        <v>1</v>
      </c>
      <c r="F34" s="26" t="s">
        <v>781</v>
      </c>
      <c r="G34" s="23">
        <v>1894.38</v>
      </c>
      <c r="H34" s="20">
        <v>0</v>
      </c>
      <c r="I34" s="24">
        <v>0</v>
      </c>
      <c r="J34" s="25">
        <v>0</v>
      </c>
      <c r="K34" s="24">
        <v>0</v>
      </c>
      <c r="L34" s="25">
        <v>0</v>
      </c>
      <c r="M34" s="24">
        <v>0</v>
      </c>
      <c r="N34" s="20">
        <v>0</v>
      </c>
      <c r="O34" s="23">
        <v>0</v>
      </c>
      <c r="P34" s="20">
        <v>0</v>
      </c>
      <c r="Q34" s="23">
        <v>0</v>
      </c>
      <c r="R34" s="22">
        <v>1894.38</v>
      </c>
      <c r="S34" s="20">
        <v>0</v>
      </c>
      <c r="T34" s="20">
        <v>0</v>
      </c>
      <c r="U34" s="21">
        <v>0</v>
      </c>
      <c r="V34" s="20"/>
      <c r="W34" s="20"/>
      <c r="X34"/>
      <c r="Y34" t="s">
        <v>5</v>
      </c>
      <c r="AA34" s="17"/>
      <c r="AB34"/>
      <c r="AD34" s="16" t="s">
        <v>4</v>
      </c>
      <c r="AE34" s="46">
        <v>1804.17</v>
      </c>
      <c r="AF34" s="16">
        <v>1804.17</v>
      </c>
      <c r="AG34" s="16">
        <f t="shared" si="0"/>
        <v>90.208500000000015</v>
      </c>
      <c r="AH34" s="46">
        <f t="shared" si="1"/>
        <v>1894.3785</v>
      </c>
      <c r="AI34" s="17">
        <f t="shared" si="2"/>
        <v>-1.5000000000782165E-3</v>
      </c>
    </row>
    <row r="35" spans="1:35" s="16" customFormat="1" ht="30" x14ac:dyDescent="0.25">
      <c r="A35" s="16">
        <v>1127</v>
      </c>
      <c r="B35" s="20">
        <v>1168</v>
      </c>
      <c r="C35" s="20" t="s">
        <v>731</v>
      </c>
      <c r="D35" s="20">
        <v>33</v>
      </c>
      <c r="E35" s="20">
        <v>1</v>
      </c>
      <c r="F35" s="26" t="s">
        <v>780</v>
      </c>
      <c r="G35" s="23">
        <v>1894.38</v>
      </c>
      <c r="H35" s="20">
        <v>0</v>
      </c>
      <c r="I35" s="24">
        <v>0</v>
      </c>
      <c r="J35" s="25">
        <v>0</v>
      </c>
      <c r="K35" s="24">
        <v>0</v>
      </c>
      <c r="L35" s="25">
        <v>0</v>
      </c>
      <c r="M35" s="24">
        <v>0</v>
      </c>
      <c r="N35" s="20">
        <v>0</v>
      </c>
      <c r="O35" s="23">
        <v>0</v>
      </c>
      <c r="P35" s="20">
        <v>0</v>
      </c>
      <c r="Q35" s="23">
        <v>0</v>
      </c>
      <c r="R35" s="22">
        <v>1894.38</v>
      </c>
      <c r="S35" s="20">
        <v>0</v>
      </c>
      <c r="T35" s="20">
        <v>0</v>
      </c>
      <c r="U35" s="21">
        <v>0</v>
      </c>
      <c r="V35" s="20"/>
      <c r="W35" s="20"/>
      <c r="X35"/>
      <c r="Y35" t="s">
        <v>5</v>
      </c>
      <c r="AA35" s="17"/>
      <c r="AB35"/>
      <c r="AD35" s="16" t="s">
        <v>4</v>
      </c>
      <c r="AE35" s="46">
        <v>1804.17</v>
      </c>
      <c r="AF35" s="16">
        <v>1804.17</v>
      </c>
      <c r="AG35" s="16">
        <f t="shared" ref="AG35:AG66" si="3">+AF35*5%</f>
        <v>90.208500000000015</v>
      </c>
      <c r="AH35" s="46">
        <f t="shared" ref="AH35:AH66" si="4">+AG35+AF35</f>
        <v>1894.3785</v>
      </c>
      <c r="AI35" s="17">
        <f t="shared" ref="AI35:AI66" si="5">+AH35-R35</f>
        <v>-1.5000000000782165E-3</v>
      </c>
    </row>
    <row r="36" spans="1:35" s="16" customFormat="1" ht="30" x14ac:dyDescent="0.25">
      <c r="A36" s="16">
        <v>1128</v>
      </c>
      <c r="B36" s="20">
        <v>1169</v>
      </c>
      <c r="C36" s="20" t="s">
        <v>731</v>
      </c>
      <c r="D36" s="20">
        <v>34</v>
      </c>
      <c r="E36" s="20">
        <v>1</v>
      </c>
      <c r="F36" s="26" t="s">
        <v>779</v>
      </c>
      <c r="G36" s="23">
        <v>1894.38</v>
      </c>
      <c r="H36" s="20">
        <v>0</v>
      </c>
      <c r="I36" s="24">
        <v>0</v>
      </c>
      <c r="J36" s="25">
        <v>0</v>
      </c>
      <c r="K36" s="24">
        <v>0</v>
      </c>
      <c r="L36" s="25">
        <v>0</v>
      </c>
      <c r="M36" s="24">
        <v>0</v>
      </c>
      <c r="N36" s="20">
        <v>0</v>
      </c>
      <c r="O36" s="23">
        <v>0</v>
      </c>
      <c r="P36" s="20">
        <v>0</v>
      </c>
      <c r="Q36" s="23">
        <v>0</v>
      </c>
      <c r="R36" s="22">
        <v>1894.38</v>
      </c>
      <c r="S36" s="20">
        <v>0</v>
      </c>
      <c r="T36" s="20">
        <v>0</v>
      </c>
      <c r="U36" s="21">
        <v>0</v>
      </c>
      <c r="V36" s="20"/>
      <c r="W36" s="20"/>
      <c r="X36"/>
      <c r="Y36" t="s">
        <v>5</v>
      </c>
      <c r="AA36" s="17"/>
      <c r="AB36"/>
      <c r="AD36" s="16" t="s">
        <v>4</v>
      </c>
      <c r="AE36" s="46">
        <v>1804.17</v>
      </c>
      <c r="AF36" s="16">
        <v>1804.17</v>
      </c>
      <c r="AG36" s="16">
        <f t="shared" si="3"/>
        <v>90.208500000000015</v>
      </c>
      <c r="AH36" s="46">
        <f t="shared" si="4"/>
        <v>1894.3785</v>
      </c>
      <c r="AI36" s="17">
        <f t="shared" si="5"/>
        <v>-1.5000000000782165E-3</v>
      </c>
    </row>
    <row r="37" spans="1:35" s="16" customFormat="1" ht="30" x14ac:dyDescent="0.25">
      <c r="A37" s="16">
        <v>1129</v>
      </c>
      <c r="B37" s="20">
        <v>1170</v>
      </c>
      <c r="C37" s="20" t="s">
        <v>731</v>
      </c>
      <c r="D37" s="20">
        <v>35</v>
      </c>
      <c r="E37" s="20">
        <v>1</v>
      </c>
      <c r="F37" s="26" t="s">
        <v>778</v>
      </c>
      <c r="G37" s="23">
        <v>1894.38</v>
      </c>
      <c r="H37" s="20">
        <v>0</v>
      </c>
      <c r="I37" s="24">
        <v>0</v>
      </c>
      <c r="J37" s="25">
        <v>0</v>
      </c>
      <c r="K37" s="24">
        <v>0</v>
      </c>
      <c r="L37" s="25">
        <v>0</v>
      </c>
      <c r="M37" s="24">
        <v>0</v>
      </c>
      <c r="N37" s="20">
        <v>0</v>
      </c>
      <c r="O37" s="23">
        <v>0</v>
      </c>
      <c r="P37" s="20">
        <v>0</v>
      </c>
      <c r="Q37" s="23">
        <v>0</v>
      </c>
      <c r="R37" s="22">
        <v>1894.38</v>
      </c>
      <c r="S37" s="20">
        <v>0</v>
      </c>
      <c r="T37" s="20">
        <v>0</v>
      </c>
      <c r="U37" s="21">
        <v>0</v>
      </c>
      <c r="V37" s="20"/>
      <c r="W37" s="20"/>
      <c r="X37"/>
      <c r="Y37" t="s">
        <v>5</v>
      </c>
      <c r="AA37" s="17"/>
      <c r="AB37"/>
      <c r="AD37" s="16" t="s">
        <v>4</v>
      </c>
      <c r="AE37" s="46">
        <v>1804.17</v>
      </c>
      <c r="AF37" s="16">
        <v>1804.17</v>
      </c>
      <c r="AG37" s="16">
        <f t="shared" si="3"/>
        <v>90.208500000000015</v>
      </c>
      <c r="AH37" s="46">
        <f t="shared" si="4"/>
        <v>1894.3785</v>
      </c>
      <c r="AI37" s="17">
        <f t="shared" si="5"/>
        <v>-1.5000000000782165E-3</v>
      </c>
    </row>
    <row r="38" spans="1:35" s="16" customFormat="1" ht="45" x14ac:dyDescent="0.25">
      <c r="A38" s="16">
        <v>1130</v>
      </c>
      <c r="B38" s="20">
        <v>1171</v>
      </c>
      <c r="C38" s="20" t="s">
        <v>731</v>
      </c>
      <c r="D38" s="20">
        <v>36</v>
      </c>
      <c r="E38" s="20">
        <v>1</v>
      </c>
      <c r="F38" s="26" t="s">
        <v>777</v>
      </c>
      <c r="G38" s="23">
        <v>1894.38</v>
      </c>
      <c r="H38" s="20">
        <v>0</v>
      </c>
      <c r="I38" s="24">
        <v>0</v>
      </c>
      <c r="J38" s="25">
        <v>0</v>
      </c>
      <c r="K38" s="24">
        <v>0</v>
      </c>
      <c r="L38" s="25">
        <v>0</v>
      </c>
      <c r="M38" s="24">
        <v>0</v>
      </c>
      <c r="N38" s="20">
        <v>0</v>
      </c>
      <c r="O38" s="23">
        <v>0</v>
      </c>
      <c r="P38" s="20">
        <v>0</v>
      </c>
      <c r="Q38" s="23">
        <v>0</v>
      </c>
      <c r="R38" s="22">
        <v>1894.38</v>
      </c>
      <c r="S38" s="20">
        <v>0</v>
      </c>
      <c r="T38" s="20">
        <v>0</v>
      </c>
      <c r="U38" s="21">
        <v>0</v>
      </c>
      <c r="V38" s="20"/>
      <c r="W38" s="20"/>
      <c r="X38"/>
      <c r="Y38" t="s">
        <v>5</v>
      </c>
      <c r="AA38" s="17"/>
      <c r="AB38"/>
      <c r="AD38" s="16" t="s">
        <v>4</v>
      </c>
      <c r="AE38" s="46">
        <v>1804.17</v>
      </c>
      <c r="AF38" s="16">
        <v>1804.17</v>
      </c>
      <c r="AG38" s="16">
        <f t="shared" si="3"/>
        <v>90.208500000000015</v>
      </c>
      <c r="AH38" s="46">
        <f t="shared" si="4"/>
        <v>1894.3785</v>
      </c>
      <c r="AI38" s="17">
        <f t="shared" si="5"/>
        <v>-1.5000000000782165E-3</v>
      </c>
    </row>
    <row r="39" spans="1:35" s="16" customFormat="1" ht="60" x14ac:dyDescent="0.25">
      <c r="A39" s="16">
        <v>1131</v>
      </c>
      <c r="B39" s="20">
        <v>1172</v>
      </c>
      <c r="C39" s="20" t="s">
        <v>731</v>
      </c>
      <c r="D39" s="20">
        <v>37</v>
      </c>
      <c r="E39" s="20">
        <v>1</v>
      </c>
      <c r="F39" s="26" t="s">
        <v>776</v>
      </c>
      <c r="G39" s="23">
        <v>1894.38</v>
      </c>
      <c r="H39" s="20">
        <v>0</v>
      </c>
      <c r="I39" s="24">
        <v>0</v>
      </c>
      <c r="J39" s="25">
        <v>0</v>
      </c>
      <c r="K39" s="24">
        <v>0</v>
      </c>
      <c r="L39" s="25">
        <v>0</v>
      </c>
      <c r="M39" s="24">
        <v>0</v>
      </c>
      <c r="N39" s="20">
        <v>0</v>
      </c>
      <c r="O39" s="23">
        <v>0</v>
      </c>
      <c r="P39" s="20">
        <v>0</v>
      </c>
      <c r="Q39" s="23">
        <v>0</v>
      </c>
      <c r="R39" s="22">
        <v>1894.38</v>
      </c>
      <c r="S39" s="20">
        <v>0</v>
      </c>
      <c r="T39" s="20">
        <v>0</v>
      </c>
      <c r="U39" s="21">
        <v>0</v>
      </c>
      <c r="V39" s="20"/>
      <c r="W39" s="20"/>
      <c r="X39"/>
      <c r="Y39" t="s">
        <v>5</v>
      </c>
      <c r="AA39" s="17"/>
      <c r="AB39"/>
      <c r="AD39" s="16" t="s">
        <v>4</v>
      </c>
      <c r="AE39" s="46">
        <v>1804.17</v>
      </c>
      <c r="AF39" s="16">
        <v>1804.17</v>
      </c>
      <c r="AG39" s="16">
        <f t="shared" si="3"/>
        <v>90.208500000000015</v>
      </c>
      <c r="AH39" s="46">
        <f t="shared" si="4"/>
        <v>1894.3785</v>
      </c>
      <c r="AI39" s="17">
        <f t="shared" si="5"/>
        <v>-1.5000000000782165E-3</v>
      </c>
    </row>
    <row r="40" spans="1:35" s="16" customFormat="1" ht="30" x14ac:dyDescent="0.25">
      <c r="A40" s="16">
        <v>1132</v>
      </c>
      <c r="B40" s="20">
        <v>1173</v>
      </c>
      <c r="C40" s="20" t="s">
        <v>731</v>
      </c>
      <c r="D40" s="20">
        <v>38</v>
      </c>
      <c r="E40" s="20">
        <v>1</v>
      </c>
      <c r="F40" s="26" t="s">
        <v>775</v>
      </c>
      <c r="G40" s="23">
        <v>1894.38</v>
      </c>
      <c r="H40" s="20">
        <v>0</v>
      </c>
      <c r="I40" s="24">
        <v>0</v>
      </c>
      <c r="J40" s="25">
        <v>0</v>
      </c>
      <c r="K40" s="24">
        <v>0</v>
      </c>
      <c r="L40" s="25">
        <v>0</v>
      </c>
      <c r="M40" s="24">
        <v>0</v>
      </c>
      <c r="N40" s="20">
        <v>0</v>
      </c>
      <c r="O40" s="23">
        <v>0</v>
      </c>
      <c r="P40" s="20">
        <v>0</v>
      </c>
      <c r="Q40" s="23">
        <v>0</v>
      </c>
      <c r="R40" s="22">
        <v>1894.38</v>
      </c>
      <c r="S40" s="20">
        <v>0</v>
      </c>
      <c r="T40" s="20">
        <v>0</v>
      </c>
      <c r="U40" s="21">
        <v>0</v>
      </c>
      <c r="V40" s="20"/>
      <c r="W40" s="20"/>
      <c r="X40"/>
      <c r="Y40" t="s">
        <v>5</v>
      </c>
      <c r="AA40" s="17"/>
      <c r="AB40"/>
      <c r="AD40" s="16" t="s">
        <v>4</v>
      </c>
      <c r="AE40" s="46">
        <v>1804.17</v>
      </c>
      <c r="AF40" s="16">
        <v>1804.17</v>
      </c>
      <c r="AG40" s="16">
        <f t="shared" si="3"/>
        <v>90.208500000000015</v>
      </c>
      <c r="AH40" s="46">
        <f t="shared" si="4"/>
        <v>1894.3785</v>
      </c>
      <c r="AI40" s="17">
        <f t="shared" si="5"/>
        <v>-1.5000000000782165E-3</v>
      </c>
    </row>
    <row r="41" spans="1:35" s="16" customFormat="1" ht="30" x14ac:dyDescent="0.25">
      <c r="A41" s="16">
        <v>1133</v>
      </c>
      <c r="B41" s="20">
        <v>1174</v>
      </c>
      <c r="C41" s="20" t="s">
        <v>731</v>
      </c>
      <c r="D41" s="20">
        <v>39</v>
      </c>
      <c r="E41" s="20">
        <v>1</v>
      </c>
      <c r="F41" s="26" t="s">
        <v>774</v>
      </c>
      <c r="G41" s="23">
        <v>1894.38</v>
      </c>
      <c r="H41" s="20">
        <v>0</v>
      </c>
      <c r="I41" s="24">
        <v>0</v>
      </c>
      <c r="J41" s="25">
        <v>0</v>
      </c>
      <c r="K41" s="24">
        <v>0</v>
      </c>
      <c r="L41" s="25">
        <v>0</v>
      </c>
      <c r="M41" s="24">
        <v>0</v>
      </c>
      <c r="N41" s="20">
        <v>0</v>
      </c>
      <c r="O41" s="23">
        <v>0</v>
      </c>
      <c r="P41" s="20">
        <v>0</v>
      </c>
      <c r="Q41" s="23">
        <v>0</v>
      </c>
      <c r="R41" s="22">
        <v>1894.38</v>
      </c>
      <c r="S41" s="20">
        <v>0</v>
      </c>
      <c r="T41" s="20">
        <v>0</v>
      </c>
      <c r="U41" s="21">
        <v>0</v>
      </c>
      <c r="V41" s="20"/>
      <c r="W41" s="20"/>
      <c r="X41"/>
      <c r="Y41" t="s">
        <v>5</v>
      </c>
      <c r="AA41" s="17"/>
      <c r="AB41"/>
      <c r="AD41" s="16" t="s">
        <v>4</v>
      </c>
      <c r="AE41" s="46">
        <v>1804.17</v>
      </c>
      <c r="AF41" s="16">
        <v>1804.17</v>
      </c>
      <c r="AG41" s="16">
        <f t="shared" si="3"/>
        <v>90.208500000000015</v>
      </c>
      <c r="AH41" s="46">
        <f t="shared" si="4"/>
        <v>1894.3785</v>
      </c>
      <c r="AI41" s="17">
        <f t="shared" si="5"/>
        <v>-1.5000000000782165E-3</v>
      </c>
    </row>
    <row r="42" spans="1:35" s="16" customFormat="1" ht="30" x14ac:dyDescent="0.25">
      <c r="A42" s="16">
        <v>1134</v>
      </c>
      <c r="B42" s="20">
        <v>1175</v>
      </c>
      <c r="C42" s="20" t="s">
        <v>731</v>
      </c>
      <c r="D42" s="20">
        <v>40</v>
      </c>
      <c r="E42" s="20">
        <v>1</v>
      </c>
      <c r="F42" s="26" t="s">
        <v>773</v>
      </c>
      <c r="G42" s="23">
        <v>1894.38</v>
      </c>
      <c r="H42" s="20">
        <v>0</v>
      </c>
      <c r="I42" s="24">
        <v>0</v>
      </c>
      <c r="J42" s="25">
        <v>0</v>
      </c>
      <c r="K42" s="24">
        <v>0</v>
      </c>
      <c r="L42" s="25">
        <v>0</v>
      </c>
      <c r="M42" s="24">
        <v>0</v>
      </c>
      <c r="N42" s="20">
        <v>0</v>
      </c>
      <c r="O42" s="23">
        <v>0</v>
      </c>
      <c r="P42" s="20">
        <v>0</v>
      </c>
      <c r="Q42" s="23">
        <v>0</v>
      </c>
      <c r="R42" s="22">
        <v>1894.38</v>
      </c>
      <c r="S42" s="20">
        <v>0</v>
      </c>
      <c r="T42" s="20">
        <v>0</v>
      </c>
      <c r="U42" s="21">
        <v>0</v>
      </c>
      <c r="V42" s="20"/>
      <c r="W42" s="20"/>
      <c r="X42"/>
      <c r="Y42" t="s">
        <v>5</v>
      </c>
      <c r="AA42" s="17"/>
      <c r="AB42"/>
      <c r="AD42" s="16" t="s">
        <v>4</v>
      </c>
      <c r="AE42" s="46">
        <v>1804.17</v>
      </c>
      <c r="AF42" s="16">
        <v>1804.17</v>
      </c>
      <c r="AG42" s="16">
        <f t="shared" si="3"/>
        <v>90.208500000000015</v>
      </c>
      <c r="AH42" s="46">
        <f t="shared" si="4"/>
        <v>1894.3785</v>
      </c>
      <c r="AI42" s="17">
        <f t="shared" si="5"/>
        <v>-1.5000000000782165E-3</v>
      </c>
    </row>
    <row r="43" spans="1:35" s="16" customFormat="1" ht="30" x14ac:dyDescent="0.25">
      <c r="A43" s="16">
        <v>1135</v>
      </c>
      <c r="B43" s="20">
        <v>1176</v>
      </c>
      <c r="C43" s="20" t="s">
        <v>731</v>
      </c>
      <c r="D43" s="20">
        <v>41</v>
      </c>
      <c r="E43" s="20">
        <v>1</v>
      </c>
      <c r="F43" s="26" t="s">
        <v>772</v>
      </c>
      <c r="G43" s="23">
        <v>1894.38</v>
      </c>
      <c r="H43" s="20">
        <v>0</v>
      </c>
      <c r="I43" s="24">
        <v>0</v>
      </c>
      <c r="J43" s="25">
        <v>0</v>
      </c>
      <c r="K43" s="24">
        <v>0</v>
      </c>
      <c r="L43" s="25">
        <v>0</v>
      </c>
      <c r="M43" s="24">
        <v>0</v>
      </c>
      <c r="N43" s="20">
        <v>0</v>
      </c>
      <c r="O43" s="23">
        <v>0</v>
      </c>
      <c r="P43" s="20">
        <v>0</v>
      </c>
      <c r="Q43" s="23">
        <v>0</v>
      </c>
      <c r="R43" s="22">
        <v>1894.38</v>
      </c>
      <c r="S43" s="20">
        <v>0</v>
      </c>
      <c r="T43" s="20">
        <v>0</v>
      </c>
      <c r="U43" s="21">
        <v>0</v>
      </c>
      <c r="V43" s="20"/>
      <c r="W43" s="20"/>
      <c r="X43"/>
      <c r="Y43" t="s">
        <v>5</v>
      </c>
      <c r="AA43" s="17"/>
      <c r="AB43"/>
      <c r="AD43" s="16" t="s">
        <v>4</v>
      </c>
      <c r="AE43" s="46">
        <v>1804.17</v>
      </c>
      <c r="AF43" s="16">
        <v>1804.17</v>
      </c>
      <c r="AG43" s="16">
        <f t="shared" si="3"/>
        <v>90.208500000000015</v>
      </c>
      <c r="AH43" s="46">
        <f t="shared" si="4"/>
        <v>1894.3785</v>
      </c>
      <c r="AI43" s="17">
        <f t="shared" si="5"/>
        <v>-1.5000000000782165E-3</v>
      </c>
    </row>
    <row r="44" spans="1:35" s="16" customFormat="1" ht="30" x14ac:dyDescent="0.25">
      <c r="A44" s="16">
        <v>1136</v>
      </c>
      <c r="B44" s="20">
        <v>1177</v>
      </c>
      <c r="C44" s="20" t="s">
        <v>731</v>
      </c>
      <c r="D44" s="20">
        <v>42</v>
      </c>
      <c r="E44" s="20">
        <v>1</v>
      </c>
      <c r="F44" s="26" t="s">
        <v>771</v>
      </c>
      <c r="G44" s="23">
        <v>1894.38</v>
      </c>
      <c r="H44" s="20">
        <v>0</v>
      </c>
      <c r="I44" s="24">
        <v>0</v>
      </c>
      <c r="J44" s="25">
        <v>0</v>
      </c>
      <c r="K44" s="24">
        <v>0</v>
      </c>
      <c r="L44" s="25">
        <v>0</v>
      </c>
      <c r="M44" s="24">
        <v>0</v>
      </c>
      <c r="N44" s="20">
        <v>0</v>
      </c>
      <c r="O44" s="23">
        <v>0</v>
      </c>
      <c r="P44" s="20">
        <v>0</v>
      </c>
      <c r="Q44" s="23">
        <v>0</v>
      </c>
      <c r="R44" s="22">
        <v>1894.38</v>
      </c>
      <c r="S44" s="20">
        <v>0</v>
      </c>
      <c r="T44" s="20">
        <v>0</v>
      </c>
      <c r="U44" s="21">
        <v>0</v>
      </c>
      <c r="V44" s="20"/>
      <c r="W44" s="20"/>
      <c r="X44"/>
      <c r="Y44" t="s">
        <v>5</v>
      </c>
      <c r="AA44" s="17"/>
      <c r="AB44"/>
      <c r="AD44" s="16" t="s">
        <v>4</v>
      </c>
      <c r="AE44" s="46">
        <v>1804.17</v>
      </c>
      <c r="AF44" s="16">
        <v>1804.17</v>
      </c>
      <c r="AG44" s="16">
        <f t="shared" si="3"/>
        <v>90.208500000000015</v>
      </c>
      <c r="AH44" s="46">
        <f t="shared" si="4"/>
        <v>1894.3785</v>
      </c>
      <c r="AI44" s="17">
        <f t="shared" si="5"/>
        <v>-1.5000000000782165E-3</v>
      </c>
    </row>
    <row r="45" spans="1:35" s="16" customFormat="1" x14ac:dyDescent="0.25">
      <c r="A45" s="16">
        <v>1137</v>
      </c>
      <c r="B45" s="20">
        <v>1760</v>
      </c>
      <c r="C45" s="20" t="s">
        <v>731</v>
      </c>
      <c r="D45" s="20">
        <v>43</v>
      </c>
      <c r="E45" s="20">
        <v>1</v>
      </c>
      <c r="F45" s="26" t="s">
        <v>753</v>
      </c>
      <c r="G45" s="23">
        <v>1894.38</v>
      </c>
      <c r="H45" s="20">
        <v>0</v>
      </c>
      <c r="I45" s="24">
        <v>0</v>
      </c>
      <c r="J45" s="25">
        <v>0</v>
      </c>
      <c r="K45" s="24">
        <v>0</v>
      </c>
      <c r="L45" s="25">
        <v>0</v>
      </c>
      <c r="M45" s="24">
        <v>0</v>
      </c>
      <c r="N45" s="20">
        <v>0</v>
      </c>
      <c r="O45" s="23">
        <v>0</v>
      </c>
      <c r="P45" s="20">
        <v>0</v>
      </c>
      <c r="Q45" s="23">
        <v>0</v>
      </c>
      <c r="R45" s="22">
        <v>1894.38</v>
      </c>
      <c r="S45" s="20">
        <v>0</v>
      </c>
      <c r="T45" s="20">
        <v>0</v>
      </c>
      <c r="U45" s="21">
        <v>0</v>
      </c>
      <c r="V45" s="20"/>
      <c r="W45" s="19"/>
      <c r="X45"/>
      <c r="Y45" s="134" t="s">
        <v>5</v>
      </c>
      <c r="AA45" s="17"/>
      <c r="AB45" s="134"/>
      <c r="AD45" s="16" t="s">
        <v>4</v>
      </c>
      <c r="AE45" s="46">
        <v>1804.17</v>
      </c>
      <c r="AF45" s="16">
        <v>1804.17</v>
      </c>
      <c r="AG45" s="16">
        <f t="shared" si="3"/>
        <v>90.208500000000015</v>
      </c>
      <c r="AH45" s="46">
        <f t="shared" si="4"/>
        <v>1894.3785</v>
      </c>
      <c r="AI45" s="17">
        <f t="shared" si="5"/>
        <v>-1.5000000000782165E-3</v>
      </c>
    </row>
    <row r="46" spans="1:35" s="16" customFormat="1" x14ac:dyDescent="0.25">
      <c r="A46" s="16">
        <v>1138</v>
      </c>
      <c r="B46" s="20">
        <v>1179</v>
      </c>
      <c r="C46" s="20" t="s">
        <v>731</v>
      </c>
      <c r="D46" s="20">
        <v>44</v>
      </c>
      <c r="E46" s="20">
        <v>1</v>
      </c>
      <c r="F46" s="26" t="s">
        <v>770</v>
      </c>
      <c r="G46" s="23">
        <v>733.91</v>
      </c>
      <c r="H46" s="20">
        <v>0</v>
      </c>
      <c r="I46" s="24">
        <v>0</v>
      </c>
      <c r="J46" s="25">
        <v>0</v>
      </c>
      <c r="K46" s="24">
        <v>0</v>
      </c>
      <c r="L46" s="25">
        <v>0</v>
      </c>
      <c r="M46" s="24">
        <v>0</v>
      </c>
      <c r="N46" s="20">
        <v>0</v>
      </c>
      <c r="O46" s="23">
        <v>0</v>
      </c>
      <c r="P46" s="20">
        <v>0</v>
      </c>
      <c r="Q46" s="23">
        <v>0</v>
      </c>
      <c r="R46" s="22">
        <v>733.91</v>
      </c>
      <c r="S46" s="20">
        <v>0</v>
      </c>
      <c r="T46" s="20">
        <v>0</v>
      </c>
      <c r="U46" s="21">
        <v>0</v>
      </c>
      <c r="V46" s="20"/>
      <c r="W46" s="20"/>
      <c r="X46"/>
      <c r="Y46" t="s">
        <v>5</v>
      </c>
      <c r="AA46" s="17"/>
      <c r="AB46"/>
      <c r="AD46" s="16" t="s">
        <v>4</v>
      </c>
      <c r="AE46" s="46">
        <v>698.96</v>
      </c>
      <c r="AF46" s="16">
        <v>698.96</v>
      </c>
      <c r="AG46" s="16">
        <f t="shared" si="3"/>
        <v>34.948</v>
      </c>
      <c r="AH46" s="46">
        <f t="shared" si="4"/>
        <v>733.90800000000002</v>
      </c>
      <c r="AI46" s="17">
        <f t="shared" si="5"/>
        <v>-1.9999999999527063E-3</v>
      </c>
    </row>
    <row r="47" spans="1:35" s="16" customFormat="1" x14ac:dyDescent="0.25">
      <c r="A47" s="16">
        <v>1139</v>
      </c>
      <c r="B47" s="20">
        <v>1180</v>
      </c>
      <c r="C47" s="20" t="s">
        <v>731</v>
      </c>
      <c r="D47" s="20">
        <v>45</v>
      </c>
      <c r="E47" s="20">
        <v>1</v>
      </c>
      <c r="F47" s="26" t="s">
        <v>769</v>
      </c>
      <c r="G47" s="23">
        <v>733.91</v>
      </c>
      <c r="H47" s="20">
        <v>0</v>
      </c>
      <c r="I47" s="24">
        <v>0</v>
      </c>
      <c r="J47" s="25">
        <v>0</v>
      </c>
      <c r="K47" s="24">
        <v>0</v>
      </c>
      <c r="L47" s="25">
        <v>0</v>
      </c>
      <c r="M47" s="24">
        <v>0</v>
      </c>
      <c r="N47" s="20">
        <v>0</v>
      </c>
      <c r="O47" s="23">
        <v>0</v>
      </c>
      <c r="P47" s="20">
        <v>0</v>
      </c>
      <c r="Q47" s="23">
        <v>0</v>
      </c>
      <c r="R47" s="22">
        <v>733.91</v>
      </c>
      <c r="S47" s="20">
        <v>0</v>
      </c>
      <c r="T47" s="20">
        <v>0</v>
      </c>
      <c r="U47" s="21">
        <v>0</v>
      </c>
      <c r="V47" s="20"/>
      <c r="W47" s="20"/>
      <c r="X47"/>
      <c r="Y47" t="s">
        <v>5</v>
      </c>
      <c r="AA47" s="17"/>
      <c r="AB47"/>
      <c r="AD47" s="16" t="s">
        <v>4</v>
      </c>
      <c r="AE47" s="46">
        <v>698.96</v>
      </c>
      <c r="AF47" s="16">
        <v>698.96</v>
      </c>
      <c r="AG47" s="16">
        <f t="shared" si="3"/>
        <v>34.948</v>
      </c>
      <c r="AH47" s="46">
        <f t="shared" si="4"/>
        <v>733.90800000000002</v>
      </c>
      <c r="AI47" s="17">
        <f t="shared" si="5"/>
        <v>-1.9999999999527063E-3</v>
      </c>
    </row>
    <row r="48" spans="1:35" s="16" customFormat="1" x14ac:dyDescent="0.25">
      <c r="A48" s="16">
        <v>1140</v>
      </c>
      <c r="B48" s="20">
        <v>1181</v>
      </c>
      <c r="C48" s="20" t="s">
        <v>731</v>
      </c>
      <c r="D48" s="20">
        <v>46</v>
      </c>
      <c r="E48" s="20">
        <v>1</v>
      </c>
      <c r="F48" s="26" t="s">
        <v>768</v>
      </c>
      <c r="G48" s="23">
        <v>733.91</v>
      </c>
      <c r="H48" s="20">
        <v>0</v>
      </c>
      <c r="I48" s="24">
        <v>0</v>
      </c>
      <c r="J48" s="25">
        <v>0</v>
      </c>
      <c r="K48" s="24">
        <v>0</v>
      </c>
      <c r="L48" s="25">
        <v>0</v>
      </c>
      <c r="M48" s="24">
        <v>0</v>
      </c>
      <c r="N48" s="20">
        <v>0</v>
      </c>
      <c r="O48" s="23">
        <v>0</v>
      </c>
      <c r="P48" s="20">
        <v>0</v>
      </c>
      <c r="Q48" s="23">
        <v>0</v>
      </c>
      <c r="R48" s="22">
        <v>733.91</v>
      </c>
      <c r="S48" s="20">
        <v>0</v>
      </c>
      <c r="T48" s="20">
        <v>0</v>
      </c>
      <c r="U48" s="21">
        <v>0</v>
      </c>
      <c r="V48" s="20"/>
      <c r="W48" s="20"/>
      <c r="X48"/>
      <c r="Y48" t="s">
        <v>5</v>
      </c>
      <c r="AA48" s="17"/>
      <c r="AB48"/>
      <c r="AD48" s="16" t="s">
        <v>4</v>
      </c>
      <c r="AE48" s="46">
        <v>698.96</v>
      </c>
      <c r="AF48" s="16">
        <v>698.96</v>
      </c>
      <c r="AG48" s="16">
        <f t="shared" si="3"/>
        <v>34.948</v>
      </c>
      <c r="AH48" s="46">
        <f t="shared" si="4"/>
        <v>733.90800000000002</v>
      </c>
      <c r="AI48" s="17">
        <f t="shared" si="5"/>
        <v>-1.9999999999527063E-3</v>
      </c>
    </row>
    <row r="49" spans="1:35" s="16" customFormat="1" ht="30" x14ac:dyDescent="0.25">
      <c r="A49" s="16">
        <v>1141</v>
      </c>
      <c r="B49" s="20">
        <v>1182</v>
      </c>
      <c r="C49" s="20" t="s">
        <v>731</v>
      </c>
      <c r="D49" s="20">
        <v>47</v>
      </c>
      <c r="E49" s="20">
        <v>1</v>
      </c>
      <c r="F49" s="26" t="s">
        <v>767</v>
      </c>
      <c r="G49" s="23">
        <v>733.91</v>
      </c>
      <c r="H49" s="20">
        <v>0</v>
      </c>
      <c r="I49" s="24">
        <v>0</v>
      </c>
      <c r="J49" s="25">
        <v>0</v>
      </c>
      <c r="K49" s="24">
        <v>0</v>
      </c>
      <c r="L49" s="25">
        <v>0</v>
      </c>
      <c r="M49" s="24">
        <v>0</v>
      </c>
      <c r="N49" s="20">
        <v>0</v>
      </c>
      <c r="O49" s="23">
        <v>0</v>
      </c>
      <c r="P49" s="20">
        <v>0</v>
      </c>
      <c r="Q49" s="23">
        <v>0</v>
      </c>
      <c r="R49" s="22">
        <v>733.91</v>
      </c>
      <c r="S49" s="20">
        <v>0</v>
      </c>
      <c r="T49" s="20">
        <v>0</v>
      </c>
      <c r="U49" s="21">
        <v>0</v>
      </c>
      <c r="V49" s="20"/>
      <c r="W49" s="20"/>
      <c r="X49"/>
      <c r="Y49" t="s">
        <v>5</v>
      </c>
      <c r="AA49" s="17"/>
      <c r="AB49"/>
      <c r="AD49" s="16" t="s">
        <v>4</v>
      </c>
      <c r="AE49" s="46">
        <v>698.96</v>
      </c>
      <c r="AF49" s="16">
        <v>698.96</v>
      </c>
      <c r="AG49" s="16">
        <f t="shared" si="3"/>
        <v>34.948</v>
      </c>
      <c r="AH49" s="46">
        <f t="shared" si="4"/>
        <v>733.90800000000002</v>
      </c>
      <c r="AI49" s="17">
        <f t="shared" si="5"/>
        <v>-1.9999999999527063E-3</v>
      </c>
    </row>
    <row r="50" spans="1:35" s="16" customFormat="1" ht="30" x14ac:dyDescent="0.25">
      <c r="A50" s="16">
        <v>1142</v>
      </c>
      <c r="B50" s="20">
        <v>1183</v>
      </c>
      <c r="C50" s="20" t="s">
        <v>731</v>
      </c>
      <c r="D50" s="20">
        <v>48</v>
      </c>
      <c r="E50" s="20">
        <v>1</v>
      </c>
      <c r="F50" s="26" t="s">
        <v>766</v>
      </c>
      <c r="G50" s="23">
        <v>733.91</v>
      </c>
      <c r="H50" s="20">
        <v>0</v>
      </c>
      <c r="I50" s="24">
        <v>0</v>
      </c>
      <c r="J50" s="25">
        <v>0</v>
      </c>
      <c r="K50" s="24">
        <v>0</v>
      </c>
      <c r="L50" s="25">
        <v>0</v>
      </c>
      <c r="M50" s="24">
        <v>0</v>
      </c>
      <c r="N50" s="20">
        <v>0</v>
      </c>
      <c r="O50" s="23">
        <v>0</v>
      </c>
      <c r="P50" s="20">
        <v>0</v>
      </c>
      <c r="Q50" s="23">
        <v>0</v>
      </c>
      <c r="R50" s="22">
        <v>733.91</v>
      </c>
      <c r="S50" s="20">
        <v>0</v>
      </c>
      <c r="T50" s="20">
        <v>0</v>
      </c>
      <c r="U50" s="21">
        <v>0</v>
      </c>
      <c r="V50" s="20"/>
      <c r="W50" s="20"/>
      <c r="X50"/>
      <c r="Y50" t="s">
        <v>5</v>
      </c>
      <c r="AA50" s="17"/>
      <c r="AB50"/>
      <c r="AD50" s="16" t="s">
        <v>4</v>
      </c>
      <c r="AE50" s="46">
        <v>698.96</v>
      </c>
      <c r="AF50" s="16">
        <v>698.96</v>
      </c>
      <c r="AG50" s="16">
        <f t="shared" si="3"/>
        <v>34.948</v>
      </c>
      <c r="AH50" s="46">
        <f t="shared" si="4"/>
        <v>733.90800000000002</v>
      </c>
      <c r="AI50" s="17">
        <f t="shared" si="5"/>
        <v>-1.9999999999527063E-3</v>
      </c>
    </row>
    <row r="51" spans="1:35" s="16" customFormat="1" x14ac:dyDescent="0.25">
      <c r="A51" s="16">
        <v>1143</v>
      </c>
      <c r="B51" s="20">
        <v>1184</v>
      </c>
      <c r="C51" s="20" t="s">
        <v>731</v>
      </c>
      <c r="D51" s="20">
        <v>49</v>
      </c>
      <c r="E51" s="20">
        <v>1</v>
      </c>
      <c r="F51" s="26" t="s">
        <v>765</v>
      </c>
      <c r="G51" s="23">
        <v>733.91</v>
      </c>
      <c r="H51" s="20">
        <v>0</v>
      </c>
      <c r="I51" s="24">
        <v>0</v>
      </c>
      <c r="J51" s="25">
        <v>0</v>
      </c>
      <c r="K51" s="24">
        <v>0</v>
      </c>
      <c r="L51" s="25">
        <v>0</v>
      </c>
      <c r="M51" s="24">
        <v>0</v>
      </c>
      <c r="N51" s="20">
        <v>0</v>
      </c>
      <c r="O51" s="23">
        <v>0</v>
      </c>
      <c r="P51" s="20">
        <v>0</v>
      </c>
      <c r="Q51" s="23">
        <v>0</v>
      </c>
      <c r="R51" s="22">
        <v>733.91</v>
      </c>
      <c r="S51" s="20">
        <v>0</v>
      </c>
      <c r="T51" s="20">
        <v>0</v>
      </c>
      <c r="U51" s="21">
        <v>0</v>
      </c>
      <c r="V51" s="20"/>
      <c r="W51" s="20"/>
      <c r="X51"/>
      <c r="Y51" t="s">
        <v>5</v>
      </c>
      <c r="AA51" s="17"/>
      <c r="AB51"/>
      <c r="AD51" s="16" t="s">
        <v>4</v>
      </c>
      <c r="AE51" s="46">
        <v>698.96</v>
      </c>
      <c r="AF51" s="16">
        <v>698.96</v>
      </c>
      <c r="AG51" s="16">
        <f t="shared" si="3"/>
        <v>34.948</v>
      </c>
      <c r="AH51" s="46">
        <f t="shared" si="4"/>
        <v>733.90800000000002</v>
      </c>
      <c r="AI51" s="17">
        <f t="shared" si="5"/>
        <v>-1.9999999999527063E-3</v>
      </c>
    </row>
    <row r="52" spans="1:35" s="16" customFormat="1" ht="30" x14ac:dyDescent="0.25">
      <c r="A52" s="16">
        <v>1144</v>
      </c>
      <c r="B52" s="20">
        <v>1185</v>
      </c>
      <c r="C52" s="20" t="s">
        <v>731</v>
      </c>
      <c r="D52" s="20">
        <v>50</v>
      </c>
      <c r="E52" s="20">
        <v>1</v>
      </c>
      <c r="F52" s="26" t="s">
        <v>764</v>
      </c>
      <c r="G52" s="23">
        <v>733.91</v>
      </c>
      <c r="H52" s="20">
        <v>0</v>
      </c>
      <c r="I52" s="24">
        <v>0</v>
      </c>
      <c r="J52" s="25">
        <v>0</v>
      </c>
      <c r="K52" s="24">
        <v>0</v>
      </c>
      <c r="L52" s="25">
        <v>0</v>
      </c>
      <c r="M52" s="24">
        <v>0</v>
      </c>
      <c r="N52" s="20">
        <v>0</v>
      </c>
      <c r="O52" s="23">
        <v>0</v>
      </c>
      <c r="P52" s="20">
        <v>0</v>
      </c>
      <c r="Q52" s="23">
        <v>0</v>
      </c>
      <c r="R52" s="22">
        <v>733.91</v>
      </c>
      <c r="S52" s="20">
        <v>0</v>
      </c>
      <c r="T52" s="20">
        <v>0</v>
      </c>
      <c r="U52" s="21">
        <v>0</v>
      </c>
      <c r="V52" s="20"/>
      <c r="W52" s="20"/>
      <c r="X52"/>
      <c r="Y52" t="s">
        <v>5</v>
      </c>
      <c r="AA52" s="17"/>
      <c r="AB52"/>
      <c r="AD52" s="16" t="s">
        <v>4</v>
      </c>
      <c r="AE52" s="46">
        <v>698.96</v>
      </c>
      <c r="AF52" s="16">
        <v>698.96</v>
      </c>
      <c r="AG52" s="16">
        <f t="shared" si="3"/>
        <v>34.948</v>
      </c>
      <c r="AH52" s="46">
        <f t="shared" si="4"/>
        <v>733.90800000000002</v>
      </c>
      <c r="AI52" s="17">
        <f t="shared" si="5"/>
        <v>-1.9999999999527063E-3</v>
      </c>
    </row>
    <row r="53" spans="1:35" s="16" customFormat="1" ht="30" x14ac:dyDescent="0.25">
      <c r="A53" s="16">
        <v>1145</v>
      </c>
      <c r="B53" s="20">
        <v>1186</v>
      </c>
      <c r="C53" s="20" t="s">
        <v>731</v>
      </c>
      <c r="D53" s="20">
        <v>51</v>
      </c>
      <c r="E53" s="20">
        <v>1</v>
      </c>
      <c r="F53" s="26" t="s">
        <v>763</v>
      </c>
      <c r="G53" s="23">
        <v>733.91</v>
      </c>
      <c r="H53" s="20">
        <v>0</v>
      </c>
      <c r="I53" s="24">
        <v>0</v>
      </c>
      <c r="J53" s="25">
        <v>0</v>
      </c>
      <c r="K53" s="24">
        <v>0</v>
      </c>
      <c r="L53" s="25">
        <v>0</v>
      </c>
      <c r="M53" s="24">
        <v>0</v>
      </c>
      <c r="N53" s="20">
        <v>0</v>
      </c>
      <c r="O53" s="23">
        <v>0</v>
      </c>
      <c r="P53" s="20">
        <v>0</v>
      </c>
      <c r="Q53" s="23">
        <v>0</v>
      </c>
      <c r="R53" s="22">
        <v>733.91</v>
      </c>
      <c r="S53" s="20">
        <v>0</v>
      </c>
      <c r="T53" s="20">
        <v>0</v>
      </c>
      <c r="U53" s="21">
        <v>0</v>
      </c>
      <c r="V53" s="20"/>
      <c r="W53" s="20"/>
      <c r="X53"/>
      <c r="Y53" t="s">
        <v>5</v>
      </c>
      <c r="AA53" s="17"/>
      <c r="AB53"/>
      <c r="AD53" s="16" t="s">
        <v>4</v>
      </c>
      <c r="AE53" s="46">
        <v>698.96</v>
      </c>
      <c r="AF53" s="16">
        <v>698.96</v>
      </c>
      <c r="AG53" s="16">
        <f t="shared" si="3"/>
        <v>34.948</v>
      </c>
      <c r="AH53" s="46">
        <f t="shared" si="4"/>
        <v>733.90800000000002</v>
      </c>
      <c r="AI53" s="17">
        <f t="shared" si="5"/>
        <v>-1.9999999999527063E-3</v>
      </c>
    </row>
    <row r="54" spans="1:35" s="16" customFormat="1" ht="30" x14ac:dyDescent="0.25">
      <c r="A54" s="16">
        <v>1146</v>
      </c>
      <c r="B54" s="20">
        <v>1187</v>
      </c>
      <c r="C54" s="20" t="s">
        <v>731</v>
      </c>
      <c r="D54" s="20">
        <v>52</v>
      </c>
      <c r="E54" s="20">
        <v>1</v>
      </c>
      <c r="F54" s="26" t="s">
        <v>762</v>
      </c>
      <c r="G54" s="23">
        <v>733.91</v>
      </c>
      <c r="H54" s="20">
        <v>0</v>
      </c>
      <c r="I54" s="24">
        <v>0</v>
      </c>
      <c r="J54" s="25">
        <v>0</v>
      </c>
      <c r="K54" s="24">
        <v>0</v>
      </c>
      <c r="L54" s="25">
        <v>0</v>
      </c>
      <c r="M54" s="24">
        <v>0</v>
      </c>
      <c r="N54" s="20">
        <v>0</v>
      </c>
      <c r="O54" s="23">
        <v>0</v>
      </c>
      <c r="P54" s="20">
        <v>0</v>
      </c>
      <c r="Q54" s="23">
        <v>0</v>
      </c>
      <c r="R54" s="22">
        <v>733.91</v>
      </c>
      <c r="S54" s="20">
        <v>0</v>
      </c>
      <c r="T54" s="20">
        <v>0</v>
      </c>
      <c r="U54" s="21">
        <v>0</v>
      </c>
      <c r="V54" s="20"/>
      <c r="W54" s="20"/>
      <c r="X54"/>
      <c r="Y54" t="s">
        <v>5</v>
      </c>
      <c r="AA54" s="17"/>
      <c r="AB54"/>
      <c r="AD54" s="16" t="s">
        <v>4</v>
      </c>
      <c r="AE54" s="46">
        <v>698.96</v>
      </c>
      <c r="AF54" s="16">
        <v>698.96</v>
      </c>
      <c r="AG54" s="16">
        <f t="shared" si="3"/>
        <v>34.948</v>
      </c>
      <c r="AH54" s="46">
        <f t="shared" si="4"/>
        <v>733.90800000000002</v>
      </c>
      <c r="AI54" s="17">
        <f t="shared" si="5"/>
        <v>-1.9999999999527063E-3</v>
      </c>
    </row>
    <row r="55" spans="1:35" s="16" customFormat="1" ht="30" x14ac:dyDescent="0.25">
      <c r="A55" s="16">
        <v>1147</v>
      </c>
      <c r="B55" s="20">
        <v>1188</v>
      </c>
      <c r="C55" s="20" t="s">
        <v>731</v>
      </c>
      <c r="D55" s="20">
        <v>53</v>
      </c>
      <c r="E55" s="20">
        <v>1</v>
      </c>
      <c r="F55" s="26" t="s">
        <v>761</v>
      </c>
      <c r="G55" s="23">
        <v>733.91</v>
      </c>
      <c r="H55" s="20">
        <v>0</v>
      </c>
      <c r="I55" s="24">
        <v>0</v>
      </c>
      <c r="J55" s="25">
        <v>0</v>
      </c>
      <c r="K55" s="24">
        <v>0</v>
      </c>
      <c r="L55" s="25">
        <v>0</v>
      </c>
      <c r="M55" s="24">
        <v>0</v>
      </c>
      <c r="N55" s="20">
        <v>0</v>
      </c>
      <c r="O55" s="23">
        <v>0</v>
      </c>
      <c r="P55" s="20">
        <v>0</v>
      </c>
      <c r="Q55" s="23">
        <v>0</v>
      </c>
      <c r="R55" s="22">
        <v>733.91</v>
      </c>
      <c r="S55" s="20">
        <v>0</v>
      </c>
      <c r="T55" s="20">
        <v>0</v>
      </c>
      <c r="U55" s="21">
        <v>0</v>
      </c>
      <c r="V55" s="20"/>
      <c r="W55" s="20"/>
      <c r="X55"/>
      <c r="Y55" t="s">
        <v>5</v>
      </c>
      <c r="AA55" s="17"/>
      <c r="AB55"/>
      <c r="AD55" s="16" t="s">
        <v>4</v>
      </c>
      <c r="AE55" s="46">
        <v>698.96</v>
      </c>
      <c r="AF55" s="16">
        <v>698.96</v>
      </c>
      <c r="AG55" s="16">
        <f t="shared" si="3"/>
        <v>34.948</v>
      </c>
      <c r="AH55" s="46">
        <f t="shared" si="4"/>
        <v>733.90800000000002</v>
      </c>
      <c r="AI55" s="17">
        <f t="shared" si="5"/>
        <v>-1.9999999999527063E-3</v>
      </c>
    </row>
    <row r="56" spans="1:35" s="16" customFormat="1" ht="30" x14ac:dyDescent="0.25">
      <c r="A56" s="16">
        <v>1148</v>
      </c>
      <c r="B56" s="20">
        <v>1189</v>
      </c>
      <c r="C56" s="20" t="s">
        <v>731</v>
      </c>
      <c r="D56" s="20">
        <v>54</v>
      </c>
      <c r="E56" s="20">
        <v>1</v>
      </c>
      <c r="F56" s="26" t="s">
        <v>760</v>
      </c>
      <c r="G56" s="23">
        <v>733.91</v>
      </c>
      <c r="H56" s="20">
        <v>0</v>
      </c>
      <c r="I56" s="24">
        <v>0</v>
      </c>
      <c r="J56" s="25">
        <v>0</v>
      </c>
      <c r="K56" s="24">
        <v>0</v>
      </c>
      <c r="L56" s="25">
        <v>0</v>
      </c>
      <c r="M56" s="24">
        <v>0</v>
      </c>
      <c r="N56" s="20">
        <v>0</v>
      </c>
      <c r="O56" s="23">
        <v>0</v>
      </c>
      <c r="P56" s="20">
        <v>0</v>
      </c>
      <c r="Q56" s="23">
        <v>0</v>
      </c>
      <c r="R56" s="22">
        <v>733.91</v>
      </c>
      <c r="S56" s="20">
        <v>0</v>
      </c>
      <c r="T56" s="20">
        <v>0</v>
      </c>
      <c r="U56" s="21">
        <v>0</v>
      </c>
      <c r="V56" s="20"/>
      <c r="W56" s="20"/>
      <c r="X56"/>
      <c r="Y56" t="s">
        <v>5</v>
      </c>
      <c r="AA56" s="17"/>
      <c r="AB56"/>
      <c r="AD56" s="16" t="s">
        <v>4</v>
      </c>
      <c r="AE56" s="46">
        <v>698.96</v>
      </c>
      <c r="AF56" s="16">
        <v>698.96</v>
      </c>
      <c r="AG56" s="16">
        <f t="shared" si="3"/>
        <v>34.948</v>
      </c>
      <c r="AH56" s="46">
        <f t="shared" si="4"/>
        <v>733.90800000000002</v>
      </c>
      <c r="AI56" s="17">
        <f t="shared" si="5"/>
        <v>-1.9999999999527063E-3</v>
      </c>
    </row>
    <row r="57" spans="1:35" s="16" customFormat="1" ht="30" x14ac:dyDescent="0.25">
      <c r="A57" s="16">
        <v>1149</v>
      </c>
      <c r="B57" s="20">
        <v>1190</v>
      </c>
      <c r="C57" s="20" t="s">
        <v>731</v>
      </c>
      <c r="D57" s="20">
        <v>55</v>
      </c>
      <c r="E57" s="20">
        <v>1</v>
      </c>
      <c r="F57" s="26" t="s">
        <v>759</v>
      </c>
      <c r="G57" s="23">
        <v>733.91</v>
      </c>
      <c r="H57" s="20">
        <v>0</v>
      </c>
      <c r="I57" s="24">
        <v>0</v>
      </c>
      <c r="J57" s="25">
        <v>0</v>
      </c>
      <c r="K57" s="24">
        <v>0</v>
      </c>
      <c r="L57" s="25">
        <v>0</v>
      </c>
      <c r="M57" s="24">
        <v>0</v>
      </c>
      <c r="N57" s="20">
        <v>0</v>
      </c>
      <c r="O57" s="23">
        <v>0</v>
      </c>
      <c r="P57" s="20">
        <v>0</v>
      </c>
      <c r="Q57" s="23">
        <v>0</v>
      </c>
      <c r="R57" s="22">
        <v>733.91</v>
      </c>
      <c r="S57" s="20">
        <v>0</v>
      </c>
      <c r="T57" s="20">
        <v>0</v>
      </c>
      <c r="U57" s="21">
        <v>0</v>
      </c>
      <c r="V57" s="20"/>
      <c r="W57" s="20"/>
      <c r="X57"/>
      <c r="Y57" t="s">
        <v>5</v>
      </c>
      <c r="AA57" s="17"/>
      <c r="AB57"/>
      <c r="AD57" s="16" t="s">
        <v>4</v>
      </c>
      <c r="AE57" s="46">
        <v>698.96</v>
      </c>
      <c r="AF57" s="16">
        <v>698.96</v>
      </c>
      <c r="AG57" s="16">
        <f t="shared" si="3"/>
        <v>34.948</v>
      </c>
      <c r="AH57" s="46">
        <f t="shared" si="4"/>
        <v>733.90800000000002</v>
      </c>
      <c r="AI57" s="17">
        <f t="shared" si="5"/>
        <v>-1.9999999999527063E-3</v>
      </c>
    </row>
    <row r="58" spans="1:35" s="16" customFormat="1" ht="30" x14ac:dyDescent="0.25">
      <c r="A58" s="16">
        <v>1150</v>
      </c>
      <c r="B58" s="20">
        <v>1191</v>
      </c>
      <c r="C58" s="20" t="s">
        <v>731</v>
      </c>
      <c r="D58" s="20">
        <v>56</v>
      </c>
      <c r="E58" s="20">
        <v>1</v>
      </c>
      <c r="F58" s="26" t="s">
        <v>758</v>
      </c>
      <c r="G58" s="23">
        <v>733.91</v>
      </c>
      <c r="H58" s="20">
        <v>0</v>
      </c>
      <c r="I58" s="24">
        <v>0</v>
      </c>
      <c r="J58" s="25">
        <v>0</v>
      </c>
      <c r="K58" s="24">
        <v>0</v>
      </c>
      <c r="L58" s="25">
        <v>0</v>
      </c>
      <c r="M58" s="24">
        <v>0</v>
      </c>
      <c r="N58" s="20">
        <v>0</v>
      </c>
      <c r="O58" s="23">
        <v>0</v>
      </c>
      <c r="P58" s="20">
        <v>0</v>
      </c>
      <c r="Q58" s="23">
        <v>0</v>
      </c>
      <c r="R58" s="22">
        <v>733.91</v>
      </c>
      <c r="S58" s="20">
        <v>0</v>
      </c>
      <c r="T58" s="20">
        <v>0</v>
      </c>
      <c r="U58" s="21">
        <v>0</v>
      </c>
      <c r="V58" s="20"/>
      <c r="W58" s="20"/>
      <c r="X58"/>
      <c r="Y58" t="s">
        <v>5</v>
      </c>
      <c r="AA58" s="17"/>
      <c r="AB58"/>
      <c r="AD58" s="16" t="s">
        <v>4</v>
      </c>
      <c r="AE58" s="46">
        <v>698.96</v>
      </c>
      <c r="AF58" s="16">
        <v>698.96</v>
      </c>
      <c r="AG58" s="16">
        <f t="shared" si="3"/>
        <v>34.948</v>
      </c>
      <c r="AH58" s="46">
        <f t="shared" si="4"/>
        <v>733.90800000000002</v>
      </c>
      <c r="AI58" s="17">
        <f t="shared" si="5"/>
        <v>-1.9999999999527063E-3</v>
      </c>
    </row>
    <row r="59" spans="1:35" s="16" customFormat="1" ht="30" x14ac:dyDescent="0.25">
      <c r="A59" s="16">
        <v>1151</v>
      </c>
      <c r="B59" s="20">
        <v>1192</v>
      </c>
      <c r="C59" s="20" t="s">
        <v>731</v>
      </c>
      <c r="D59" s="20">
        <v>57</v>
      </c>
      <c r="E59" s="20">
        <v>1</v>
      </c>
      <c r="F59" s="26" t="s">
        <v>757</v>
      </c>
      <c r="G59" s="23">
        <v>733.91</v>
      </c>
      <c r="H59" s="20">
        <v>0</v>
      </c>
      <c r="I59" s="24">
        <v>0</v>
      </c>
      <c r="J59" s="25">
        <v>0</v>
      </c>
      <c r="K59" s="24">
        <v>0</v>
      </c>
      <c r="L59" s="25">
        <v>0</v>
      </c>
      <c r="M59" s="24">
        <v>0</v>
      </c>
      <c r="N59" s="20">
        <v>0</v>
      </c>
      <c r="O59" s="23">
        <v>0</v>
      </c>
      <c r="P59" s="20">
        <v>0</v>
      </c>
      <c r="Q59" s="23">
        <v>0</v>
      </c>
      <c r="R59" s="22">
        <v>733.91</v>
      </c>
      <c r="S59" s="20">
        <v>0</v>
      </c>
      <c r="T59" s="20">
        <v>0</v>
      </c>
      <c r="U59" s="21">
        <v>0</v>
      </c>
      <c r="V59" s="20"/>
      <c r="W59" s="20"/>
      <c r="X59"/>
      <c r="Y59" t="s">
        <v>5</v>
      </c>
      <c r="AA59" s="17"/>
      <c r="AB59"/>
      <c r="AD59" s="16" t="s">
        <v>4</v>
      </c>
      <c r="AE59" s="46">
        <v>698.96</v>
      </c>
      <c r="AF59" s="16">
        <v>698.96</v>
      </c>
      <c r="AG59" s="16">
        <f t="shared" si="3"/>
        <v>34.948</v>
      </c>
      <c r="AH59" s="46">
        <f t="shared" si="4"/>
        <v>733.90800000000002</v>
      </c>
      <c r="AI59" s="17">
        <f t="shared" si="5"/>
        <v>-1.9999999999527063E-3</v>
      </c>
    </row>
    <row r="60" spans="1:35" s="16" customFormat="1" ht="30" x14ac:dyDescent="0.25">
      <c r="A60" s="16">
        <v>1152</v>
      </c>
      <c r="B60" s="20">
        <v>1193</v>
      </c>
      <c r="C60" s="20" t="s">
        <v>731</v>
      </c>
      <c r="D60" s="20">
        <v>58</v>
      </c>
      <c r="E60" s="20">
        <v>1</v>
      </c>
      <c r="F60" s="26" t="s">
        <v>756</v>
      </c>
      <c r="G60" s="23">
        <v>733.91</v>
      </c>
      <c r="H60" s="20">
        <v>0</v>
      </c>
      <c r="I60" s="24">
        <v>0</v>
      </c>
      <c r="J60" s="25">
        <v>0</v>
      </c>
      <c r="K60" s="24">
        <v>0</v>
      </c>
      <c r="L60" s="25">
        <v>0</v>
      </c>
      <c r="M60" s="24">
        <v>0</v>
      </c>
      <c r="N60" s="20">
        <v>0</v>
      </c>
      <c r="O60" s="23">
        <v>0</v>
      </c>
      <c r="P60" s="20">
        <v>0</v>
      </c>
      <c r="Q60" s="23">
        <v>0</v>
      </c>
      <c r="R60" s="22">
        <v>733.91</v>
      </c>
      <c r="S60" s="20">
        <v>0</v>
      </c>
      <c r="T60" s="20">
        <v>0</v>
      </c>
      <c r="U60" s="21">
        <v>0</v>
      </c>
      <c r="V60" s="20"/>
      <c r="W60" s="20"/>
      <c r="X60"/>
      <c r="Y60" t="s">
        <v>5</v>
      </c>
      <c r="AA60" s="17"/>
      <c r="AB60"/>
      <c r="AD60" s="16" t="s">
        <v>4</v>
      </c>
      <c r="AE60" s="46">
        <v>698.96</v>
      </c>
      <c r="AF60" s="16">
        <v>698.96</v>
      </c>
      <c r="AG60" s="16">
        <f t="shared" si="3"/>
        <v>34.948</v>
      </c>
      <c r="AH60" s="46">
        <f t="shared" si="4"/>
        <v>733.90800000000002</v>
      </c>
      <c r="AI60" s="17">
        <f t="shared" si="5"/>
        <v>-1.9999999999527063E-3</v>
      </c>
    </row>
    <row r="61" spans="1:35" s="16" customFormat="1" ht="45" x14ac:dyDescent="0.25">
      <c r="A61" s="16">
        <v>1153</v>
      </c>
      <c r="B61" s="20">
        <v>1194</v>
      </c>
      <c r="C61" s="20" t="s">
        <v>731</v>
      </c>
      <c r="D61" s="20">
        <v>59</v>
      </c>
      <c r="E61" s="20">
        <v>1</v>
      </c>
      <c r="F61" s="26" t="s">
        <v>755</v>
      </c>
      <c r="G61" s="23">
        <v>733.91</v>
      </c>
      <c r="H61" s="20">
        <v>0</v>
      </c>
      <c r="I61" s="24">
        <v>0</v>
      </c>
      <c r="J61" s="25">
        <v>0</v>
      </c>
      <c r="K61" s="24">
        <v>0</v>
      </c>
      <c r="L61" s="25">
        <v>0</v>
      </c>
      <c r="M61" s="24">
        <v>0</v>
      </c>
      <c r="N61" s="20">
        <v>0</v>
      </c>
      <c r="O61" s="23">
        <v>0</v>
      </c>
      <c r="P61" s="20">
        <v>0</v>
      </c>
      <c r="Q61" s="23">
        <v>0</v>
      </c>
      <c r="R61" s="22">
        <v>733.91</v>
      </c>
      <c r="S61" s="20">
        <v>0</v>
      </c>
      <c r="T61" s="20">
        <v>0</v>
      </c>
      <c r="U61" s="21">
        <v>0</v>
      </c>
      <c r="V61" s="20"/>
      <c r="W61" s="20"/>
      <c r="X61" s="134"/>
      <c r="Y61" s="134" t="s">
        <v>5</v>
      </c>
      <c r="AA61" s="17"/>
      <c r="AB61"/>
      <c r="AD61" s="16" t="s">
        <v>4</v>
      </c>
      <c r="AE61" s="46">
        <v>698.96</v>
      </c>
      <c r="AF61" s="16">
        <v>698.96</v>
      </c>
      <c r="AG61" s="16">
        <f t="shared" si="3"/>
        <v>34.948</v>
      </c>
      <c r="AH61" s="46">
        <f t="shared" si="4"/>
        <v>733.90800000000002</v>
      </c>
      <c r="AI61" s="17">
        <f t="shared" si="5"/>
        <v>-1.9999999999527063E-3</v>
      </c>
    </row>
    <row r="62" spans="1:35" s="16" customFormat="1" ht="30" x14ac:dyDescent="0.25">
      <c r="A62" s="16">
        <v>1154</v>
      </c>
      <c r="B62" s="20">
        <v>1526</v>
      </c>
      <c r="C62" s="20" t="s">
        <v>731</v>
      </c>
      <c r="D62" s="20">
        <v>60</v>
      </c>
      <c r="E62" s="20">
        <v>1</v>
      </c>
      <c r="F62" s="26" t="s">
        <v>754</v>
      </c>
      <c r="G62" s="23">
        <v>1466.66</v>
      </c>
      <c r="H62" s="20">
        <v>0</v>
      </c>
      <c r="I62" s="24">
        <v>0</v>
      </c>
      <c r="J62" s="25">
        <v>0</v>
      </c>
      <c r="K62" s="24">
        <v>0</v>
      </c>
      <c r="L62" s="25">
        <v>0</v>
      </c>
      <c r="M62" s="24">
        <v>0</v>
      </c>
      <c r="N62" s="20">
        <v>0</v>
      </c>
      <c r="O62" s="23">
        <v>0</v>
      </c>
      <c r="P62" s="20">
        <v>0</v>
      </c>
      <c r="Q62" s="23">
        <v>0</v>
      </c>
      <c r="R62" s="22">
        <v>1466.66</v>
      </c>
      <c r="S62" s="20">
        <v>0</v>
      </c>
      <c r="T62" s="20">
        <v>0</v>
      </c>
      <c r="U62" s="21">
        <v>0</v>
      </c>
      <c r="V62" s="20"/>
      <c r="W62" s="20"/>
      <c r="X62" s="134"/>
      <c r="Y62" s="134" t="s">
        <v>5</v>
      </c>
      <c r="AA62" s="17"/>
      <c r="AB62"/>
      <c r="AD62" s="16" t="s">
        <v>4</v>
      </c>
      <c r="AE62" s="46">
        <v>1396.82</v>
      </c>
      <c r="AF62" s="16">
        <v>1396.82</v>
      </c>
      <c r="AG62" s="16">
        <f t="shared" si="3"/>
        <v>69.840999999999994</v>
      </c>
      <c r="AH62" s="46">
        <f t="shared" si="4"/>
        <v>1466.6609999999998</v>
      </c>
      <c r="AI62" s="17">
        <f t="shared" si="5"/>
        <v>9.9999999974897946E-4</v>
      </c>
    </row>
    <row r="63" spans="1:35" s="16" customFormat="1" x14ac:dyDescent="0.25">
      <c r="A63" s="16">
        <v>1155</v>
      </c>
      <c r="B63" s="135">
        <v>1761</v>
      </c>
      <c r="C63" s="20" t="s">
        <v>731</v>
      </c>
      <c r="D63" s="20">
        <v>61</v>
      </c>
      <c r="E63" s="20">
        <v>1</v>
      </c>
      <c r="F63" s="26" t="s">
        <v>753</v>
      </c>
      <c r="G63" s="23">
        <v>733.91</v>
      </c>
      <c r="H63" s="20">
        <v>0</v>
      </c>
      <c r="I63" s="24">
        <v>0</v>
      </c>
      <c r="J63" s="25">
        <v>0</v>
      </c>
      <c r="K63" s="24">
        <v>0</v>
      </c>
      <c r="L63" s="25">
        <v>0</v>
      </c>
      <c r="M63" s="24">
        <v>0</v>
      </c>
      <c r="N63" s="20">
        <v>0</v>
      </c>
      <c r="O63" s="23">
        <v>0</v>
      </c>
      <c r="P63" s="20">
        <v>0</v>
      </c>
      <c r="Q63" s="23">
        <v>0</v>
      </c>
      <c r="R63" s="22">
        <v>733.91</v>
      </c>
      <c r="S63" s="20">
        <v>0</v>
      </c>
      <c r="T63" s="20">
        <v>0</v>
      </c>
      <c r="U63" s="21">
        <v>0</v>
      </c>
      <c r="V63" s="20"/>
      <c r="W63" s="19"/>
      <c r="X63"/>
      <c r="Y63" s="134" t="s">
        <v>5</v>
      </c>
      <c r="AA63" s="17"/>
      <c r="AB63" s="134"/>
      <c r="AD63" s="16" t="s">
        <v>4</v>
      </c>
      <c r="AE63" s="46">
        <v>698.96</v>
      </c>
      <c r="AF63" s="16">
        <v>698.96</v>
      </c>
      <c r="AG63" s="16">
        <f t="shared" si="3"/>
        <v>34.948</v>
      </c>
      <c r="AH63" s="46">
        <f t="shared" si="4"/>
        <v>733.90800000000002</v>
      </c>
      <c r="AI63" s="17">
        <f t="shared" si="5"/>
        <v>-1.9999999999527063E-3</v>
      </c>
    </row>
    <row r="64" spans="1:35" s="16" customFormat="1" ht="30" x14ac:dyDescent="0.25">
      <c r="A64" s="16">
        <v>1156</v>
      </c>
      <c r="B64" s="20">
        <v>1527</v>
      </c>
      <c r="C64" s="20" t="s">
        <v>731</v>
      </c>
      <c r="D64" s="20">
        <v>62</v>
      </c>
      <c r="E64" s="20">
        <v>1</v>
      </c>
      <c r="F64" s="26" t="s">
        <v>752</v>
      </c>
      <c r="G64" s="23">
        <v>1333.43</v>
      </c>
      <c r="H64" s="20">
        <v>0</v>
      </c>
      <c r="I64" s="24">
        <v>0</v>
      </c>
      <c r="J64" s="25">
        <v>0</v>
      </c>
      <c r="K64" s="24">
        <v>0</v>
      </c>
      <c r="L64" s="25">
        <v>0</v>
      </c>
      <c r="M64" s="24">
        <v>0</v>
      </c>
      <c r="N64" s="20">
        <v>0</v>
      </c>
      <c r="O64" s="23">
        <v>0</v>
      </c>
      <c r="P64" s="20">
        <v>0</v>
      </c>
      <c r="Q64" s="23">
        <v>0</v>
      </c>
      <c r="R64" s="22">
        <v>1333.43</v>
      </c>
      <c r="S64" s="20">
        <v>0</v>
      </c>
      <c r="T64" s="20">
        <v>0</v>
      </c>
      <c r="U64" s="21">
        <v>0</v>
      </c>
      <c r="V64" s="20"/>
      <c r="W64" s="20"/>
      <c r="X64"/>
      <c r="Y64" t="s">
        <v>5</v>
      </c>
      <c r="AA64" s="17"/>
      <c r="AB64"/>
      <c r="AD64" s="16" t="s">
        <v>4</v>
      </c>
      <c r="AE64" s="46">
        <v>1269.93</v>
      </c>
      <c r="AF64" s="16">
        <v>1269.93</v>
      </c>
      <c r="AG64" s="16">
        <f t="shared" si="3"/>
        <v>63.496500000000005</v>
      </c>
      <c r="AH64" s="46">
        <f t="shared" si="4"/>
        <v>1333.4265</v>
      </c>
      <c r="AI64" s="17">
        <f t="shared" si="5"/>
        <v>-3.5000000000309228E-3</v>
      </c>
    </row>
    <row r="65" spans="1:35" s="16" customFormat="1" x14ac:dyDescent="0.25">
      <c r="A65" s="16">
        <v>1157</v>
      </c>
      <c r="B65" s="20">
        <v>1528</v>
      </c>
      <c r="C65" s="20" t="s">
        <v>731</v>
      </c>
      <c r="D65" s="20">
        <v>63</v>
      </c>
      <c r="E65" s="20">
        <v>1</v>
      </c>
      <c r="F65" s="26" t="s">
        <v>751</v>
      </c>
      <c r="G65" s="23">
        <v>201.01</v>
      </c>
      <c r="H65" s="20">
        <v>0</v>
      </c>
      <c r="I65" s="24">
        <v>0</v>
      </c>
      <c r="J65" s="25">
        <v>0</v>
      </c>
      <c r="K65" s="24">
        <v>0</v>
      </c>
      <c r="L65" s="25">
        <v>0</v>
      </c>
      <c r="M65" s="24">
        <v>0</v>
      </c>
      <c r="N65" s="20">
        <v>0</v>
      </c>
      <c r="O65" s="23">
        <v>0</v>
      </c>
      <c r="P65" s="20">
        <v>0</v>
      </c>
      <c r="Q65" s="23">
        <v>0</v>
      </c>
      <c r="R65" s="22">
        <v>201.01</v>
      </c>
      <c r="S65" s="20">
        <v>0</v>
      </c>
      <c r="T65" s="20">
        <v>0</v>
      </c>
      <c r="U65" s="21">
        <v>0</v>
      </c>
      <c r="V65" s="20"/>
      <c r="W65" s="20"/>
      <c r="X65"/>
      <c r="Y65" t="s">
        <v>5</v>
      </c>
      <c r="AA65" s="17"/>
      <c r="AB65"/>
      <c r="AD65" s="16" t="s">
        <v>4</v>
      </c>
      <c r="AE65" s="46">
        <v>191.44</v>
      </c>
      <c r="AF65" s="16">
        <v>191.44</v>
      </c>
      <c r="AG65" s="16">
        <f t="shared" si="3"/>
        <v>9.572000000000001</v>
      </c>
      <c r="AH65" s="46">
        <f t="shared" si="4"/>
        <v>201.012</v>
      </c>
      <c r="AI65" s="17">
        <f t="shared" si="5"/>
        <v>2.0000000000095497E-3</v>
      </c>
    </row>
    <row r="66" spans="1:35" s="16" customFormat="1" x14ac:dyDescent="0.25">
      <c r="A66" s="16">
        <v>1158</v>
      </c>
      <c r="B66" s="20">
        <v>1529</v>
      </c>
      <c r="C66" s="20" t="s">
        <v>731</v>
      </c>
      <c r="D66" s="20">
        <v>64</v>
      </c>
      <c r="E66" s="20">
        <v>1</v>
      </c>
      <c r="F66" s="26" t="s">
        <v>750</v>
      </c>
      <c r="G66" s="23">
        <v>420</v>
      </c>
      <c r="H66" s="20">
        <v>0</v>
      </c>
      <c r="I66" s="24">
        <v>0</v>
      </c>
      <c r="J66" s="25">
        <v>0</v>
      </c>
      <c r="K66" s="24">
        <v>0</v>
      </c>
      <c r="L66" s="25">
        <v>0</v>
      </c>
      <c r="M66" s="24">
        <v>0</v>
      </c>
      <c r="N66" s="20">
        <v>0</v>
      </c>
      <c r="O66" s="23">
        <v>0</v>
      </c>
      <c r="P66" s="20">
        <v>0</v>
      </c>
      <c r="Q66" s="23">
        <v>0</v>
      </c>
      <c r="R66" s="22">
        <v>420</v>
      </c>
      <c r="S66" s="20">
        <v>0</v>
      </c>
      <c r="T66" s="20">
        <v>0</v>
      </c>
      <c r="U66" s="21">
        <v>0</v>
      </c>
      <c r="V66" s="20"/>
      <c r="W66" s="20"/>
      <c r="X66"/>
      <c r="Y66" t="s">
        <v>5</v>
      </c>
      <c r="AA66" s="17"/>
      <c r="AB66"/>
      <c r="AD66" s="16" t="s">
        <v>4</v>
      </c>
      <c r="AE66" s="46">
        <v>400</v>
      </c>
      <c r="AF66" s="16">
        <v>400</v>
      </c>
      <c r="AG66" s="16">
        <f t="shared" si="3"/>
        <v>20</v>
      </c>
      <c r="AH66" s="46">
        <f t="shared" si="4"/>
        <v>420</v>
      </c>
      <c r="AI66" s="17">
        <f t="shared" si="5"/>
        <v>0</v>
      </c>
    </row>
    <row r="67" spans="1:35" s="16" customFormat="1" ht="30" x14ac:dyDescent="0.25">
      <c r="A67" s="16">
        <v>1159</v>
      </c>
      <c r="B67" s="20">
        <v>1530</v>
      </c>
      <c r="C67" s="20" t="s">
        <v>731</v>
      </c>
      <c r="D67" s="20">
        <v>65</v>
      </c>
      <c r="E67" s="20">
        <v>1</v>
      </c>
      <c r="F67" s="26" t="s">
        <v>749</v>
      </c>
      <c r="G67" s="23">
        <v>840</v>
      </c>
      <c r="H67" s="20">
        <v>0</v>
      </c>
      <c r="I67" s="24">
        <v>0</v>
      </c>
      <c r="J67" s="25">
        <v>0</v>
      </c>
      <c r="K67" s="24">
        <v>0</v>
      </c>
      <c r="L67" s="25">
        <v>0</v>
      </c>
      <c r="M67" s="24">
        <v>0</v>
      </c>
      <c r="N67" s="20">
        <v>0</v>
      </c>
      <c r="O67" s="23">
        <v>0</v>
      </c>
      <c r="P67" s="20">
        <v>0</v>
      </c>
      <c r="Q67" s="23">
        <v>0</v>
      </c>
      <c r="R67" s="22">
        <v>840</v>
      </c>
      <c r="S67" s="20">
        <v>0</v>
      </c>
      <c r="T67" s="20">
        <v>0</v>
      </c>
      <c r="U67" s="21">
        <v>0</v>
      </c>
      <c r="V67" s="20"/>
      <c r="W67" s="20"/>
      <c r="X67"/>
      <c r="Y67" t="s">
        <v>5</v>
      </c>
      <c r="AA67" s="17"/>
      <c r="AB67"/>
      <c r="AD67" s="16" t="s">
        <v>4</v>
      </c>
      <c r="AE67" s="46">
        <v>800</v>
      </c>
      <c r="AF67" s="16">
        <v>800</v>
      </c>
      <c r="AG67" s="16">
        <f t="shared" ref="AG67:AG98" si="6">+AF67*5%</f>
        <v>40</v>
      </c>
      <c r="AH67" s="46">
        <f t="shared" ref="AH67:AH98" si="7">+AG67+AF67</f>
        <v>840</v>
      </c>
      <c r="AI67" s="17">
        <f t="shared" ref="AI67:AI98" si="8">+AH67-R67</f>
        <v>0</v>
      </c>
    </row>
    <row r="68" spans="1:35" s="16" customFormat="1" ht="45" x14ac:dyDescent="0.25">
      <c r="A68" s="16">
        <v>1160</v>
      </c>
      <c r="B68" s="20">
        <v>1531</v>
      </c>
      <c r="C68" s="20" t="s">
        <v>731</v>
      </c>
      <c r="D68" s="20">
        <v>66</v>
      </c>
      <c r="E68" s="20">
        <v>1</v>
      </c>
      <c r="F68" s="26" t="s">
        <v>748</v>
      </c>
      <c r="G68" s="23">
        <v>5066.1000000000004</v>
      </c>
      <c r="H68" s="20">
        <v>0</v>
      </c>
      <c r="I68" s="24">
        <v>0</v>
      </c>
      <c r="J68" s="25">
        <v>0</v>
      </c>
      <c r="K68" s="24">
        <v>0</v>
      </c>
      <c r="L68" s="25">
        <v>0</v>
      </c>
      <c r="M68" s="24">
        <v>0</v>
      </c>
      <c r="N68" s="20">
        <v>0</v>
      </c>
      <c r="O68" s="23">
        <v>0</v>
      </c>
      <c r="P68" s="20">
        <v>0</v>
      </c>
      <c r="Q68" s="23">
        <v>0</v>
      </c>
      <c r="R68" s="22">
        <v>5066.1000000000004</v>
      </c>
      <c r="S68" s="20">
        <v>0</v>
      </c>
      <c r="T68" s="20">
        <v>0</v>
      </c>
      <c r="U68" s="21">
        <v>0</v>
      </c>
      <c r="V68" s="20"/>
      <c r="W68" s="20"/>
      <c r="X68"/>
      <c r="Y68" t="s">
        <v>5</v>
      </c>
      <c r="AA68" s="17"/>
      <c r="AB68"/>
      <c r="AD68" s="16" t="s">
        <v>4</v>
      </c>
      <c r="AE68" s="46">
        <v>4824.8599999999997</v>
      </c>
      <c r="AF68" s="16">
        <v>4824.8599999999997</v>
      </c>
      <c r="AG68" s="16">
        <f t="shared" si="6"/>
        <v>241.24299999999999</v>
      </c>
      <c r="AH68" s="46">
        <f t="shared" si="7"/>
        <v>5066.1030000000001</v>
      </c>
      <c r="AI68" s="17">
        <f t="shared" si="8"/>
        <v>2.9999999997016857E-3</v>
      </c>
    </row>
    <row r="69" spans="1:35" s="16" customFormat="1" ht="45" x14ac:dyDescent="0.25">
      <c r="A69" s="16">
        <v>1161</v>
      </c>
      <c r="B69" s="20">
        <v>1532</v>
      </c>
      <c r="C69" s="20" t="s">
        <v>731</v>
      </c>
      <c r="D69" s="20">
        <v>67</v>
      </c>
      <c r="E69" s="20">
        <v>1</v>
      </c>
      <c r="F69" s="26" t="s">
        <v>747</v>
      </c>
      <c r="G69" s="23">
        <v>1265.6500000000001</v>
      </c>
      <c r="H69" s="20">
        <v>0</v>
      </c>
      <c r="I69" s="24">
        <v>0</v>
      </c>
      <c r="J69" s="25">
        <v>0</v>
      </c>
      <c r="K69" s="24">
        <v>0</v>
      </c>
      <c r="L69" s="25">
        <v>0</v>
      </c>
      <c r="M69" s="24">
        <v>0</v>
      </c>
      <c r="N69" s="20">
        <v>0</v>
      </c>
      <c r="O69" s="23">
        <v>0</v>
      </c>
      <c r="P69" s="20">
        <v>0</v>
      </c>
      <c r="Q69" s="23">
        <v>0</v>
      </c>
      <c r="R69" s="22">
        <v>1265.6500000000001</v>
      </c>
      <c r="S69" s="20">
        <v>0</v>
      </c>
      <c r="T69" s="20">
        <v>0</v>
      </c>
      <c r="U69" s="21">
        <v>0</v>
      </c>
      <c r="V69" s="20"/>
      <c r="W69" s="20"/>
      <c r="X69"/>
      <c r="Y69" t="s">
        <v>5</v>
      </c>
      <c r="AA69" s="17"/>
      <c r="AB69"/>
      <c r="AD69" s="16" t="s">
        <v>4</v>
      </c>
      <c r="AE69" s="46">
        <v>1205.3800000000001</v>
      </c>
      <c r="AF69" s="16">
        <v>1205.3800000000001</v>
      </c>
      <c r="AG69" s="16">
        <f t="shared" si="6"/>
        <v>60.269000000000005</v>
      </c>
      <c r="AH69" s="46">
        <f t="shared" si="7"/>
        <v>1265.6490000000001</v>
      </c>
      <c r="AI69" s="17">
        <f t="shared" si="8"/>
        <v>-9.9999999997635314E-4</v>
      </c>
    </row>
    <row r="70" spans="1:35" s="16" customFormat="1" ht="30" x14ac:dyDescent="0.25">
      <c r="A70" s="16">
        <v>1162</v>
      </c>
      <c r="B70" s="20">
        <v>1533</v>
      </c>
      <c r="C70" s="20" t="s">
        <v>731</v>
      </c>
      <c r="D70" s="20">
        <v>68</v>
      </c>
      <c r="E70" s="20">
        <v>1</v>
      </c>
      <c r="F70" s="26" t="s">
        <v>746</v>
      </c>
      <c r="G70" s="23">
        <v>5066.1000000000004</v>
      </c>
      <c r="H70" s="20">
        <v>0</v>
      </c>
      <c r="I70" s="24">
        <v>0</v>
      </c>
      <c r="J70" s="25">
        <v>0</v>
      </c>
      <c r="K70" s="24">
        <v>0</v>
      </c>
      <c r="L70" s="25">
        <v>0</v>
      </c>
      <c r="M70" s="24">
        <v>0</v>
      </c>
      <c r="N70" s="20">
        <v>0</v>
      </c>
      <c r="O70" s="23">
        <v>0</v>
      </c>
      <c r="P70" s="20">
        <v>0</v>
      </c>
      <c r="Q70" s="23">
        <v>0</v>
      </c>
      <c r="R70" s="22">
        <v>5066.1000000000004</v>
      </c>
      <c r="S70" s="20">
        <v>0</v>
      </c>
      <c r="T70" s="20">
        <v>0</v>
      </c>
      <c r="U70" s="21">
        <v>0</v>
      </c>
      <c r="V70" s="20"/>
      <c r="W70" s="20"/>
      <c r="X70"/>
      <c r="Y70" t="s">
        <v>5</v>
      </c>
      <c r="AA70" s="17"/>
      <c r="AB70"/>
      <c r="AD70" s="16" t="s">
        <v>4</v>
      </c>
      <c r="AE70" s="46">
        <v>4824.8599999999997</v>
      </c>
      <c r="AF70" s="16">
        <v>4824.8599999999997</v>
      </c>
      <c r="AG70" s="16">
        <f t="shared" si="6"/>
        <v>241.24299999999999</v>
      </c>
      <c r="AH70" s="46">
        <f t="shared" si="7"/>
        <v>5066.1030000000001</v>
      </c>
      <c r="AI70" s="17">
        <f t="shared" si="8"/>
        <v>2.9999999997016857E-3</v>
      </c>
    </row>
    <row r="71" spans="1:35" s="16" customFormat="1" x14ac:dyDescent="0.25">
      <c r="B71" s="132"/>
      <c r="C71" s="20" t="s">
        <v>731</v>
      </c>
      <c r="D71" s="45">
        <v>69</v>
      </c>
      <c r="E71" s="45"/>
      <c r="F71" s="26" t="s">
        <v>745</v>
      </c>
      <c r="G71" s="131">
        <v>4000</v>
      </c>
      <c r="H71" s="130"/>
      <c r="I71" s="24">
        <v>0</v>
      </c>
      <c r="J71" s="25">
        <v>0</v>
      </c>
      <c r="K71" s="24">
        <v>0</v>
      </c>
      <c r="L71" s="25">
        <v>0</v>
      </c>
      <c r="M71" s="24">
        <v>0</v>
      </c>
      <c r="N71" s="130"/>
      <c r="O71" s="129"/>
      <c r="P71" s="130"/>
      <c r="Q71" s="129"/>
      <c r="R71" s="133">
        <v>4000</v>
      </c>
      <c r="S71" s="44"/>
      <c r="T71" s="44"/>
      <c r="U71" s="44"/>
      <c r="V71" s="44"/>
      <c r="W71" s="44"/>
      <c r="X71" s="43" t="s">
        <v>729</v>
      </c>
      <c r="Y71"/>
      <c r="AA71" s="17"/>
      <c r="AB71"/>
      <c r="AF71" s="109">
        <v>4000</v>
      </c>
      <c r="AH71" s="46">
        <f t="shared" si="7"/>
        <v>4000</v>
      </c>
      <c r="AI71" s="17">
        <f t="shared" si="8"/>
        <v>0</v>
      </c>
    </row>
    <row r="72" spans="1:35" s="16" customFormat="1" ht="30" x14ac:dyDescent="0.25">
      <c r="B72" s="132"/>
      <c r="C72" s="20" t="s">
        <v>731</v>
      </c>
      <c r="D72" s="45">
        <v>70</v>
      </c>
      <c r="E72" s="45"/>
      <c r="F72" s="26" t="s">
        <v>744</v>
      </c>
      <c r="G72" s="131">
        <v>3500</v>
      </c>
      <c r="H72" s="130"/>
      <c r="I72" s="24">
        <v>0</v>
      </c>
      <c r="J72" s="25">
        <v>0</v>
      </c>
      <c r="K72" s="24">
        <v>0</v>
      </c>
      <c r="L72" s="25">
        <v>0</v>
      </c>
      <c r="M72" s="24">
        <v>0</v>
      </c>
      <c r="N72" s="130"/>
      <c r="O72" s="129"/>
      <c r="P72" s="130"/>
      <c r="Q72" s="129"/>
      <c r="R72" s="133">
        <v>3500</v>
      </c>
      <c r="S72" s="44"/>
      <c r="T72" s="44"/>
      <c r="U72" s="44"/>
      <c r="V72" s="44"/>
      <c r="W72" s="44"/>
      <c r="X72" s="43" t="s">
        <v>729</v>
      </c>
      <c r="Y72"/>
      <c r="AA72" s="17"/>
      <c r="AB72"/>
      <c r="AF72" s="109">
        <v>3500</v>
      </c>
      <c r="AH72" s="46">
        <f t="shared" si="7"/>
        <v>3500</v>
      </c>
      <c r="AI72" s="17">
        <f t="shared" si="8"/>
        <v>0</v>
      </c>
    </row>
    <row r="73" spans="1:35" s="16" customFormat="1" x14ac:dyDescent="0.25">
      <c r="B73" s="132"/>
      <c r="C73" s="20" t="s">
        <v>731</v>
      </c>
      <c r="D73" s="20">
        <v>71</v>
      </c>
      <c r="E73" s="45"/>
      <c r="F73" s="26" t="s">
        <v>743</v>
      </c>
      <c r="G73" s="131">
        <v>514.20600000000002</v>
      </c>
      <c r="H73" s="130"/>
      <c r="I73" s="24">
        <v>0</v>
      </c>
      <c r="J73" s="25">
        <v>0</v>
      </c>
      <c r="K73" s="24">
        <v>0</v>
      </c>
      <c r="L73" s="25">
        <v>0</v>
      </c>
      <c r="M73" s="24">
        <v>0</v>
      </c>
      <c r="N73" s="130"/>
      <c r="O73" s="129"/>
      <c r="P73" s="130"/>
      <c r="Q73" s="129"/>
      <c r="R73" s="22">
        <v>514.20600000000002</v>
      </c>
      <c r="S73" s="44"/>
      <c r="T73" s="44"/>
      <c r="U73" s="44"/>
      <c r="V73" s="44"/>
      <c r="W73" s="44"/>
      <c r="X73" s="43" t="s">
        <v>729</v>
      </c>
      <c r="Y73"/>
      <c r="AA73" s="17"/>
      <c r="AB73"/>
      <c r="AE73" s="106" t="s">
        <v>441</v>
      </c>
      <c r="AF73" s="128">
        <v>489.72</v>
      </c>
      <c r="AG73" s="106">
        <f t="shared" ref="AG73:AG85" si="9">+AF73*5%</f>
        <v>24.486000000000004</v>
      </c>
      <c r="AH73" s="107">
        <f t="shared" si="7"/>
        <v>514.20600000000002</v>
      </c>
      <c r="AI73" s="105">
        <f t="shared" si="8"/>
        <v>0</v>
      </c>
    </row>
    <row r="74" spans="1:35" s="16" customFormat="1" x14ac:dyDescent="0.25">
      <c r="B74" s="132"/>
      <c r="C74" s="20" t="s">
        <v>731</v>
      </c>
      <c r="D74" s="45">
        <v>72</v>
      </c>
      <c r="E74" s="45"/>
      <c r="F74" s="26" t="s">
        <v>742</v>
      </c>
      <c r="G74" s="131">
        <v>553.93799999999999</v>
      </c>
      <c r="H74" s="130"/>
      <c r="I74" s="24">
        <v>0</v>
      </c>
      <c r="J74" s="25">
        <v>0</v>
      </c>
      <c r="K74" s="24">
        <v>0</v>
      </c>
      <c r="L74" s="25">
        <v>0</v>
      </c>
      <c r="M74" s="24">
        <v>0</v>
      </c>
      <c r="N74" s="130"/>
      <c r="O74" s="129"/>
      <c r="P74" s="130"/>
      <c r="Q74" s="129"/>
      <c r="R74" s="22">
        <v>553.93799999999999</v>
      </c>
      <c r="S74" s="44"/>
      <c r="T74" s="44"/>
      <c r="U74" s="44"/>
      <c r="V74" s="44"/>
      <c r="W74" s="44"/>
      <c r="X74" s="43" t="s">
        <v>729</v>
      </c>
      <c r="Y74"/>
      <c r="AA74" s="17"/>
      <c r="AB74"/>
      <c r="AE74" s="106"/>
      <c r="AF74" s="128">
        <v>527.55999999999995</v>
      </c>
      <c r="AG74" s="106">
        <f t="shared" si="9"/>
        <v>26.378</v>
      </c>
      <c r="AH74" s="107">
        <f t="shared" si="7"/>
        <v>553.93799999999999</v>
      </c>
      <c r="AI74" s="105">
        <f t="shared" si="8"/>
        <v>0</v>
      </c>
    </row>
    <row r="75" spans="1:35" s="16" customFormat="1" x14ac:dyDescent="0.25">
      <c r="B75" s="132"/>
      <c r="C75" s="20" t="s">
        <v>731</v>
      </c>
      <c r="D75" s="45">
        <v>73</v>
      </c>
      <c r="E75" s="45"/>
      <c r="F75" s="26" t="s">
        <v>741</v>
      </c>
      <c r="G75" s="131">
        <v>553.93799999999999</v>
      </c>
      <c r="H75" s="130"/>
      <c r="I75" s="24">
        <v>0</v>
      </c>
      <c r="J75" s="25">
        <v>0</v>
      </c>
      <c r="K75" s="24">
        <v>0</v>
      </c>
      <c r="L75" s="25">
        <v>0</v>
      </c>
      <c r="M75" s="24">
        <v>0</v>
      </c>
      <c r="N75" s="130"/>
      <c r="O75" s="129"/>
      <c r="P75" s="130"/>
      <c r="Q75" s="129"/>
      <c r="R75" s="22">
        <v>553.93799999999999</v>
      </c>
      <c r="S75" s="44"/>
      <c r="T75" s="44"/>
      <c r="U75" s="44"/>
      <c r="V75" s="44"/>
      <c r="W75" s="44"/>
      <c r="X75" s="43" t="s">
        <v>729</v>
      </c>
      <c r="Y75"/>
      <c r="AA75" s="17"/>
      <c r="AB75"/>
      <c r="AE75" s="106"/>
      <c r="AF75" s="128">
        <v>527.55999999999995</v>
      </c>
      <c r="AG75" s="106">
        <f t="shared" si="9"/>
        <v>26.378</v>
      </c>
      <c r="AH75" s="107">
        <f t="shared" si="7"/>
        <v>553.93799999999999</v>
      </c>
      <c r="AI75" s="105">
        <f t="shared" si="8"/>
        <v>0</v>
      </c>
    </row>
    <row r="76" spans="1:35" s="16" customFormat="1" x14ac:dyDescent="0.25">
      <c r="B76" s="132"/>
      <c r="C76" s="20" t="s">
        <v>731</v>
      </c>
      <c r="D76" s="20">
        <v>74</v>
      </c>
      <c r="E76" s="45"/>
      <c r="F76" s="26" t="s">
        <v>740</v>
      </c>
      <c r="G76" s="131">
        <v>553.93799999999999</v>
      </c>
      <c r="H76" s="130"/>
      <c r="I76" s="24">
        <v>0</v>
      </c>
      <c r="J76" s="25">
        <v>0</v>
      </c>
      <c r="K76" s="24">
        <v>0</v>
      </c>
      <c r="L76" s="25">
        <v>0</v>
      </c>
      <c r="M76" s="24">
        <v>0</v>
      </c>
      <c r="N76" s="130"/>
      <c r="O76" s="129"/>
      <c r="P76" s="130"/>
      <c r="Q76" s="129"/>
      <c r="R76" s="22">
        <v>553.93799999999999</v>
      </c>
      <c r="S76" s="44"/>
      <c r="T76" s="44"/>
      <c r="U76" s="44"/>
      <c r="V76" s="44"/>
      <c r="W76" s="44"/>
      <c r="X76" s="43" t="s">
        <v>729</v>
      </c>
      <c r="Y76"/>
      <c r="AA76" s="17"/>
      <c r="AB76"/>
      <c r="AE76" s="106"/>
      <c r="AF76" s="128">
        <v>527.55999999999995</v>
      </c>
      <c r="AG76" s="106">
        <f t="shared" si="9"/>
        <v>26.378</v>
      </c>
      <c r="AH76" s="107">
        <f t="shared" si="7"/>
        <v>553.93799999999999</v>
      </c>
      <c r="AI76" s="105">
        <f t="shared" si="8"/>
        <v>0</v>
      </c>
    </row>
    <row r="77" spans="1:35" s="16" customFormat="1" ht="30" x14ac:dyDescent="0.25">
      <c r="B77" s="132"/>
      <c r="C77" s="20" t="s">
        <v>731</v>
      </c>
      <c r="D77" s="45">
        <v>75</v>
      </c>
      <c r="E77" s="45"/>
      <c r="F77" s="26" t="s">
        <v>739</v>
      </c>
      <c r="G77" s="131">
        <v>553.93799999999999</v>
      </c>
      <c r="H77" s="130"/>
      <c r="I77" s="24">
        <v>0</v>
      </c>
      <c r="J77" s="25">
        <v>0</v>
      </c>
      <c r="K77" s="24">
        <v>0</v>
      </c>
      <c r="L77" s="25">
        <v>0</v>
      </c>
      <c r="M77" s="24">
        <v>0</v>
      </c>
      <c r="N77" s="130"/>
      <c r="O77" s="129"/>
      <c r="P77" s="130"/>
      <c r="Q77" s="129"/>
      <c r="R77" s="22">
        <v>553.93799999999999</v>
      </c>
      <c r="S77" s="44"/>
      <c r="T77" s="44"/>
      <c r="U77" s="44"/>
      <c r="V77" s="44"/>
      <c r="W77" s="44"/>
      <c r="X77" s="43" t="s">
        <v>729</v>
      </c>
      <c r="Y77"/>
      <c r="AA77" s="17"/>
      <c r="AB77"/>
      <c r="AE77" s="106"/>
      <c r="AF77" s="128">
        <v>527.55999999999995</v>
      </c>
      <c r="AG77" s="106">
        <f t="shared" si="9"/>
        <v>26.378</v>
      </c>
      <c r="AH77" s="107">
        <f t="shared" si="7"/>
        <v>553.93799999999999</v>
      </c>
      <c r="AI77" s="105">
        <f t="shared" si="8"/>
        <v>0</v>
      </c>
    </row>
    <row r="78" spans="1:35" s="16" customFormat="1" ht="30" x14ac:dyDescent="0.25">
      <c r="B78" s="132"/>
      <c r="C78" s="20" t="s">
        <v>731</v>
      </c>
      <c r="D78" s="45">
        <v>76</v>
      </c>
      <c r="E78" s="45"/>
      <c r="F78" s="26" t="s">
        <v>738</v>
      </c>
      <c r="G78" s="131">
        <v>553.93799999999999</v>
      </c>
      <c r="H78" s="130"/>
      <c r="I78" s="24">
        <v>0</v>
      </c>
      <c r="J78" s="25">
        <v>0</v>
      </c>
      <c r="K78" s="24">
        <v>0</v>
      </c>
      <c r="L78" s="25">
        <v>0</v>
      </c>
      <c r="M78" s="24">
        <v>0</v>
      </c>
      <c r="N78" s="130"/>
      <c r="O78" s="129"/>
      <c r="P78" s="130"/>
      <c r="Q78" s="129"/>
      <c r="R78" s="22">
        <v>553.93799999999999</v>
      </c>
      <c r="S78" s="44"/>
      <c r="T78" s="44"/>
      <c r="U78" s="44"/>
      <c r="V78" s="44"/>
      <c r="W78" s="44"/>
      <c r="X78" s="43" t="s">
        <v>729</v>
      </c>
      <c r="Y78"/>
      <c r="AA78" s="17"/>
      <c r="AB78"/>
      <c r="AE78" s="106"/>
      <c r="AF78" s="128">
        <v>527.55999999999995</v>
      </c>
      <c r="AG78" s="106">
        <f t="shared" si="9"/>
        <v>26.378</v>
      </c>
      <c r="AH78" s="107">
        <f t="shared" si="7"/>
        <v>553.93799999999999</v>
      </c>
      <c r="AI78" s="105">
        <f t="shared" si="8"/>
        <v>0</v>
      </c>
    </row>
    <row r="79" spans="1:35" s="16" customFormat="1" ht="30" x14ac:dyDescent="0.25">
      <c r="B79" s="132"/>
      <c r="C79" s="20" t="s">
        <v>731</v>
      </c>
      <c r="D79" s="20">
        <v>77</v>
      </c>
      <c r="E79" s="45"/>
      <c r="F79" s="26" t="s">
        <v>737</v>
      </c>
      <c r="G79" s="131">
        <v>1894.3785</v>
      </c>
      <c r="H79" s="130"/>
      <c r="I79" s="24">
        <v>0</v>
      </c>
      <c r="J79" s="25">
        <v>0</v>
      </c>
      <c r="K79" s="24">
        <v>0</v>
      </c>
      <c r="L79" s="25">
        <v>0</v>
      </c>
      <c r="M79" s="24">
        <v>0</v>
      </c>
      <c r="N79" s="130"/>
      <c r="O79" s="129"/>
      <c r="P79" s="130"/>
      <c r="Q79" s="129"/>
      <c r="R79" s="22">
        <v>1894.3785</v>
      </c>
      <c r="S79" s="44"/>
      <c r="T79" s="44"/>
      <c r="U79" s="44"/>
      <c r="V79" s="44"/>
      <c r="W79" s="44"/>
      <c r="X79" s="43" t="s">
        <v>729</v>
      </c>
      <c r="Y79"/>
      <c r="AA79" s="17"/>
      <c r="AB79"/>
      <c r="AE79" s="106"/>
      <c r="AF79" s="128">
        <v>1804.17</v>
      </c>
      <c r="AG79" s="106">
        <f t="shared" si="9"/>
        <v>90.208500000000015</v>
      </c>
      <c r="AH79" s="107">
        <f t="shared" si="7"/>
        <v>1894.3785</v>
      </c>
      <c r="AI79" s="105">
        <f t="shared" si="8"/>
        <v>0</v>
      </c>
    </row>
    <row r="80" spans="1:35" s="16" customFormat="1" ht="30" x14ac:dyDescent="0.25">
      <c r="B80" s="132"/>
      <c r="C80" s="20" t="s">
        <v>731</v>
      </c>
      <c r="D80" s="45">
        <v>78</v>
      </c>
      <c r="E80" s="45"/>
      <c r="F80" s="26" t="s">
        <v>736</v>
      </c>
      <c r="G80" s="131">
        <v>1894.3785</v>
      </c>
      <c r="H80" s="130"/>
      <c r="I80" s="24">
        <v>0</v>
      </c>
      <c r="J80" s="25">
        <v>0</v>
      </c>
      <c r="K80" s="24">
        <v>0</v>
      </c>
      <c r="L80" s="25">
        <v>0</v>
      </c>
      <c r="M80" s="24">
        <v>0</v>
      </c>
      <c r="N80" s="130"/>
      <c r="O80" s="129"/>
      <c r="P80" s="130"/>
      <c r="Q80" s="129"/>
      <c r="R80" s="22">
        <v>1894.3785</v>
      </c>
      <c r="S80" s="44"/>
      <c r="T80" s="44"/>
      <c r="U80" s="44"/>
      <c r="V80" s="44"/>
      <c r="W80" s="44"/>
      <c r="X80" s="43" t="s">
        <v>729</v>
      </c>
      <c r="Y80"/>
      <c r="AA80" s="17"/>
      <c r="AB80"/>
      <c r="AE80" s="106"/>
      <c r="AF80" s="128">
        <v>1804.17</v>
      </c>
      <c r="AG80" s="106">
        <f t="shared" si="9"/>
        <v>90.208500000000015</v>
      </c>
      <c r="AH80" s="107">
        <f t="shared" si="7"/>
        <v>1894.3785</v>
      </c>
      <c r="AI80" s="105">
        <f t="shared" si="8"/>
        <v>0</v>
      </c>
    </row>
    <row r="81" spans="2:35" s="16" customFormat="1" ht="30" x14ac:dyDescent="0.25">
      <c r="B81" s="132"/>
      <c r="C81" s="20" t="s">
        <v>731</v>
      </c>
      <c r="D81" s="45">
        <v>79</v>
      </c>
      <c r="E81" s="45"/>
      <c r="F81" s="26" t="s">
        <v>735</v>
      </c>
      <c r="G81" s="131">
        <v>1894.3785</v>
      </c>
      <c r="H81" s="130"/>
      <c r="I81" s="24">
        <v>0</v>
      </c>
      <c r="J81" s="25">
        <v>0</v>
      </c>
      <c r="K81" s="24">
        <v>0</v>
      </c>
      <c r="L81" s="25">
        <v>0</v>
      </c>
      <c r="M81" s="24">
        <v>0</v>
      </c>
      <c r="N81" s="130"/>
      <c r="O81" s="129"/>
      <c r="P81" s="130"/>
      <c r="Q81" s="129"/>
      <c r="R81" s="22">
        <v>1894.3785</v>
      </c>
      <c r="S81" s="44"/>
      <c r="T81" s="44"/>
      <c r="U81" s="44"/>
      <c r="V81" s="44"/>
      <c r="W81" s="44"/>
      <c r="X81" s="43" t="s">
        <v>729</v>
      </c>
      <c r="Y81"/>
      <c r="AA81" s="17"/>
      <c r="AB81"/>
      <c r="AE81" s="106"/>
      <c r="AF81" s="128">
        <v>1804.17</v>
      </c>
      <c r="AG81" s="106">
        <f t="shared" si="9"/>
        <v>90.208500000000015</v>
      </c>
      <c r="AH81" s="107">
        <f t="shared" si="7"/>
        <v>1894.3785</v>
      </c>
      <c r="AI81" s="105">
        <f t="shared" si="8"/>
        <v>0</v>
      </c>
    </row>
    <row r="82" spans="2:35" s="16" customFormat="1" ht="30" x14ac:dyDescent="0.25">
      <c r="B82" s="132"/>
      <c r="C82" s="20" t="s">
        <v>731</v>
      </c>
      <c r="D82" s="20">
        <v>80</v>
      </c>
      <c r="E82" s="45"/>
      <c r="F82" s="26" t="s">
        <v>734</v>
      </c>
      <c r="G82" s="131">
        <v>1894.3785</v>
      </c>
      <c r="H82" s="130"/>
      <c r="I82" s="24">
        <v>0</v>
      </c>
      <c r="J82" s="25">
        <v>0</v>
      </c>
      <c r="K82" s="24">
        <v>0</v>
      </c>
      <c r="L82" s="25">
        <v>0</v>
      </c>
      <c r="M82" s="24">
        <v>0</v>
      </c>
      <c r="N82" s="130"/>
      <c r="O82" s="129"/>
      <c r="P82" s="130"/>
      <c r="Q82" s="129"/>
      <c r="R82" s="22">
        <v>1894.3785</v>
      </c>
      <c r="S82" s="44"/>
      <c r="T82" s="44"/>
      <c r="U82" s="44"/>
      <c r="V82" s="44"/>
      <c r="W82" s="44"/>
      <c r="X82" s="43" t="s">
        <v>729</v>
      </c>
      <c r="Y82"/>
      <c r="AA82" s="17"/>
      <c r="AB82"/>
      <c r="AE82" s="106"/>
      <c r="AF82" s="128">
        <v>1804.17</v>
      </c>
      <c r="AG82" s="106">
        <f t="shared" si="9"/>
        <v>90.208500000000015</v>
      </c>
      <c r="AH82" s="107">
        <f t="shared" si="7"/>
        <v>1894.3785</v>
      </c>
      <c r="AI82" s="105">
        <f t="shared" si="8"/>
        <v>0</v>
      </c>
    </row>
    <row r="83" spans="2:35" s="16" customFormat="1" ht="30" x14ac:dyDescent="0.25">
      <c r="B83" s="132"/>
      <c r="C83" s="20" t="s">
        <v>731</v>
      </c>
      <c r="D83" s="45">
        <v>81</v>
      </c>
      <c r="E83" s="45"/>
      <c r="F83" s="26" t="s">
        <v>733</v>
      </c>
      <c r="G83" s="131">
        <v>1894.3785</v>
      </c>
      <c r="H83" s="130"/>
      <c r="I83" s="24">
        <v>0</v>
      </c>
      <c r="J83" s="25">
        <v>0</v>
      </c>
      <c r="K83" s="24">
        <v>0</v>
      </c>
      <c r="L83" s="25">
        <v>0</v>
      </c>
      <c r="M83" s="24">
        <v>0</v>
      </c>
      <c r="N83" s="130"/>
      <c r="O83" s="129"/>
      <c r="P83" s="130"/>
      <c r="Q83" s="129"/>
      <c r="R83" s="22">
        <v>1894.3785</v>
      </c>
      <c r="S83" s="44"/>
      <c r="T83" s="44"/>
      <c r="U83" s="44"/>
      <c r="V83" s="44"/>
      <c r="W83" s="44"/>
      <c r="X83" s="43" t="s">
        <v>729</v>
      </c>
      <c r="Y83"/>
      <c r="AA83" s="17"/>
      <c r="AB83"/>
      <c r="AE83" s="106"/>
      <c r="AF83" s="128">
        <v>1804.17</v>
      </c>
      <c r="AG83" s="106">
        <f t="shared" si="9"/>
        <v>90.208500000000015</v>
      </c>
      <c r="AH83" s="107">
        <f t="shared" si="7"/>
        <v>1894.3785</v>
      </c>
      <c r="AI83" s="105">
        <f t="shared" si="8"/>
        <v>0</v>
      </c>
    </row>
    <row r="84" spans="2:35" s="16" customFormat="1" ht="30" x14ac:dyDescent="0.25">
      <c r="B84" s="132"/>
      <c r="C84" s="20" t="s">
        <v>731</v>
      </c>
      <c r="D84" s="45">
        <v>82</v>
      </c>
      <c r="E84" s="45"/>
      <c r="F84" s="26" t="s">
        <v>732</v>
      </c>
      <c r="G84" s="131">
        <v>1894.3785</v>
      </c>
      <c r="H84" s="130"/>
      <c r="I84" s="24">
        <v>0</v>
      </c>
      <c r="J84" s="25">
        <v>0</v>
      </c>
      <c r="K84" s="24">
        <v>0</v>
      </c>
      <c r="L84" s="25">
        <v>0</v>
      </c>
      <c r="M84" s="24">
        <v>0</v>
      </c>
      <c r="N84" s="130"/>
      <c r="O84" s="129"/>
      <c r="P84" s="130"/>
      <c r="Q84" s="129"/>
      <c r="R84" s="22">
        <v>1894.3785</v>
      </c>
      <c r="S84" s="44"/>
      <c r="T84" s="44"/>
      <c r="U84" s="44"/>
      <c r="V84" s="44"/>
      <c r="W84" s="44"/>
      <c r="X84" s="43" t="s">
        <v>729</v>
      </c>
      <c r="Y84"/>
      <c r="AA84" s="17"/>
      <c r="AB84"/>
      <c r="AE84" s="106"/>
      <c r="AF84" s="128">
        <v>1804.17</v>
      </c>
      <c r="AG84" s="106">
        <f t="shared" si="9"/>
        <v>90.208500000000015</v>
      </c>
      <c r="AH84" s="107">
        <f t="shared" si="7"/>
        <v>1894.3785</v>
      </c>
      <c r="AI84" s="105">
        <f t="shared" si="8"/>
        <v>0</v>
      </c>
    </row>
    <row r="85" spans="2:35" s="16" customFormat="1" ht="30" x14ac:dyDescent="0.25">
      <c r="B85" s="132"/>
      <c r="C85" s="20" t="s">
        <v>731</v>
      </c>
      <c r="D85" s="45">
        <v>83</v>
      </c>
      <c r="E85" s="45"/>
      <c r="F85" s="26" t="s">
        <v>730</v>
      </c>
      <c r="G85" s="131">
        <v>733.90800000000002</v>
      </c>
      <c r="H85" s="130"/>
      <c r="I85" s="24">
        <v>0</v>
      </c>
      <c r="J85" s="25">
        <v>0</v>
      </c>
      <c r="K85" s="24">
        <v>0</v>
      </c>
      <c r="L85" s="25">
        <v>0</v>
      </c>
      <c r="M85" s="24">
        <v>0</v>
      </c>
      <c r="N85" s="130"/>
      <c r="O85" s="129"/>
      <c r="P85" s="130"/>
      <c r="Q85" s="129"/>
      <c r="R85" s="22">
        <v>733.90800000000002</v>
      </c>
      <c r="S85" s="44"/>
      <c r="T85" s="44"/>
      <c r="U85" s="44"/>
      <c r="V85" s="44"/>
      <c r="W85" s="44"/>
      <c r="X85" s="43" t="s">
        <v>729</v>
      </c>
      <c r="Y85"/>
      <c r="AA85" s="17"/>
      <c r="AB85"/>
      <c r="AE85" s="106"/>
      <c r="AF85" s="128">
        <v>698.96</v>
      </c>
      <c r="AG85" s="106">
        <f t="shared" si="9"/>
        <v>34.948</v>
      </c>
      <c r="AH85" s="107">
        <f t="shared" si="7"/>
        <v>733.90800000000002</v>
      </c>
      <c r="AI85" s="105">
        <f t="shared" si="8"/>
        <v>0</v>
      </c>
    </row>
    <row r="86" spans="2:35" ht="22.5" x14ac:dyDescent="0.25">
      <c r="B86" s="15"/>
      <c r="C86" s="102"/>
      <c r="D86" s="11"/>
      <c r="E86" s="11"/>
      <c r="F86" s="5" t="s">
        <v>3</v>
      </c>
      <c r="G86" s="14"/>
      <c r="H86" s="13"/>
      <c r="I86" s="12"/>
      <c r="J86" s="12"/>
      <c r="K86" s="12"/>
      <c r="L86" s="12"/>
      <c r="M86" s="12"/>
      <c r="N86" s="12"/>
      <c r="O86" s="12"/>
      <c r="P86" s="12"/>
      <c r="Q86" s="12"/>
      <c r="R86" s="11"/>
      <c r="X86" s="16"/>
      <c r="Y86" s="16"/>
      <c r="Z86" s="16"/>
      <c r="AA86" s="16"/>
      <c r="AB86" s="16"/>
      <c r="AC86" s="16"/>
      <c r="AD86" s="16"/>
      <c r="AE86" s="16"/>
      <c r="AF86" s="109"/>
    </row>
    <row r="87" spans="2:35" ht="33.75" x14ac:dyDescent="0.25">
      <c r="B87" s="10"/>
      <c r="C87" s="101"/>
      <c r="D87" s="7"/>
      <c r="E87" s="7"/>
      <c r="F87" s="5" t="s">
        <v>2</v>
      </c>
      <c r="G87" s="9">
        <v>0.3</v>
      </c>
      <c r="H87" s="3">
        <v>0.3</v>
      </c>
      <c r="I87" s="8"/>
      <c r="J87" s="8"/>
      <c r="K87" s="8"/>
      <c r="L87" s="8"/>
      <c r="M87" s="8"/>
      <c r="N87" s="8"/>
      <c r="O87" s="8"/>
      <c r="P87" s="8"/>
      <c r="Q87" s="8"/>
      <c r="R87" s="7"/>
      <c r="AC87" s="16"/>
      <c r="AF87" s="127"/>
    </row>
    <row r="88" spans="2:35" ht="33.75" x14ac:dyDescent="0.25">
      <c r="B88" s="10"/>
      <c r="C88" s="101"/>
      <c r="D88" s="7"/>
      <c r="E88" s="7"/>
      <c r="F88" s="5" t="s">
        <v>1</v>
      </c>
      <c r="G88" s="9">
        <v>0.2</v>
      </c>
      <c r="H88" s="3">
        <v>0.2</v>
      </c>
      <c r="I88" s="8"/>
      <c r="J88" s="8"/>
      <c r="K88" s="8"/>
      <c r="L88" s="8"/>
      <c r="M88" s="8"/>
      <c r="N88" s="8"/>
      <c r="O88" s="8"/>
      <c r="P88" s="8"/>
      <c r="Q88" s="8"/>
      <c r="R88" s="7"/>
      <c r="AF88" s="127"/>
    </row>
    <row r="89" spans="2:35" ht="45.75" thickBot="1" x14ac:dyDescent="0.3">
      <c r="B89" s="6"/>
      <c r="C89" s="100"/>
      <c r="D89" s="1"/>
      <c r="E89" s="1"/>
      <c r="F89" s="5" t="s">
        <v>0</v>
      </c>
      <c r="G89" s="4">
        <v>0.1</v>
      </c>
      <c r="H89" s="3">
        <v>0.1</v>
      </c>
      <c r="I89" s="2"/>
      <c r="J89" s="2"/>
      <c r="K89" s="2"/>
      <c r="L89" s="2"/>
      <c r="M89" s="2"/>
      <c r="N89" s="2"/>
      <c r="O89" s="2"/>
      <c r="P89" s="2"/>
      <c r="Q89" s="2"/>
      <c r="R89" s="1"/>
      <c r="AF89" s="127"/>
    </row>
    <row r="90" spans="2:35" x14ac:dyDescent="0.25">
      <c r="AF90" s="127"/>
    </row>
    <row r="91" spans="2:35" x14ac:dyDescent="0.25">
      <c r="AF91" s="127"/>
    </row>
    <row r="92" spans="2:35" x14ac:dyDescent="0.25">
      <c r="AF92" s="127"/>
    </row>
    <row r="93" spans="2:35" x14ac:dyDescent="0.25">
      <c r="AF93" s="127"/>
    </row>
    <row r="94" spans="2:35" x14ac:dyDescent="0.25">
      <c r="AF94" s="127"/>
    </row>
    <row r="95" spans="2:35" x14ac:dyDescent="0.25">
      <c r="AF95" s="127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AI16"/>
  <sheetViews>
    <sheetView topLeftCell="C1" workbookViewId="0">
      <selection activeCell="AA2" sqref="AA2"/>
    </sheetView>
  </sheetViews>
  <sheetFormatPr baseColWidth="10" defaultRowHeight="15" x14ac:dyDescent="0.25"/>
  <cols>
    <col min="1" max="1" width="0" hidden="1" customWidth="1"/>
    <col min="2" max="2" width="16.28515625" hidden="1" customWidth="1"/>
    <col min="5" max="5" width="0" hidden="1" customWidth="1"/>
    <col min="6" max="6" width="30.7109375" customWidth="1"/>
    <col min="8" max="8" width="0" hidden="1" customWidth="1"/>
    <col min="9" max="9" width="13.140625" customWidth="1"/>
    <col min="10" max="10" width="0" hidden="1" customWidth="1"/>
    <col min="11" max="11" width="13.28515625" customWidth="1"/>
    <col min="12" max="12" width="0" hidden="1" customWidth="1"/>
    <col min="13" max="13" width="13.85546875" customWidth="1"/>
    <col min="14" max="17" width="0" hidden="1" customWidth="1"/>
    <col min="19" max="23" width="0" hidden="1" customWidth="1"/>
    <col min="25" max="25" width="0" hidden="1" customWidth="1"/>
    <col min="30" max="35" width="0" hidden="1" customWidth="1"/>
  </cols>
  <sheetData>
    <row r="1" spans="1:35" s="16" customFormat="1" ht="145.5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26.2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6" t="s">
        <v>816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18" customHeight="1" x14ac:dyDescent="0.25">
      <c r="A3" s="16">
        <v>1166</v>
      </c>
      <c r="B3" s="20">
        <v>1202</v>
      </c>
      <c r="C3" s="20" t="s">
        <v>811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279.36</v>
      </c>
      <c r="AF3" s="16">
        <v>279.36</v>
      </c>
      <c r="AG3" s="16">
        <f t="shared" ref="AG3:AG12" si="0">+AF3*5%</f>
        <v>13.968000000000002</v>
      </c>
      <c r="AH3" s="16">
        <f t="shared" ref="AH3:AH12" si="1">+AG3+AF3</f>
        <v>293.32800000000003</v>
      </c>
      <c r="AI3" s="17">
        <f t="shared" ref="AI3:AI12" si="2">+AH3-R3</f>
        <v>-1.9999999999527063E-3</v>
      </c>
    </row>
    <row r="4" spans="1:35" s="16" customFormat="1" ht="30" x14ac:dyDescent="0.25">
      <c r="A4" s="16">
        <v>1167</v>
      </c>
      <c r="B4" s="20">
        <v>1203</v>
      </c>
      <c r="C4" s="20" t="s">
        <v>811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1168</v>
      </c>
      <c r="B5" s="20">
        <v>1204</v>
      </c>
      <c r="C5" s="20" t="s">
        <v>811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1169</v>
      </c>
      <c r="B6" s="20">
        <v>1205</v>
      </c>
      <c r="C6" s="20" t="s">
        <v>811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1170</v>
      </c>
      <c r="B7" s="20">
        <v>1206</v>
      </c>
      <c r="C7" s="20" t="s">
        <v>811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45" x14ac:dyDescent="0.25">
      <c r="A8" s="16">
        <v>1171</v>
      </c>
      <c r="B8" s="20">
        <v>1207</v>
      </c>
      <c r="C8" s="20" t="s">
        <v>811</v>
      </c>
      <c r="D8" s="20">
        <v>6</v>
      </c>
      <c r="E8" s="20">
        <v>1</v>
      </c>
      <c r="F8" s="26" t="s">
        <v>815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45" x14ac:dyDescent="0.25">
      <c r="A9" s="16">
        <v>1172</v>
      </c>
      <c r="B9" s="20">
        <v>1208</v>
      </c>
      <c r="C9" s="20" t="s">
        <v>811</v>
      </c>
      <c r="D9" s="20">
        <v>7</v>
      </c>
      <c r="E9" s="20">
        <v>1</v>
      </c>
      <c r="F9" s="26" t="s">
        <v>814</v>
      </c>
      <c r="G9" s="23">
        <v>1332.26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1332.26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1268.82</v>
      </c>
      <c r="AF9" s="16">
        <v>1268.82</v>
      </c>
      <c r="AG9" s="16">
        <f t="shared" si="0"/>
        <v>63.441000000000003</v>
      </c>
      <c r="AH9" s="16">
        <f t="shared" si="1"/>
        <v>1332.261</v>
      </c>
      <c r="AI9" s="17">
        <f t="shared" si="2"/>
        <v>9.9999999997635314E-4</v>
      </c>
    </row>
    <row r="10" spans="1:35" s="16" customFormat="1" ht="30" x14ac:dyDescent="0.25">
      <c r="A10" s="16">
        <v>1173</v>
      </c>
      <c r="B10" s="20">
        <v>1209</v>
      </c>
      <c r="C10" s="20" t="s">
        <v>811</v>
      </c>
      <c r="D10" s="20">
        <v>8</v>
      </c>
      <c r="E10" s="20">
        <v>1</v>
      </c>
      <c r="F10" s="26" t="s">
        <v>813</v>
      </c>
      <c r="G10" s="23">
        <v>666.13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666.13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AA10" s="17"/>
      <c r="AD10" s="16" t="s">
        <v>4</v>
      </c>
      <c r="AE10" s="46">
        <v>634.41</v>
      </c>
      <c r="AF10" s="16">
        <v>634.41</v>
      </c>
      <c r="AG10" s="16">
        <f t="shared" si="0"/>
        <v>31.720500000000001</v>
      </c>
      <c r="AH10" s="16">
        <f t="shared" si="1"/>
        <v>666.13049999999998</v>
      </c>
      <c r="AI10" s="17">
        <f t="shared" si="2"/>
        <v>4.9999999998817657E-4</v>
      </c>
    </row>
    <row r="11" spans="1:35" s="16" customFormat="1" ht="45" x14ac:dyDescent="0.25">
      <c r="A11" s="16">
        <v>1174</v>
      </c>
      <c r="B11" s="20">
        <v>1210</v>
      </c>
      <c r="C11" s="20" t="s">
        <v>811</v>
      </c>
      <c r="D11" s="20">
        <v>9</v>
      </c>
      <c r="E11" s="20">
        <v>1</v>
      </c>
      <c r="F11" s="26" t="s">
        <v>812</v>
      </c>
      <c r="G11" s="23">
        <v>1666.5</v>
      </c>
      <c r="H11" s="20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1666.5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AA11" s="17"/>
      <c r="AD11" s="16" t="s">
        <v>4</v>
      </c>
      <c r="AE11" s="46">
        <v>1587.14</v>
      </c>
      <c r="AF11" s="16">
        <v>1587.14</v>
      </c>
      <c r="AG11" s="16">
        <f t="shared" si="0"/>
        <v>79.357000000000014</v>
      </c>
      <c r="AH11" s="16">
        <f t="shared" si="1"/>
        <v>1666.4970000000001</v>
      </c>
      <c r="AI11" s="17">
        <f t="shared" si="2"/>
        <v>-2.9999999999290594E-3</v>
      </c>
    </row>
    <row r="12" spans="1:35" s="16" customFormat="1" ht="30" x14ac:dyDescent="0.25">
      <c r="A12" s="16">
        <v>1175</v>
      </c>
      <c r="B12" s="20">
        <v>1211</v>
      </c>
      <c r="C12" s="20" t="s">
        <v>811</v>
      </c>
      <c r="D12" s="20">
        <v>10</v>
      </c>
      <c r="E12" s="20">
        <v>1</v>
      </c>
      <c r="F12" s="26" t="s">
        <v>810</v>
      </c>
      <c r="G12" s="23">
        <v>1332.26</v>
      </c>
      <c r="H12" s="20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1332.26</v>
      </c>
      <c r="S12" s="20">
        <v>0</v>
      </c>
      <c r="T12" s="20">
        <v>0</v>
      </c>
      <c r="U12" s="21">
        <v>0</v>
      </c>
      <c r="V12" s="20"/>
      <c r="W12" s="20"/>
      <c r="X12"/>
      <c r="Y12" t="s">
        <v>5</v>
      </c>
      <c r="AA12" s="17"/>
      <c r="AD12" s="16" t="s">
        <v>4</v>
      </c>
      <c r="AE12" s="46">
        <v>1268.82</v>
      </c>
      <c r="AF12" s="16">
        <v>1268.82</v>
      </c>
      <c r="AG12" s="16">
        <f t="shared" si="0"/>
        <v>63.441000000000003</v>
      </c>
      <c r="AH12" s="16">
        <f t="shared" si="1"/>
        <v>1332.261</v>
      </c>
      <c r="AI12" s="17">
        <f t="shared" si="2"/>
        <v>9.9999999997635314E-4</v>
      </c>
    </row>
    <row r="13" spans="1:35" ht="33.75" x14ac:dyDescent="0.25">
      <c r="B13" s="15"/>
      <c r="C13" s="102"/>
      <c r="D13" s="11"/>
      <c r="E13" s="11"/>
      <c r="F13" s="5" t="s">
        <v>3</v>
      </c>
      <c r="G13" s="14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1"/>
    </row>
    <row r="14" spans="1:35" ht="33.75" x14ac:dyDescent="0.25">
      <c r="B14" s="10"/>
      <c r="C14" s="101"/>
      <c r="D14" s="7"/>
      <c r="E14" s="7"/>
      <c r="F14" s="5" t="s">
        <v>2</v>
      </c>
      <c r="G14" s="9">
        <v>0.3</v>
      </c>
      <c r="H14" s="3">
        <v>0.3</v>
      </c>
      <c r="I14" s="8"/>
      <c r="J14" s="8"/>
      <c r="K14" s="8"/>
      <c r="L14" s="8"/>
      <c r="M14" s="8"/>
      <c r="N14" s="8"/>
      <c r="O14" s="8"/>
      <c r="P14" s="8"/>
      <c r="Q14" s="8"/>
      <c r="R14" s="7"/>
    </row>
    <row r="15" spans="1:35" ht="33.75" x14ac:dyDescent="0.25">
      <c r="B15" s="10"/>
      <c r="C15" s="101"/>
      <c r="D15" s="7"/>
      <c r="E15" s="7"/>
      <c r="F15" s="5" t="s">
        <v>1</v>
      </c>
      <c r="G15" s="9">
        <v>0.2</v>
      </c>
      <c r="H15" s="3">
        <v>0.2</v>
      </c>
      <c r="I15" s="8"/>
      <c r="J15" s="8"/>
      <c r="K15" s="8"/>
      <c r="L15" s="8"/>
      <c r="M15" s="8"/>
      <c r="N15" s="8"/>
      <c r="O15" s="8"/>
      <c r="P15" s="8"/>
      <c r="Q15" s="8"/>
      <c r="R15" s="7"/>
    </row>
    <row r="16" spans="1:35" ht="45.75" thickBot="1" x14ac:dyDescent="0.3">
      <c r="B16" s="6"/>
      <c r="C16" s="100"/>
      <c r="D16" s="1"/>
      <c r="E16" s="1"/>
      <c r="F16" s="5" t="s">
        <v>0</v>
      </c>
      <c r="G16" s="4">
        <v>0.1</v>
      </c>
      <c r="H16" s="3">
        <v>0.1</v>
      </c>
      <c r="I16" s="2"/>
      <c r="J16" s="2"/>
      <c r="K16" s="2"/>
      <c r="L16" s="2"/>
      <c r="M16" s="2"/>
      <c r="N16" s="2"/>
      <c r="O16" s="2"/>
      <c r="P16" s="2"/>
      <c r="Q16" s="2"/>
      <c r="R16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AI44"/>
  <sheetViews>
    <sheetView topLeftCell="C1" workbookViewId="0">
      <selection activeCell="Z3" sqref="Z3"/>
    </sheetView>
  </sheetViews>
  <sheetFormatPr baseColWidth="10" defaultRowHeight="15" x14ac:dyDescent="0.25"/>
  <cols>
    <col min="1" max="1" width="0" hidden="1" customWidth="1"/>
    <col min="2" max="2" width="13.5703125" hidden="1" customWidth="1"/>
    <col min="5" max="5" width="0" hidden="1" customWidth="1"/>
    <col min="6" max="6" width="27.4257812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5" width="0" hidden="1" customWidth="1"/>
    <col min="26" max="26" width="10.140625" customWidth="1"/>
    <col min="27" max="29" width="11.42578125" hidden="1" customWidth="1"/>
    <col min="30" max="36" width="0" hidden="1" customWidth="1"/>
  </cols>
  <sheetData>
    <row r="1" spans="1:35" s="16" customFormat="1" ht="136.5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33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843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4" customHeight="1" x14ac:dyDescent="0.25">
      <c r="A3" s="16">
        <v>1179</v>
      </c>
      <c r="B3" s="20">
        <v>1212</v>
      </c>
      <c r="C3" s="20" t="s">
        <v>818</v>
      </c>
      <c r="D3" s="20">
        <v>1</v>
      </c>
      <c r="E3" s="20">
        <v>1</v>
      </c>
      <c r="F3" s="26" t="s">
        <v>55</v>
      </c>
      <c r="G3" s="23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266.45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253.76</v>
      </c>
      <c r="AF3" s="16">
        <v>253.76</v>
      </c>
      <c r="AG3" s="16">
        <f t="shared" ref="AG3:AG38" si="0">+AF3*5%</f>
        <v>12.688000000000001</v>
      </c>
      <c r="AH3" s="16">
        <f t="shared" ref="AH3:AH40" si="1">+AG3+AF3</f>
        <v>266.44799999999998</v>
      </c>
      <c r="AI3" s="17">
        <f t="shared" ref="AI3:AI40" si="2">+AH3-R3</f>
        <v>-2.0000000000095497E-3</v>
      </c>
    </row>
    <row r="4" spans="1:35" s="16" customFormat="1" ht="30" x14ac:dyDescent="0.25">
      <c r="A4" s="16">
        <v>1180</v>
      </c>
      <c r="B4" s="20">
        <v>1213</v>
      </c>
      <c r="C4" s="20" t="s">
        <v>818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1181</v>
      </c>
      <c r="B5" s="20">
        <v>1214</v>
      </c>
      <c r="C5" s="20" t="s">
        <v>818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1182</v>
      </c>
      <c r="B6" s="20">
        <v>1215</v>
      </c>
      <c r="C6" s="20" t="s">
        <v>818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1183</v>
      </c>
      <c r="B7" s="20">
        <v>1216</v>
      </c>
      <c r="C7" s="20" t="s">
        <v>818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1184</v>
      </c>
      <c r="B8" s="20">
        <v>1217</v>
      </c>
      <c r="C8" s="20" t="s">
        <v>818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45" x14ac:dyDescent="0.25">
      <c r="A9" s="16">
        <v>1185</v>
      </c>
      <c r="B9" s="20">
        <v>1218</v>
      </c>
      <c r="C9" s="20" t="s">
        <v>818</v>
      </c>
      <c r="D9" s="20">
        <v>7</v>
      </c>
      <c r="E9" s="20">
        <v>1</v>
      </c>
      <c r="F9" s="26" t="s">
        <v>842</v>
      </c>
      <c r="G9" s="23">
        <v>1332.26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1332.26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1268.82</v>
      </c>
      <c r="AF9" s="16">
        <v>1268.82</v>
      </c>
      <c r="AG9" s="16">
        <f t="shared" si="0"/>
        <v>63.441000000000003</v>
      </c>
      <c r="AH9" s="16">
        <f t="shared" si="1"/>
        <v>1332.261</v>
      </c>
      <c r="AI9" s="17">
        <f t="shared" si="2"/>
        <v>9.9999999997635314E-4</v>
      </c>
    </row>
    <row r="10" spans="1:35" s="16" customFormat="1" ht="45" x14ac:dyDescent="0.25">
      <c r="A10" s="16">
        <v>1186</v>
      </c>
      <c r="B10" s="20">
        <v>1219</v>
      </c>
      <c r="C10" s="20" t="s">
        <v>818</v>
      </c>
      <c r="D10" s="20">
        <v>8</v>
      </c>
      <c r="E10" s="20">
        <v>1</v>
      </c>
      <c r="F10" s="26" t="s">
        <v>841</v>
      </c>
      <c r="G10" s="23">
        <v>5199.33</v>
      </c>
      <c r="H10" s="20">
        <v>31.5</v>
      </c>
      <c r="I10" s="23">
        <v>1559.8</v>
      </c>
      <c r="J10" s="20">
        <v>21</v>
      </c>
      <c r="K10" s="23">
        <v>1039.8699999999999</v>
      </c>
      <c r="L10" s="20">
        <v>10.5</v>
      </c>
      <c r="M10" s="23">
        <v>519.92999999999995</v>
      </c>
      <c r="N10" s="20">
        <v>0</v>
      </c>
      <c r="O10" s="23">
        <v>0</v>
      </c>
      <c r="P10" s="20">
        <v>0</v>
      </c>
      <c r="Q10" s="23">
        <v>0</v>
      </c>
      <c r="R10" s="22">
        <v>8318.93</v>
      </c>
      <c r="S10" s="20">
        <v>100</v>
      </c>
      <c r="T10" s="20">
        <v>50</v>
      </c>
      <c r="U10" s="21">
        <v>25</v>
      </c>
      <c r="V10" s="20"/>
      <c r="W10" s="20"/>
      <c r="X10"/>
      <c r="Y10" t="s">
        <v>5</v>
      </c>
      <c r="AA10" s="17"/>
      <c r="AD10" s="16" t="s">
        <v>4</v>
      </c>
      <c r="AE10" s="46">
        <v>7922.78</v>
      </c>
      <c r="AF10" s="16">
        <v>7922.78</v>
      </c>
      <c r="AG10" s="16">
        <f t="shared" si="0"/>
        <v>396.13900000000001</v>
      </c>
      <c r="AH10" s="16">
        <f t="shared" si="1"/>
        <v>8318.9189999999999</v>
      </c>
      <c r="AI10" s="17">
        <f t="shared" si="2"/>
        <v>-1.1000000000422006E-2</v>
      </c>
    </row>
    <row r="11" spans="1:35" s="16" customFormat="1" ht="30" x14ac:dyDescent="0.25">
      <c r="A11" s="16">
        <v>1187</v>
      </c>
      <c r="B11" s="20">
        <v>1220</v>
      </c>
      <c r="C11" s="20" t="s">
        <v>818</v>
      </c>
      <c r="D11" s="20">
        <v>9</v>
      </c>
      <c r="E11" s="20">
        <v>1</v>
      </c>
      <c r="F11" s="26" t="s">
        <v>840</v>
      </c>
      <c r="G11" s="23">
        <v>1332.26</v>
      </c>
      <c r="H11" s="20">
        <v>31.5</v>
      </c>
      <c r="I11" s="23">
        <v>399.68</v>
      </c>
      <c r="J11" s="20">
        <v>21</v>
      </c>
      <c r="K11" s="23">
        <v>266.45</v>
      </c>
      <c r="L11" s="20">
        <v>10.5</v>
      </c>
      <c r="M11" s="23">
        <v>133.22</v>
      </c>
      <c r="N11" s="20">
        <v>0</v>
      </c>
      <c r="O11" s="23">
        <v>0</v>
      </c>
      <c r="P11" s="20">
        <v>0</v>
      </c>
      <c r="Q11" s="23">
        <v>0</v>
      </c>
      <c r="R11" s="22">
        <v>2131.61</v>
      </c>
      <c r="S11" s="20">
        <v>100</v>
      </c>
      <c r="T11" s="20">
        <v>50</v>
      </c>
      <c r="U11" s="21">
        <v>25</v>
      </c>
      <c r="V11" s="20"/>
      <c r="W11" s="20"/>
      <c r="X11"/>
      <c r="Y11" t="s">
        <v>5</v>
      </c>
      <c r="AA11" s="17"/>
      <c r="AD11" s="16" t="s">
        <v>4</v>
      </c>
      <c r="AE11" s="46">
        <v>2030.11</v>
      </c>
      <c r="AF11" s="16">
        <v>2030.11</v>
      </c>
      <c r="AG11" s="16">
        <f t="shared" si="0"/>
        <v>101.5055</v>
      </c>
      <c r="AH11" s="16">
        <f t="shared" si="1"/>
        <v>2131.6154999999999</v>
      </c>
      <c r="AI11" s="17">
        <f t="shared" si="2"/>
        <v>5.4999999997562554E-3</v>
      </c>
    </row>
    <row r="12" spans="1:35" s="16" customFormat="1" ht="30" x14ac:dyDescent="0.25">
      <c r="A12" s="16">
        <v>1188</v>
      </c>
      <c r="B12" s="20">
        <v>1221</v>
      </c>
      <c r="C12" s="20" t="s">
        <v>818</v>
      </c>
      <c r="D12" s="20">
        <v>10</v>
      </c>
      <c r="E12" s="20">
        <v>1</v>
      </c>
      <c r="F12" s="26" t="s">
        <v>839</v>
      </c>
      <c r="G12" s="23">
        <v>3732.67</v>
      </c>
      <c r="H12" s="20">
        <v>31.5</v>
      </c>
      <c r="I12" s="23">
        <v>1119.8</v>
      </c>
      <c r="J12" s="20">
        <v>21</v>
      </c>
      <c r="K12" s="23">
        <v>746.53</v>
      </c>
      <c r="L12" s="20">
        <v>10.5</v>
      </c>
      <c r="M12" s="23">
        <v>373.26</v>
      </c>
      <c r="N12" s="20">
        <v>0</v>
      </c>
      <c r="O12" s="23">
        <v>0</v>
      </c>
      <c r="P12" s="20">
        <v>0</v>
      </c>
      <c r="Q12" s="23">
        <v>0</v>
      </c>
      <c r="R12" s="22">
        <v>5972.26</v>
      </c>
      <c r="S12" s="20">
        <v>100</v>
      </c>
      <c r="T12" s="20">
        <v>50</v>
      </c>
      <c r="U12" s="21">
        <v>25</v>
      </c>
      <c r="V12" s="20"/>
      <c r="W12" s="20"/>
      <c r="X12"/>
      <c r="Y12" t="s">
        <v>5</v>
      </c>
      <c r="AA12" s="17"/>
      <c r="AD12" s="16" t="s">
        <v>4</v>
      </c>
      <c r="AE12" s="46">
        <v>5687.87</v>
      </c>
      <c r="AF12" s="16">
        <v>5687.87</v>
      </c>
      <c r="AG12" s="16">
        <f t="shared" si="0"/>
        <v>284.39350000000002</v>
      </c>
      <c r="AH12" s="16">
        <f t="shared" si="1"/>
        <v>5972.2635</v>
      </c>
      <c r="AI12" s="17">
        <f t="shared" si="2"/>
        <v>3.4999999998035491E-3</v>
      </c>
    </row>
    <row r="13" spans="1:35" s="16" customFormat="1" ht="30" x14ac:dyDescent="0.25">
      <c r="A13" s="16">
        <v>1189</v>
      </c>
      <c r="B13" s="20">
        <v>1222</v>
      </c>
      <c r="C13" s="20" t="s">
        <v>818</v>
      </c>
      <c r="D13" s="20">
        <v>11</v>
      </c>
      <c r="E13" s="20">
        <v>1</v>
      </c>
      <c r="F13" s="26" t="s">
        <v>838</v>
      </c>
      <c r="G13" s="23">
        <v>4932.87</v>
      </c>
      <c r="H13" s="20">
        <v>31.5</v>
      </c>
      <c r="I13" s="23">
        <v>1479.86</v>
      </c>
      <c r="J13" s="20">
        <v>21</v>
      </c>
      <c r="K13" s="23">
        <v>986.57</v>
      </c>
      <c r="L13" s="20">
        <v>10.5</v>
      </c>
      <c r="M13" s="23">
        <v>493.29</v>
      </c>
      <c r="N13" s="20">
        <v>0</v>
      </c>
      <c r="O13" s="23">
        <v>0</v>
      </c>
      <c r="P13" s="20">
        <v>0</v>
      </c>
      <c r="Q13" s="23">
        <v>0</v>
      </c>
      <c r="R13" s="22">
        <v>7892.59</v>
      </c>
      <c r="S13" s="20">
        <v>100</v>
      </c>
      <c r="T13" s="20">
        <v>50</v>
      </c>
      <c r="U13" s="21">
        <v>25</v>
      </c>
      <c r="V13" s="20"/>
      <c r="W13" s="20"/>
      <c r="X13"/>
      <c r="Y13" t="s">
        <v>5</v>
      </c>
      <c r="AA13" s="17"/>
      <c r="AD13" s="16" t="s">
        <v>4</v>
      </c>
      <c r="AE13" s="46">
        <v>7516.75</v>
      </c>
      <c r="AF13" s="16">
        <v>7516.75</v>
      </c>
      <c r="AG13" s="16">
        <f t="shared" si="0"/>
        <v>375.83750000000003</v>
      </c>
      <c r="AH13" s="16">
        <f t="shared" si="1"/>
        <v>7892.5874999999996</v>
      </c>
      <c r="AI13" s="17">
        <f t="shared" si="2"/>
        <v>-2.500000000509317E-3</v>
      </c>
    </row>
    <row r="14" spans="1:35" s="16" customFormat="1" x14ac:dyDescent="0.25">
      <c r="A14" s="16">
        <v>1190</v>
      </c>
      <c r="B14" s="20">
        <v>1223</v>
      </c>
      <c r="C14" s="20" t="s">
        <v>818</v>
      </c>
      <c r="D14" s="20">
        <v>12</v>
      </c>
      <c r="E14" s="20">
        <v>1</v>
      </c>
      <c r="F14" s="26" t="s">
        <v>837</v>
      </c>
      <c r="G14" s="23">
        <v>6667.14</v>
      </c>
      <c r="H14" s="20">
        <v>31.5</v>
      </c>
      <c r="I14" s="23">
        <v>2000.14</v>
      </c>
      <c r="J14" s="20">
        <v>21</v>
      </c>
      <c r="K14" s="23">
        <v>1333.43</v>
      </c>
      <c r="L14" s="20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10000.709999999999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AA14" s="17"/>
      <c r="AD14" s="16" t="s">
        <v>4</v>
      </c>
      <c r="AE14" s="46">
        <v>9524.49</v>
      </c>
      <c r="AF14" s="16">
        <v>9524.49</v>
      </c>
      <c r="AG14" s="16">
        <f t="shared" si="0"/>
        <v>476.22450000000003</v>
      </c>
      <c r="AH14" s="16">
        <f t="shared" si="1"/>
        <v>10000.7145</v>
      </c>
      <c r="AI14" s="17">
        <f t="shared" si="2"/>
        <v>4.5000000009167707E-3</v>
      </c>
    </row>
    <row r="15" spans="1:35" s="16" customFormat="1" x14ac:dyDescent="0.25">
      <c r="A15" s="16">
        <v>1191</v>
      </c>
      <c r="B15" s="20">
        <v>1224</v>
      </c>
      <c r="C15" s="20" t="s">
        <v>818</v>
      </c>
      <c r="D15" s="20">
        <v>13</v>
      </c>
      <c r="E15" s="20">
        <v>1</v>
      </c>
      <c r="F15" s="26" t="s">
        <v>836</v>
      </c>
      <c r="G15" s="23">
        <v>4932.87</v>
      </c>
      <c r="H15" s="20">
        <v>31.5</v>
      </c>
      <c r="I15" s="23">
        <v>1479.86</v>
      </c>
      <c r="J15" s="20">
        <v>21</v>
      </c>
      <c r="K15" s="23">
        <v>986.57</v>
      </c>
      <c r="L15" s="20">
        <v>10.5</v>
      </c>
      <c r="M15" s="23">
        <v>493.29</v>
      </c>
      <c r="N15" s="20">
        <v>0</v>
      </c>
      <c r="O15" s="23">
        <v>0</v>
      </c>
      <c r="P15" s="20">
        <v>0</v>
      </c>
      <c r="Q15" s="23">
        <v>0</v>
      </c>
      <c r="R15" s="22">
        <v>7892.59</v>
      </c>
      <c r="S15" s="20">
        <v>100</v>
      </c>
      <c r="T15" s="20">
        <v>50</v>
      </c>
      <c r="U15" s="21">
        <v>25</v>
      </c>
      <c r="V15" s="20"/>
      <c r="W15" s="20"/>
      <c r="X15"/>
      <c r="Y15" t="s">
        <v>5</v>
      </c>
      <c r="AA15" s="17"/>
      <c r="AD15" s="16" t="s">
        <v>4</v>
      </c>
      <c r="AE15" s="46">
        <v>7516.75</v>
      </c>
      <c r="AF15" s="16">
        <v>7516.75</v>
      </c>
      <c r="AG15" s="16">
        <f t="shared" si="0"/>
        <v>375.83750000000003</v>
      </c>
      <c r="AH15" s="16">
        <f t="shared" si="1"/>
        <v>7892.5874999999996</v>
      </c>
      <c r="AI15" s="17">
        <f t="shared" si="2"/>
        <v>-2.500000000509317E-3</v>
      </c>
    </row>
    <row r="16" spans="1:35" s="16" customFormat="1" x14ac:dyDescent="0.25">
      <c r="A16" s="16">
        <v>1192</v>
      </c>
      <c r="B16" s="20">
        <v>1225</v>
      </c>
      <c r="C16" s="20" t="s">
        <v>818</v>
      </c>
      <c r="D16" s="20">
        <v>14</v>
      </c>
      <c r="E16" s="20">
        <v>1</v>
      </c>
      <c r="F16" s="26" t="s">
        <v>835</v>
      </c>
      <c r="G16" s="23">
        <v>5199.33</v>
      </c>
      <c r="H16" s="20">
        <v>31.5</v>
      </c>
      <c r="I16" s="23">
        <v>1559.8</v>
      </c>
      <c r="J16" s="20">
        <v>21</v>
      </c>
      <c r="K16" s="23">
        <v>1039.8699999999999</v>
      </c>
      <c r="L16" s="20">
        <v>10.5</v>
      </c>
      <c r="M16" s="23">
        <v>519.92999999999995</v>
      </c>
      <c r="N16" s="20">
        <v>0</v>
      </c>
      <c r="O16" s="23">
        <v>0</v>
      </c>
      <c r="P16" s="20">
        <v>0</v>
      </c>
      <c r="Q16" s="23">
        <v>0</v>
      </c>
      <c r="R16" s="22">
        <v>8318.93</v>
      </c>
      <c r="S16" s="20">
        <v>100</v>
      </c>
      <c r="T16" s="20">
        <v>50</v>
      </c>
      <c r="U16" s="21">
        <v>25</v>
      </c>
      <c r="V16" s="20"/>
      <c r="W16" s="20"/>
      <c r="X16"/>
      <c r="Y16" t="s">
        <v>5</v>
      </c>
      <c r="AA16" s="17"/>
      <c r="AD16" s="16" t="s">
        <v>4</v>
      </c>
      <c r="AE16" s="46">
        <v>7922.78</v>
      </c>
      <c r="AF16" s="16">
        <v>7922.78</v>
      </c>
      <c r="AG16" s="16">
        <f t="shared" si="0"/>
        <v>396.13900000000001</v>
      </c>
      <c r="AH16" s="16">
        <f t="shared" si="1"/>
        <v>8318.9189999999999</v>
      </c>
      <c r="AI16" s="17">
        <f t="shared" si="2"/>
        <v>-1.1000000000422006E-2</v>
      </c>
    </row>
    <row r="17" spans="1:35" s="16" customFormat="1" x14ac:dyDescent="0.25">
      <c r="A17" s="16">
        <v>1193</v>
      </c>
      <c r="B17" s="20">
        <v>1226</v>
      </c>
      <c r="C17" s="20" t="s">
        <v>818</v>
      </c>
      <c r="D17" s="20">
        <v>15</v>
      </c>
      <c r="E17" s="20">
        <v>1</v>
      </c>
      <c r="F17" s="26" t="s">
        <v>834</v>
      </c>
      <c r="G17" s="23">
        <v>5199.33</v>
      </c>
      <c r="H17" s="20">
        <v>31.5</v>
      </c>
      <c r="I17" s="23">
        <v>1559.8</v>
      </c>
      <c r="J17" s="20">
        <v>21</v>
      </c>
      <c r="K17" s="23">
        <v>1039.8699999999999</v>
      </c>
      <c r="L17" s="20">
        <v>10.5</v>
      </c>
      <c r="M17" s="23">
        <v>519.92999999999995</v>
      </c>
      <c r="N17" s="20">
        <v>0</v>
      </c>
      <c r="O17" s="23">
        <v>0</v>
      </c>
      <c r="P17" s="20">
        <v>0</v>
      </c>
      <c r="Q17" s="23">
        <v>0</v>
      </c>
      <c r="R17" s="22">
        <v>8318.93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AA17" s="17"/>
      <c r="AD17" s="16" t="s">
        <v>4</v>
      </c>
      <c r="AE17" s="46">
        <v>7922.78</v>
      </c>
      <c r="AF17" s="16">
        <v>7922.78</v>
      </c>
      <c r="AG17" s="16">
        <f t="shared" si="0"/>
        <v>396.13900000000001</v>
      </c>
      <c r="AH17" s="16">
        <f t="shared" si="1"/>
        <v>8318.9189999999999</v>
      </c>
      <c r="AI17" s="17">
        <f t="shared" si="2"/>
        <v>-1.1000000000422006E-2</v>
      </c>
    </row>
    <row r="18" spans="1:35" s="16" customFormat="1" ht="45" x14ac:dyDescent="0.25">
      <c r="A18" s="16">
        <v>1194</v>
      </c>
      <c r="B18" s="20">
        <v>1227</v>
      </c>
      <c r="C18" s="20" t="s">
        <v>818</v>
      </c>
      <c r="D18" s="20">
        <v>16</v>
      </c>
      <c r="E18" s="20">
        <v>1</v>
      </c>
      <c r="F18" s="26" t="s">
        <v>833</v>
      </c>
      <c r="G18" s="23">
        <v>6134.25</v>
      </c>
      <c r="H18" s="20">
        <v>31.5</v>
      </c>
      <c r="I18" s="23">
        <v>1840.27</v>
      </c>
      <c r="J18" s="20">
        <v>21</v>
      </c>
      <c r="K18" s="23">
        <v>1226.8499999999999</v>
      </c>
      <c r="L18" s="20">
        <v>10.5</v>
      </c>
      <c r="M18" s="23">
        <v>613.41999999999996</v>
      </c>
      <c r="N18" s="20">
        <v>0</v>
      </c>
      <c r="O18" s="23">
        <v>0</v>
      </c>
      <c r="P18" s="20">
        <v>0</v>
      </c>
      <c r="Q18" s="23">
        <v>0</v>
      </c>
      <c r="R18" s="22">
        <v>9814.7900000000009</v>
      </c>
      <c r="S18" s="20">
        <v>100</v>
      </c>
      <c r="T18" s="20">
        <v>50</v>
      </c>
      <c r="U18" s="21">
        <v>25</v>
      </c>
      <c r="V18" s="20"/>
      <c r="W18" s="20"/>
      <c r="X18"/>
      <c r="Y18" t="s">
        <v>5</v>
      </c>
      <c r="AA18" s="17"/>
      <c r="AD18" s="16" t="s">
        <v>4</v>
      </c>
      <c r="AE18" s="46">
        <v>9347.42</v>
      </c>
      <c r="AF18" s="16">
        <v>9347.42</v>
      </c>
      <c r="AG18" s="16">
        <f t="shared" si="0"/>
        <v>467.37100000000004</v>
      </c>
      <c r="AH18" s="16">
        <f t="shared" si="1"/>
        <v>9814.7909999999993</v>
      </c>
      <c r="AI18" s="17">
        <f t="shared" si="2"/>
        <v>9.9999999838473741E-4</v>
      </c>
    </row>
    <row r="19" spans="1:35" s="16" customFormat="1" x14ac:dyDescent="0.25">
      <c r="A19" s="16">
        <v>1195</v>
      </c>
      <c r="B19" s="20">
        <v>1228</v>
      </c>
      <c r="C19" s="20" t="s">
        <v>818</v>
      </c>
      <c r="D19" s="20">
        <v>17</v>
      </c>
      <c r="E19" s="20">
        <v>1</v>
      </c>
      <c r="F19" s="26" t="s">
        <v>302</v>
      </c>
      <c r="G19" s="23">
        <v>3066.54</v>
      </c>
      <c r="H19" s="20">
        <v>31.5</v>
      </c>
      <c r="I19" s="23">
        <v>919.96</v>
      </c>
      <c r="J19" s="20">
        <v>21</v>
      </c>
      <c r="K19" s="23">
        <v>613.30999999999995</v>
      </c>
      <c r="L19" s="20">
        <v>10.5</v>
      </c>
      <c r="M19" s="23">
        <v>306.64999999999998</v>
      </c>
      <c r="N19" s="20">
        <v>0</v>
      </c>
      <c r="O19" s="23">
        <v>0</v>
      </c>
      <c r="P19" s="20">
        <v>0</v>
      </c>
      <c r="Q19" s="23">
        <v>0</v>
      </c>
      <c r="R19" s="22">
        <v>4906.46</v>
      </c>
      <c r="S19" s="20">
        <v>100</v>
      </c>
      <c r="T19" s="20">
        <v>50</v>
      </c>
      <c r="U19" s="21">
        <v>25</v>
      </c>
      <c r="V19" s="20"/>
      <c r="W19" s="20"/>
      <c r="X19"/>
      <c r="Y19" t="s">
        <v>5</v>
      </c>
      <c r="AA19" s="17"/>
      <c r="AD19" s="16" t="s">
        <v>4</v>
      </c>
      <c r="AE19" s="46">
        <v>4672.8100000000004</v>
      </c>
      <c r="AF19" s="16">
        <v>4672.8100000000004</v>
      </c>
      <c r="AG19" s="16">
        <f t="shared" si="0"/>
        <v>233.64050000000003</v>
      </c>
      <c r="AH19" s="16">
        <f t="shared" si="1"/>
        <v>4906.4505000000008</v>
      </c>
      <c r="AI19" s="17">
        <f t="shared" si="2"/>
        <v>-9.4999999992069206E-3</v>
      </c>
    </row>
    <row r="20" spans="1:35" s="16" customFormat="1" x14ac:dyDescent="0.25">
      <c r="A20" s="16">
        <v>1196</v>
      </c>
      <c r="B20" s="20">
        <v>1229</v>
      </c>
      <c r="C20" s="20" t="s">
        <v>818</v>
      </c>
      <c r="D20" s="20">
        <v>18</v>
      </c>
      <c r="E20" s="20">
        <v>1</v>
      </c>
      <c r="F20" s="26" t="s">
        <v>832</v>
      </c>
      <c r="G20" s="23">
        <v>6133.07</v>
      </c>
      <c r="H20" s="20">
        <v>31.5</v>
      </c>
      <c r="I20" s="23">
        <v>1839.93</v>
      </c>
      <c r="J20" s="20">
        <v>21</v>
      </c>
      <c r="K20" s="23">
        <v>1226.6099999999999</v>
      </c>
      <c r="L20" s="20">
        <v>10.5</v>
      </c>
      <c r="M20" s="23">
        <v>613.30999999999995</v>
      </c>
      <c r="N20" s="20">
        <v>0</v>
      </c>
      <c r="O20" s="23">
        <v>0</v>
      </c>
      <c r="P20" s="20">
        <v>0</v>
      </c>
      <c r="Q20" s="23">
        <v>0</v>
      </c>
      <c r="R20" s="22">
        <v>9812.92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AA20" s="17"/>
      <c r="AD20" s="16" t="s">
        <v>4</v>
      </c>
      <c r="AE20" s="46">
        <v>9345.6299999999992</v>
      </c>
      <c r="AF20" s="16">
        <v>9345.6299999999992</v>
      </c>
      <c r="AG20" s="16">
        <f t="shared" si="0"/>
        <v>467.28149999999999</v>
      </c>
      <c r="AH20" s="16">
        <f t="shared" si="1"/>
        <v>9812.9114999999983</v>
      </c>
      <c r="AI20" s="17">
        <f t="shared" si="2"/>
        <v>-8.5000000017316779E-3</v>
      </c>
    </row>
    <row r="21" spans="1:35" s="16" customFormat="1" ht="30" x14ac:dyDescent="0.25">
      <c r="A21" s="16">
        <v>1197</v>
      </c>
      <c r="B21" s="20">
        <v>1230</v>
      </c>
      <c r="C21" s="20" t="s">
        <v>818</v>
      </c>
      <c r="D21" s="20">
        <v>19</v>
      </c>
      <c r="E21" s="20">
        <v>1</v>
      </c>
      <c r="F21" s="26" t="s">
        <v>301</v>
      </c>
      <c r="G21" s="23">
        <v>5332.55</v>
      </c>
      <c r="H21" s="20">
        <v>31.5</v>
      </c>
      <c r="I21" s="23">
        <v>1599.77</v>
      </c>
      <c r="J21" s="20">
        <v>21</v>
      </c>
      <c r="K21" s="23">
        <v>1066.51</v>
      </c>
      <c r="L21" s="20">
        <v>10.5</v>
      </c>
      <c r="M21" s="23">
        <v>533.25</v>
      </c>
      <c r="N21" s="20">
        <v>0</v>
      </c>
      <c r="O21" s="23">
        <v>0</v>
      </c>
      <c r="P21" s="20">
        <v>0</v>
      </c>
      <c r="Q21" s="23">
        <v>0</v>
      </c>
      <c r="R21" s="22">
        <v>8532.08</v>
      </c>
      <c r="S21" s="20">
        <v>100</v>
      </c>
      <c r="T21" s="20">
        <v>50</v>
      </c>
      <c r="U21" s="21">
        <v>25</v>
      </c>
      <c r="V21" s="20"/>
      <c r="W21" s="20"/>
      <c r="X21"/>
      <c r="Y21" t="s">
        <v>5</v>
      </c>
      <c r="AA21" s="17"/>
      <c r="AD21" s="16" t="s">
        <v>4</v>
      </c>
      <c r="AE21" s="46">
        <v>8125.79</v>
      </c>
      <c r="AF21" s="16">
        <v>8125.79</v>
      </c>
      <c r="AG21" s="16">
        <f t="shared" si="0"/>
        <v>406.28950000000003</v>
      </c>
      <c r="AH21" s="16">
        <f t="shared" si="1"/>
        <v>8532.0794999999998</v>
      </c>
      <c r="AI21" s="17">
        <f t="shared" si="2"/>
        <v>-5.0000000010186341E-4</v>
      </c>
    </row>
    <row r="22" spans="1:35" s="16" customFormat="1" ht="45" x14ac:dyDescent="0.25">
      <c r="A22" s="16">
        <v>1198</v>
      </c>
      <c r="B22" s="20">
        <v>1231</v>
      </c>
      <c r="C22" s="20" t="s">
        <v>818</v>
      </c>
      <c r="D22" s="20">
        <v>20</v>
      </c>
      <c r="E22" s="20">
        <v>1</v>
      </c>
      <c r="F22" s="26" t="s">
        <v>300</v>
      </c>
      <c r="G22" s="23">
        <v>7333.28</v>
      </c>
      <c r="H22" s="20">
        <v>31.5</v>
      </c>
      <c r="I22" s="23">
        <v>2199.98</v>
      </c>
      <c r="J22" s="20">
        <v>21</v>
      </c>
      <c r="K22" s="23">
        <v>1466.66</v>
      </c>
      <c r="L22" s="20">
        <v>10.5</v>
      </c>
      <c r="M22" s="23">
        <v>733.33</v>
      </c>
      <c r="N22" s="20">
        <v>0</v>
      </c>
      <c r="O22" s="23">
        <v>0</v>
      </c>
      <c r="P22" s="20">
        <v>0</v>
      </c>
      <c r="Q22" s="23">
        <v>0</v>
      </c>
      <c r="R22" s="22">
        <v>11733.25</v>
      </c>
      <c r="S22" s="20">
        <v>100</v>
      </c>
      <c r="T22" s="20">
        <v>50</v>
      </c>
      <c r="U22" s="21">
        <v>25</v>
      </c>
      <c r="V22" s="20"/>
      <c r="W22" s="20"/>
      <c r="X22"/>
      <c r="Y22" t="s">
        <v>5</v>
      </c>
      <c r="AA22" s="17"/>
      <c r="AD22" s="16" t="s">
        <v>4</v>
      </c>
      <c r="AE22" s="46">
        <v>11174.53</v>
      </c>
      <c r="AF22" s="16">
        <v>11174.53</v>
      </c>
      <c r="AG22" s="16">
        <f t="shared" si="0"/>
        <v>558.7265000000001</v>
      </c>
      <c r="AH22" s="16">
        <f t="shared" si="1"/>
        <v>11733.256500000001</v>
      </c>
      <c r="AI22" s="17">
        <f t="shared" si="2"/>
        <v>6.5000000013242243E-3</v>
      </c>
    </row>
    <row r="23" spans="1:35" s="16" customFormat="1" x14ac:dyDescent="0.25">
      <c r="A23" s="16">
        <v>1199</v>
      </c>
      <c r="B23" s="20">
        <v>1232</v>
      </c>
      <c r="C23" s="20" t="s">
        <v>818</v>
      </c>
      <c r="D23" s="20">
        <v>21</v>
      </c>
      <c r="E23" s="20">
        <v>1</v>
      </c>
      <c r="F23" s="26" t="s">
        <v>831</v>
      </c>
      <c r="G23" s="23">
        <v>2800.09</v>
      </c>
      <c r="H23" s="20">
        <v>0</v>
      </c>
      <c r="I23" s="24">
        <v>0</v>
      </c>
      <c r="J23" s="25">
        <v>0</v>
      </c>
      <c r="K23" s="24">
        <v>0</v>
      </c>
      <c r="L23" s="25">
        <v>0</v>
      </c>
      <c r="M23" s="24">
        <v>0</v>
      </c>
      <c r="N23" s="20">
        <v>0</v>
      </c>
      <c r="O23" s="23">
        <v>0</v>
      </c>
      <c r="P23" s="20">
        <v>0</v>
      </c>
      <c r="Q23" s="23">
        <v>0</v>
      </c>
      <c r="R23" s="22">
        <v>2800.09</v>
      </c>
      <c r="S23" s="20">
        <v>0</v>
      </c>
      <c r="T23" s="20">
        <v>0</v>
      </c>
      <c r="U23" s="21">
        <v>0</v>
      </c>
      <c r="V23" s="20"/>
      <c r="W23" s="20"/>
      <c r="X23"/>
      <c r="Y23" t="s">
        <v>5</v>
      </c>
      <c r="AA23" s="17"/>
      <c r="AD23" s="16" t="s">
        <v>4</v>
      </c>
      <c r="AE23" s="46">
        <v>2666.75</v>
      </c>
      <c r="AF23" s="16">
        <v>2666.75</v>
      </c>
      <c r="AG23" s="16">
        <f t="shared" si="0"/>
        <v>133.33750000000001</v>
      </c>
      <c r="AH23" s="16">
        <f t="shared" si="1"/>
        <v>2800.0875000000001</v>
      </c>
      <c r="AI23" s="17">
        <f t="shared" si="2"/>
        <v>-2.5000000000545697E-3</v>
      </c>
    </row>
    <row r="24" spans="1:35" s="16" customFormat="1" ht="60" x14ac:dyDescent="0.25">
      <c r="A24" s="16">
        <v>1200</v>
      </c>
      <c r="B24" s="20">
        <v>1233</v>
      </c>
      <c r="C24" s="20" t="s">
        <v>818</v>
      </c>
      <c r="D24" s="20">
        <v>22</v>
      </c>
      <c r="E24" s="20">
        <v>1</v>
      </c>
      <c r="F24" s="26" t="s">
        <v>830</v>
      </c>
      <c r="G24" s="23">
        <v>7334.45</v>
      </c>
      <c r="H24" s="20">
        <v>31.5</v>
      </c>
      <c r="I24" s="23">
        <v>2200.34</v>
      </c>
      <c r="J24" s="20">
        <v>21</v>
      </c>
      <c r="K24" s="23">
        <v>1466.89</v>
      </c>
      <c r="L24" s="20">
        <v>10.5</v>
      </c>
      <c r="M24" s="23">
        <v>733.45</v>
      </c>
      <c r="N24" s="20">
        <v>0</v>
      </c>
      <c r="O24" s="23">
        <v>0</v>
      </c>
      <c r="P24" s="20">
        <v>0</v>
      </c>
      <c r="Q24" s="23">
        <v>0</v>
      </c>
      <c r="R24" s="22">
        <v>11735.13</v>
      </c>
      <c r="S24" s="20">
        <v>100</v>
      </c>
      <c r="T24" s="20">
        <v>50</v>
      </c>
      <c r="U24" s="21">
        <v>25</v>
      </c>
      <c r="V24" s="20"/>
      <c r="W24" s="20"/>
      <c r="X24"/>
      <c r="Y24" t="s">
        <v>5</v>
      </c>
      <c r="AA24" s="17"/>
      <c r="AD24" s="16" t="s">
        <v>4</v>
      </c>
      <c r="AE24" s="46">
        <v>11176.31</v>
      </c>
      <c r="AF24" s="16">
        <v>11176.31</v>
      </c>
      <c r="AG24" s="16">
        <f t="shared" si="0"/>
        <v>558.81550000000004</v>
      </c>
      <c r="AH24" s="16">
        <f t="shared" si="1"/>
        <v>11735.1255</v>
      </c>
      <c r="AI24" s="17">
        <f t="shared" si="2"/>
        <v>-4.4999999990977813E-3</v>
      </c>
    </row>
    <row r="25" spans="1:35" s="16" customFormat="1" x14ac:dyDescent="0.25">
      <c r="A25" s="16">
        <v>1201</v>
      </c>
      <c r="B25" s="20">
        <v>1234</v>
      </c>
      <c r="C25" s="20" t="s">
        <v>818</v>
      </c>
      <c r="D25" s="20">
        <v>23</v>
      </c>
      <c r="E25" s="20">
        <v>1</v>
      </c>
      <c r="F25" s="26" t="s">
        <v>829</v>
      </c>
      <c r="G25" s="23">
        <v>5866.62</v>
      </c>
      <c r="H25" s="20">
        <v>31.5</v>
      </c>
      <c r="I25" s="23">
        <v>1759.99</v>
      </c>
      <c r="J25" s="20">
        <v>21</v>
      </c>
      <c r="K25" s="23">
        <v>1173.32</v>
      </c>
      <c r="L25" s="20">
        <v>10.5</v>
      </c>
      <c r="M25" s="23">
        <v>586.66999999999996</v>
      </c>
      <c r="N25" s="20">
        <v>0</v>
      </c>
      <c r="O25" s="23">
        <v>0</v>
      </c>
      <c r="P25" s="20">
        <v>0</v>
      </c>
      <c r="Q25" s="23">
        <v>0</v>
      </c>
      <c r="R25" s="22">
        <v>9386.6</v>
      </c>
      <c r="S25" s="20">
        <v>100</v>
      </c>
      <c r="T25" s="20">
        <v>50</v>
      </c>
      <c r="U25" s="21">
        <v>25</v>
      </c>
      <c r="V25" s="20"/>
      <c r="W25" s="20"/>
      <c r="X25"/>
      <c r="Y25" t="s">
        <v>5</v>
      </c>
      <c r="AA25" s="17"/>
      <c r="AD25" s="16" t="s">
        <v>4</v>
      </c>
      <c r="AE25" s="46">
        <v>8939.6200000000008</v>
      </c>
      <c r="AF25" s="16">
        <v>8939.6200000000008</v>
      </c>
      <c r="AG25" s="16">
        <f t="shared" si="0"/>
        <v>446.98100000000005</v>
      </c>
      <c r="AH25" s="16">
        <f t="shared" si="1"/>
        <v>9386.6010000000006</v>
      </c>
      <c r="AI25" s="17">
        <f t="shared" si="2"/>
        <v>1.0000000002037268E-3</v>
      </c>
    </row>
    <row r="26" spans="1:35" s="16" customFormat="1" ht="30" x14ac:dyDescent="0.25">
      <c r="A26" s="16">
        <v>1202</v>
      </c>
      <c r="B26" s="20">
        <v>1235</v>
      </c>
      <c r="C26" s="20" t="s">
        <v>818</v>
      </c>
      <c r="D26" s="20">
        <v>24</v>
      </c>
      <c r="E26" s="20">
        <v>1</v>
      </c>
      <c r="F26" s="26" t="s">
        <v>828</v>
      </c>
      <c r="G26" s="23">
        <v>2333.79</v>
      </c>
      <c r="H26" s="20">
        <v>31.5</v>
      </c>
      <c r="I26" s="23">
        <v>700.14</v>
      </c>
      <c r="J26" s="20">
        <v>21</v>
      </c>
      <c r="K26" s="23">
        <v>466.76</v>
      </c>
      <c r="L26" s="20">
        <v>10.5</v>
      </c>
      <c r="M26" s="23">
        <v>233.38</v>
      </c>
      <c r="N26" s="20">
        <v>0</v>
      </c>
      <c r="O26" s="23">
        <v>0</v>
      </c>
      <c r="P26" s="20">
        <v>0</v>
      </c>
      <c r="Q26" s="23">
        <v>0</v>
      </c>
      <c r="R26" s="22">
        <v>3734.07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AA26" s="17"/>
      <c r="AD26" s="16" t="s">
        <v>4</v>
      </c>
      <c r="AE26" s="46">
        <v>3556.26</v>
      </c>
      <c r="AF26" s="16">
        <v>3556.26</v>
      </c>
      <c r="AG26" s="16">
        <f t="shared" si="0"/>
        <v>177.81300000000002</v>
      </c>
      <c r="AH26" s="16">
        <f t="shared" si="1"/>
        <v>3734.0730000000003</v>
      </c>
      <c r="AI26" s="17">
        <f t="shared" si="2"/>
        <v>3.0000000001564331E-3</v>
      </c>
    </row>
    <row r="27" spans="1:35" s="16" customFormat="1" ht="30" x14ac:dyDescent="0.25">
      <c r="A27" s="16">
        <v>1203</v>
      </c>
      <c r="B27" s="20">
        <v>1236</v>
      </c>
      <c r="C27" s="20" t="s">
        <v>818</v>
      </c>
      <c r="D27" s="20">
        <v>25</v>
      </c>
      <c r="E27" s="20">
        <v>1</v>
      </c>
      <c r="F27" s="26" t="s">
        <v>827</v>
      </c>
      <c r="G27" s="23">
        <v>2333.79</v>
      </c>
      <c r="H27" s="20">
        <v>31.5</v>
      </c>
      <c r="I27" s="23">
        <v>700.14</v>
      </c>
      <c r="J27" s="20">
        <v>21</v>
      </c>
      <c r="K27" s="23">
        <v>466.76</v>
      </c>
      <c r="L27" s="20">
        <v>10.5</v>
      </c>
      <c r="M27" s="23">
        <v>233.38</v>
      </c>
      <c r="N27" s="20">
        <v>0</v>
      </c>
      <c r="O27" s="23">
        <v>0</v>
      </c>
      <c r="P27" s="20">
        <v>0</v>
      </c>
      <c r="Q27" s="23">
        <v>0</v>
      </c>
      <c r="R27" s="22">
        <v>3734.07</v>
      </c>
      <c r="S27" s="20">
        <v>100</v>
      </c>
      <c r="T27" s="20">
        <v>50</v>
      </c>
      <c r="U27" s="21">
        <v>25</v>
      </c>
      <c r="V27" s="20"/>
      <c r="W27" s="20"/>
      <c r="X27"/>
      <c r="Y27" t="s">
        <v>5</v>
      </c>
      <c r="AA27" s="17"/>
      <c r="AD27" s="16" t="s">
        <v>4</v>
      </c>
      <c r="AE27" s="46">
        <v>3556.26</v>
      </c>
      <c r="AF27" s="16">
        <v>3556.26</v>
      </c>
      <c r="AG27" s="16">
        <f t="shared" si="0"/>
        <v>177.81300000000002</v>
      </c>
      <c r="AH27" s="16">
        <f t="shared" si="1"/>
        <v>3734.0730000000003</v>
      </c>
      <c r="AI27" s="17">
        <f t="shared" si="2"/>
        <v>3.0000000001564331E-3</v>
      </c>
    </row>
    <row r="28" spans="1:35" s="16" customFormat="1" ht="30" x14ac:dyDescent="0.25">
      <c r="A28" s="16">
        <v>1204</v>
      </c>
      <c r="B28" s="20">
        <v>1237</v>
      </c>
      <c r="C28" s="20" t="s">
        <v>818</v>
      </c>
      <c r="D28" s="20">
        <v>26</v>
      </c>
      <c r="E28" s="20">
        <v>1</v>
      </c>
      <c r="F28" s="26" t="s">
        <v>826</v>
      </c>
      <c r="G28" s="23">
        <v>3199.76</v>
      </c>
      <c r="H28" s="20">
        <v>31.5</v>
      </c>
      <c r="I28" s="23">
        <v>959.93</v>
      </c>
      <c r="J28" s="20">
        <v>21</v>
      </c>
      <c r="K28" s="23">
        <v>639.95000000000005</v>
      </c>
      <c r="L28" s="20">
        <v>10.5</v>
      </c>
      <c r="M28" s="23">
        <v>319.98</v>
      </c>
      <c r="N28" s="20">
        <v>0</v>
      </c>
      <c r="O28" s="23">
        <v>0</v>
      </c>
      <c r="P28" s="20">
        <v>0</v>
      </c>
      <c r="Q28" s="23">
        <v>0</v>
      </c>
      <c r="R28" s="22">
        <v>5119.62</v>
      </c>
      <c r="S28" s="20">
        <v>100</v>
      </c>
      <c r="T28" s="20">
        <v>50</v>
      </c>
      <c r="U28" s="21">
        <v>25</v>
      </c>
      <c r="V28" s="20"/>
      <c r="W28" s="20"/>
      <c r="X28"/>
      <c r="Y28" t="s">
        <v>5</v>
      </c>
      <c r="AA28" s="17"/>
      <c r="AD28" s="16" t="s">
        <v>4</v>
      </c>
      <c r="AE28" s="46">
        <v>4875.83</v>
      </c>
      <c r="AF28" s="16">
        <v>4875.83</v>
      </c>
      <c r="AG28" s="16">
        <f t="shared" si="0"/>
        <v>243.79150000000001</v>
      </c>
      <c r="AH28" s="16">
        <f t="shared" si="1"/>
        <v>5119.6215000000002</v>
      </c>
      <c r="AI28" s="17">
        <f t="shared" si="2"/>
        <v>1.5000000003055902E-3</v>
      </c>
    </row>
    <row r="29" spans="1:35" s="16" customFormat="1" ht="45" x14ac:dyDescent="0.25">
      <c r="A29" s="16">
        <v>1205</v>
      </c>
      <c r="B29" s="20">
        <v>1238</v>
      </c>
      <c r="C29" s="20" t="s">
        <v>818</v>
      </c>
      <c r="D29" s="20">
        <v>27</v>
      </c>
      <c r="E29" s="20">
        <v>1</v>
      </c>
      <c r="F29" s="26" t="s">
        <v>825</v>
      </c>
      <c r="G29" s="23">
        <v>11334.74</v>
      </c>
      <c r="H29" s="20">
        <v>31.5</v>
      </c>
      <c r="I29" s="23">
        <v>3400.42</v>
      </c>
      <c r="J29" s="20">
        <v>21</v>
      </c>
      <c r="K29" s="23">
        <v>2266.9499999999998</v>
      </c>
      <c r="L29" s="20">
        <v>10.5</v>
      </c>
      <c r="M29" s="23">
        <v>1133.48</v>
      </c>
      <c r="N29" s="20">
        <v>0</v>
      </c>
      <c r="O29" s="23">
        <v>0</v>
      </c>
      <c r="P29" s="20">
        <v>0</v>
      </c>
      <c r="Q29" s="23">
        <v>0</v>
      </c>
      <c r="R29" s="22">
        <v>18135.59</v>
      </c>
      <c r="S29" s="20">
        <v>100</v>
      </c>
      <c r="T29" s="20">
        <v>50</v>
      </c>
      <c r="U29" s="21">
        <v>25</v>
      </c>
      <c r="V29" s="20"/>
      <c r="W29" s="20"/>
      <c r="X29"/>
      <c r="Y29" t="s">
        <v>5</v>
      </c>
      <c r="AA29" s="17"/>
      <c r="AD29" s="16" t="s">
        <v>4</v>
      </c>
      <c r="AE29" s="46">
        <v>17271.990000000002</v>
      </c>
      <c r="AF29" s="16">
        <v>17271.990000000002</v>
      </c>
      <c r="AG29" s="16">
        <f t="shared" si="0"/>
        <v>863.59950000000015</v>
      </c>
      <c r="AH29" s="16">
        <f t="shared" si="1"/>
        <v>18135.589500000002</v>
      </c>
      <c r="AI29" s="17">
        <f t="shared" si="2"/>
        <v>-4.99999998282874E-4</v>
      </c>
    </row>
    <row r="30" spans="1:35" s="16" customFormat="1" ht="30" x14ac:dyDescent="0.25">
      <c r="A30" s="16">
        <v>1206</v>
      </c>
      <c r="B30" s="20">
        <v>1239</v>
      </c>
      <c r="C30" s="20" t="s">
        <v>818</v>
      </c>
      <c r="D30" s="20">
        <v>28</v>
      </c>
      <c r="E30" s="20">
        <v>1</v>
      </c>
      <c r="F30" s="26" t="s">
        <v>824</v>
      </c>
      <c r="G30" s="23">
        <v>16667.29</v>
      </c>
      <c r="H30" s="20">
        <v>31.5</v>
      </c>
      <c r="I30" s="23">
        <v>5000.18</v>
      </c>
      <c r="J30" s="20">
        <v>21</v>
      </c>
      <c r="K30" s="23">
        <v>3333.46</v>
      </c>
      <c r="L30" s="20">
        <v>10.5</v>
      </c>
      <c r="M30" s="23">
        <v>1666.73</v>
      </c>
      <c r="N30" s="20">
        <v>0</v>
      </c>
      <c r="O30" s="23">
        <v>0</v>
      </c>
      <c r="P30" s="20">
        <v>0</v>
      </c>
      <c r="Q30" s="23">
        <v>0</v>
      </c>
      <c r="R30" s="22">
        <v>26667.66</v>
      </c>
      <c r="S30" s="20">
        <v>100</v>
      </c>
      <c r="T30" s="20">
        <v>50</v>
      </c>
      <c r="U30" s="21">
        <v>25</v>
      </c>
      <c r="V30" s="20"/>
      <c r="W30" s="20"/>
      <c r="X30"/>
      <c r="Y30" t="s">
        <v>5</v>
      </c>
      <c r="AA30" s="17"/>
      <c r="AD30" s="16" t="s">
        <v>4</v>
      </c>
      <c r="AE30" s="46">
        <v>25397.77</v>
      </c>
      <c r="AF30" s="16">
        <v>25397.77</v>
      </c>
      <c r="AG30" s="16">
        <f t="shared" si="0"/>
        <v>1269.8885</v>
      </c>
      <c r="AH30" s="16">
        <f t="shared" si="1"/>
        <v>26667.658500000001</v>
      </c>
      <c r="AI30" s="17">
        <f t="shared" si="2"/>
        <v>-1.4999999984866008E-3</v>
      </c>
    </row>
    <row r="31" spans="1:35" s="16" customFormat="1" ht="30" x14ac:dyDescent="0.25">
      <c r="A31" s="16">
        <v>1207</v>
      </c>
      <c r="B31" s="20">
        <v>1240</v>
      </c>
      <c r="C31" s="20" t="s">
        <v>818</v>
      </c>
      <c r="D31" s="20">
        <v>29</v>
      </c>
      <c r="E31" s="20">
        <v>1</v>
      </c>
      <c r="F31" s="26" t="s">
        <v>823</v>
      </c>
      <c r="G31" s="23">
        <v>1599.88</v>
      </c>
      <c r="H31" s="20">
        <v>0</v>
      </c>
      <c r="I31" s="24">
        <v>0</v>
      </c>
      <c r="J31" s="25">
        <v>0</v>
      </c>
      <c r="K31" s="24">
        <v>0</v>
      </c>
      <c r="L31" s="25">
        <v>0</v>
      </c>
      <c r="M31" s="24">
        <v>0</v>
      </c>
      <c r="N31" s="20">
        <v>0</v>
      </c>
      <c r="O31" s="23">
        <v>0</v>
      </c>
      <c r="P31" s="20">
        <v>0</v>
      </c>
      <c r="Q31" s="23">
        <v>0</v>
      </c>
      <c r="R31" s="22">
        <v>1599.88</v>
      </c>
      <c r="S31" s="20">
        <v>0</v>
      </c>
      <c r="T31" s="20">
        <v>0</v>
      </c>
      <c r="U31" s="21">
        <v>0</v>
      </c>
      <c r="V31" s="20"/>
      <c r="W31" s="20"/>
      <c r="X31"/>
      <c r="Y31" t="s">
        <v>5</v>
      </c>
      <c r="AA31" s="17"/>
      <c r="AD31" s="16" t="s">
        <v>4</v>
      </c>
      <c r="AE31" s="46">
        <v>1523.7</v>
      </c>
      <c r="AF31" s="16">
        <v>1523.7</v>
      </c>
      <c r="AG31" s="16">
        <f t="shared" si="0"/>
        <v>76.185000000000002</v>
      </c>
      <c r="AH31" s="16">
        <f t="shared" si="1"/>
        <v>1599.885</v>
      </c>
      <c r="AI31" s="17">
        <f t="shared" si="2"/>
        <v>4.9999999998817657E-3</v>
      </c>
    </row>
    <row r="32" spans="1:35" s="16" customFormat="1" ht="60" x14ac:dyDescent="0.25">
      <c r="A32" s="16">
        <v>1208</v>
      </c>
      <c r="B32" s="20">
        <v>1241</v>
      </c>
      <c r="C32" s="20" t="s">
        <v>818</v>
      </c>
      <c r="D32" s="20">
        <v>30</v>
      </c>
      <c r="E32" s="20">
        <v>1</v>
      </c>
      <c r="F32" s="26" t="s">
        <v>466</v>
      </c>
      <c r="G32" s="23">
        <v>2400.41</v>
      </c>
      <c r="H32" s="20">
        <v>31.5</v>
      </c>
      <c r="I32" s="23">
        <v>720.12</v>
      </c>
      <c r="J32" s="20">
        <v>21</v>
      </c>
      <c r="K32" s="23">
        <v>480.08</v>
      </c>
      <c r="L32" s="20">
        <v>0</v>
      </c>
      <c r="M32" s="23">
        <v>0</v>
      </c>
      <c r="N32" s="20">
        <v>0</v>
      </c>
      <c r="O32" s="23">
        <v>0</v>
      </c>
      <c r="P32" s="20">
        <v>0</v>
      </c>
      <c r="Q32" s="23">
        <v>0</v>
      </c>
      <c r="R32" s="22">
        <v>3600.61</v>
      </c>
      <c r="S32" s="20">
        <v>100</v>
      </c>
      <c r="T32" s="20">
        <v>50</v>
      </c>
      <c r="U32" s="21">
        <v>25</v>
      </c>
      <c r="V32" s="20"/>
      <c r="W32" s="20"/>
      <c r="X32"/>
      <c r="Y32" t="s">
        <v>5</v>
      </c>
      <c r="AA32" s="17"/>
      <c r="AD32" s="16" t="s">
        <v>4</v>
      </c>
      <c r="AE32" s="46">
        <v>3429.15</v>
      </c>
      <c r="AF32" s="16">
        <v>3429.15</v>
      </c>
      <c r="AG32" s="16">
        <f t="shared" si="0"/>
        <v>171.45750000000001</v>
      </c>
      <c r="AH32" s="16">
        <f t="shared" si="1"/>
        <v>3600.6075000000001</v>
      </c>
      <c r="AI32" s="17">
        <f t="shared" si="2"/>
        <v>-2.5000000000545697E-3</v>
      </c>
    </row>
    <row r="33" spans="1:35" s="16" customFormat="1" ht="60" x14ac:dyDescent="0.25">
      <c r="A33" s="16">
        <v>1209</v>
      </c>
      <c r="B33" s="20">
        <v>1242</v>
      </c>
      <c r="C33" s="20" t="s">
        <v>818</v>
      </c>
      <c r="D33" s="20">
        <v>31</v>
      </c>
      <c r="E33" s="20">
        <v>1</v>
      </c>
      <c r="F33" s="26" t="s">
        <v>465</v>
      </c>
      <c r="G33" s="23">
        <v>3334.16</v>
      </c>
      <c r="H33" s="20">
        <v>31.5</v>
      </c>
      <c r="I33" s="23">
        <v>1000.25</v>
      </c>
      <c r="J33" s="20">
        <v>21</v>
      </c>
      <c r="K33" s="23">
        <v>666.83</v>
      </c>
      <c r="L33" s="20">
        <v>0</v>
      </c>
      <c r="M33" s="23">
        <v>0</v>
      </c>
      <c r="N33" s="20">
        <v>0</v>
      </c>
      <c r="O33" s="23">
        <v>0</v>
      </c>
      <c r="P33" s="20">
        <v>0</v>
      </c>
      <c r="Q33" s="23">
        <v>0</v>
      </c>
      <c r="R33" s="22">
        <v>5001.24</v>
      </c>
      <c r="S33" s="20">
        <v>100</v>
      </c>
      <c r="T33" s="20">
        <v>50</v>
      </c>
      <c r="U33" s="21">
        <v>25</v>
      </c>
      <c r="V33" s="20"/>
      <c r="W33" s="20"/>
      <c r="X33"/>
      <c r="Y33" t="s">
        <v>5</v>
      </c>
      <c r="AA33" s="17"/>
      <c r="AD33" s="16" t="s">
        <v>4</v>
      </c>
      <c r="AE33" s="46">
        <v>4763.09</v>
      </c>
      <c r="AF33" s="16">
        <v>4763.09</v>
      </c>
      <c r="AG33" s="16">
        <f t="shared" si="0"/>
        <v>238.15450000000001</v>
      </c>
      <c r="AH33" s="16">
        <f t="shared" si="1"/>
        <v>5001.2444999999998</v>
      </c>
      <c r="AI33" s="17">
        <f t="shared" si="2"/>
        <v>4.500000000007276E-3</v>
      </c>
    </row>
    <row r="34" spans="1:35" s="16" customFormat="1" ht="30" x14ac:dyDescent="0.25">
      <c r="A34" s="16">
        <v>1210</v>
      </c>
      <c r="B34" s="20">
        <v>1243</v>
      </c>
      <c r="C34" s="20" t="s">
        <v>818</v>
      </c>
      <c r="D34" s="20">
        <v>32</v>
      </c>
      <c r="E34" s="20">
        <v>1</v>
      </c>
      <c r="F34" s="26" t="s">
        <v>454</v>
      </c>
      <c r="G34" s="23">
        <v>534.07000000000005</v>
      </c>
      <c r="H34" s="20">
        <v>0</v>
      </c>
      <c r="I34" s="24">
        <v>0</v>
      </c>
      <c r="J34" s="25">
        <v>0</v>
      </c>
      <c r="K34" s="24">
        <v>0</v>
      </c>
      <c r="L34" s="25">
        <v>0</v>
      </c>
      <c r="M34" s="24">
        <v>0</v>
      </c>
      <c r="N34" s="20">
        <v>0</v>
      </c>
      <c r="O34" s="23">
        <v>0</v>
      </c>
      <c r="P34" s="20">
        <v>0</v>
      </c>
      <c r="Q34" s="23">
        <v>0</v>
      </c>
      <c r="R34" s="22">
        <v>534.07000000000005</v>
      </c>
      <c r="S34" s="20">
        <v>0</v>
      </c>
      <c r="T34" s="20">
        <v>0</v>
      </c>
      <c r="U34" s="21">
        <v>0</v>
      </c>
      <c r="V34" s="20"/>
      <c r="W34" s="20"/>
      <c r="X34"/>
      <c r="Y34" t="s">
        <v>5</v>
      </c>
      <c r="AA34" s="17"/>
      <c r="AD34" s="16" t="s">
        <v>4</v>
      </c>
      <c r="AE34" s="46">
        <v>508.64</v>
      </c>
      <c r="AF34" s="16">
        <v>508.64</v>
      </c>
      <c r="AG34" s="16">
        <f t="shared" si="0"/>
        <v>25.432000000000002</v>
      </c>
      <c r="AH34" s="16">
        <f t="shared" si="1"/>
        <v>534.072</v>
      </c>
      <c r="AI34" s="17">
        <f t="shared" si="2"/>
        <v>1.9999999999527063E-3</v>
      </c>
    </row>
    <row r="35" spans="1:35" s="16" customFormat="1" ht="30" x14ac:dyDescent="0.25">
      <c r="A35" s="16">
        <v>1211</v>
      </c>
      <c r="B35" s="20">
        <v>1244</v>
      </c>
      <c r="C35" s="20" t="s">
        <v>818</v>
      </c>
      <c r="D35" s="20">
        <v>33</v>
      </c>
      <c r="E35" s="20">
        <v>1</v>
      </c>
      <c r="F35" s="26" t="s">
        <v>822</v>
      </c>
      <c r="G35" s="23">
        <v>6400.7</v>
      </c>
      <c r="H35" s="20">
        <v>0</v>
      </c>
      <c r="I35" s="24">
        <v>0</v>
      </c>
      <c r="J35" s="25">
        <v>0</v>
      </c>
      <c r="K35" s="24">
        <v>0</v>
      </c>
      <c r="L35" s="25">
        <v>0</v>
      </c>
      <c r="M35" s="24">
        <v>0</v>
      </c>
      <c r="N35" s="20">
        <v>0</v>
      </c>
      <c r="O35" s="23">
        <v>0</v>
      </c>
      <c r="P35" s="20">
        <v>0</v>
      </c>
      <c r="Q35" s="23">
        <v>0</v>
      </c>
      <c r="R35" s="22">
        <v>6400.7</v>
      </c>
      <c r="S35" s="20">
        <v>0</v>
      </c>
      <c r="T35" s="20">
        <v>0</v>
      </c>
      <c r="U35" s="21">
        <v>0</v>
      </c>
      <c r="V35" s="20"/>
      <c r="W35" s="20"/>
      <c r="X35"/>
      <c r="Y35" t="s">
        <v>5</v>
      </c>
      <c r="AA35" s="17"/>
      <c r="AD35" s="16" t="s">
        <v>4</v>
      </c>
      <c r="AE35" s="46">
        <v>6095.9</v>
      </c>
      <c r="AF35" s="16">
        <v>6095.9</v>
      </c>
      <c r="AG35" s="16">
        <f t="shared" si="0"/>
        <v>304.79500000000002</v>
      </c>
      <c r="AH35" s="16">
        <f t="shared" si="1"/>
        <v>6400.6949999999997</v>
      </c>
      <c r="AI35" s="17">
        <f t="shared" si="2"/>
        <v>-5.0000000001091394E-3</v>
      </c>
    </row>
    <row r="36" spans="1:35" s="16" customFormat="1" ht="45" x14ac:dyDescent="0.25">
      <c r="A36" s="16">
        <v>1212</v>
      </c>
      <c r="B36" s="20">
        <v>1245</v>
      </c>
      <c r="C36" s="20" t="s">
        <v>818</v>
      </c>
      <c r="D36" s="20">
        <v>34</v>
      </c>
      <c r="E36" s="20">
        <v>1</v>
      </c>
      <c r="F36" s="26" t="s">
        <v>821</v>
      </c>
      <c r="G36" s="23">
        <v>6400.7</v>
      </c>
      <c r="H36" s="20">
        <v>0</v>
      </c>
      <c r="I36" s="24">
        <v>0</v>
      </c>
      <c r="J36" s="25">
        <v>0</v>
      </c>
      <c r="K36" s="24">
        <v>0</v>
      </c>
      <c r="L36" s="25">
        <v>0</v>
      </c>
      <c r="M36" s="24">
        <v>0</v>
      </c>
      <c r="N36" s="20">
        <v>0</v>
      </c>
      <c r="O36" s="23">
        <v>0</v>
      </c>
      <c r="P36" s="20">
        <v>0</v>
      </c>
      <c r="Q36" s="23">
        <v>0</v>
      </c>
      <c r="R36" s="22">
        <v>6400.7</v>
      </c>
      <c r="S36" s="20">
        <v>0</v>
      </c>
      <c r="T36" s="20">
        <v>0</v>
      </c>
      <c r="U36" s="21">
        <v>0</v>
      </c>
      <c r="V36" s="20"/>
      <c r="W36" s="20"/>
      <c r="X36"/>
      <c r="Y36" t="s">
        <v>5</v>
      </c>
      <c r="AA36" s="17"/>
      <c r="AD36" s="16" t="s">
        <v>4</v>
      </c>
      <c r="AE36" s="46">
        <v>6095.9</v>
      </c>
      <c r="AF36" s="16">
        <v>6095.9</v>
      </c>
      <c r="AG36" s="16">
        <f t="shared" si="0"/>
        <v>304.79500000000002</v>
      </c>
      <c r="AH36" s="16">
        <f t="shared" si="1"/>
        <v>6400.6949999999997</v>
      </c>
      <c r="AI36" s="17">
        <f t="shared" si="2"/>
        <v>-5.0000000001091394E-3</v>
      </c>
    </row>
    <row r="37" spans="1:35" s="16" customFormat="1" ht="30" x14ac:dyDescent="0.25">
      <c r="A37" s="16">
        <v>1213</v>
      </c>
      <c r="B37" s="20">
        <v>1246</v>
      </c>
      <c r="C37" s="20" t="s">
        <v>818</v>
      </c>
      <c r="D37" s="20">
        <v>35</v>
      </c>
      <c r="E37" s="20">
        <v>1</v>
      </c>
      <c r="F37" s="26" t="s">
        <v>450</v>
      </c>
      <c r="G37" s="23">
        <v>1200.2</v>
      </c>
      <c r="H37" s="20">
        <v>0</v>
      </c>
      <c r="I37" s="24">
        <v>0</v>
      </c>
      <c r="J37" s="25">
        <v>0</v>
      </c>
      <c r="K37" s="24">
        <v>0</v>
      </c>
      <c r="L37" s="25">
        <v>0</v>
      </c>
      <c r="M37" s="24">
        <v>0</v>
      </c>
      <c r="N37" s="20">
        <v>0</v>
      </c>
      <c r="O37" s="23">
        <v>0</v>
      </c>
      <c r="P37" s="20">
        <v>0</v>
      </c>
      <c r="Q37" s="23">
        <v>0</v>
      </c>
      <c r="R37" s="22">
        <v>1200.2</v>
      </c>
      <c r="S37" s="20">
        <v>0</v>
      </c>
      <c r="T37" s="20">
        <v>0</v>
      </c>
      <c r="U37" s="21">
        <v>0</v>
      </c>
      <c r="V37" s="20"/>
      <c r="W37" s="20"/>
      <c r="X37"/>
      <c r="Y37" t="s">
        <v>5</v>
      </c>
      <c r="AA37" s="17"/>
      <c r="AD37" s="16" t="s">
        <v>4</v>
      </c>
      <c r="AE37" s="46">
        <v>1143.05</v>
      </c>
      <c r="AF37" s="16">
        <v>1143.05</v>
      </c>
      <c r="AG37" s="16">
        <f t="shared" si="0"/>
        <v>57.152500000000003</v>
      </c>
      <c r="AH37" s="16">
        <f t="shared" si="1"/>
        <v>1200.2024999999999</v>
      </c>
      <c r="AI37" s="17">
        <f t="shared" si="2"/>
        <v>2.499999999827196E-3</v>
      </c>
    </row>
    <row r="38" spans="1:35" s="16" customFormat="1" ht="30" x14ac:dyDescent="0.25">
      <c r="A38" s="16">
        <v>1214</v>
      </c>
      <c r="B38" s="20">
        <v>1247</v>
      </c>
      <c r="C38" s="20" t="s">
        <v>818</v>
      </c>
      <c r="D38" s="20">
        <v>36</v>
      </c>
      <c r="E38" s="20">
        <v>1</v>
      </c>
      <c r="F38" s="26" t="s">
        <v>820</v>
      </c>
      <c r="G38" s="23">
        <v>1466.66</v>
      </c>
      <c r="H38" s="20">
        <v>0</v>
      </c>
      <c r="I38" s="24">
        <v>0</v>
      </c>
      <c r="J38" s="25">
        <v>0</v>
      </c>
      <c r="K38" s="24">
        <v>0</v>
      </c>
      <c r="L38" s="25">
        <v>0</v>
      </c>
      <c r="M38" s="24">
        <v>0</v>
      </c>
      <c r="N38" s="20">
        <v>0</v>
      </c>
      <c r="O38" s="23">
        <v>0</v>
      </c>
      <c r="P38" s="20">
        <v>0</v>
      </c>
      <c r="Q38" s="23">
        <v>0</v>
      </c>
      <c r="R38" s="22">
        <v>1466.66</v>
      </c>
      <c r="S38" s="20">
        <v>0</v>
      </c>
      <c r="T38" s="20">
        <v>0</v>
      </c>
      <c r="U38" s="21">
        <v>0</v>
      </c>
      <c r="V38" s="20"/>
      <c r="W38" s="20"/>
      <c r="X38"/>
      <c r="Y38" t="s">
        <v>5</v>
      </c>
      <c r="AA38" s="17"/>
      <c r="AD38" s="16" t="s">
        <v>4</v>
      </c>
      <c r="AE38" s="46">
        <v>1396.82</v>
      </c>
      <c r="AF38" s="16">
        <v>1396.82</v>
      </c>
      <c r="AG38" s="16">
        <f t="shared" si="0"/>
        <v>69.840999999999994</v>
      </c>
      <c r="AH38" s="16">
        <f t="shared" si="1"/>
        <v>1466.6609999999998</v>
      </c>
      <c r="AI38" s="17">
        <f t="shared" si="2"/>
        <v>9.9999999974897946E-4</v>
      </c>
    </row>
    <row r="39" spans="1:35" s="16" customFormat="1" ht="60" x14ac:dyDescent="0.25">
      <c r="B39" s="28"/>
      <c r="C39" s="20" t="s">
        <v>818</v>
      </c>
      <c r="D39" s="20">
        <v>37</v>
      </c>
      <c r="E39" s="45"/>
      <c r="F39" s="137" t="s">
        <v>819</v>
      </c>
      <c r="G39" s="23">
        <v>15873.61</v>
      </c>
      <c r="H39" s="20">
        <v>30</v>
      </c>
      <c r="I39" s="24">
        <v>4762.08</v>
      </c>
      <c r="J39" s="25">
        <v>20</v>
      </c>
      <c r="K39" s="24">
        <v>3174.72</v>
      </c>
      <c r="L39" s="25">
        <v>10</v>
      </c>
      <c r="M39" s="24">
        <v>1587.36</v>
      </c>
      <c r="N39" s="20">
        <v>0</v>
      </c>
      <c r="O39" s="23">
        <v>0</v>
      </c>
      <c r="P39" s="20">
        <v>0</v>
      </c>
      <c r="Q39" s="23">
        <v>0</v>
      </c>
      <c r="R39" s="22">
        <v>25397.77</v>
      </c>
      <c r="S39" s="70"/>
      <c r="T39" s="70"/>
      <c r="U39" s="70"/>
      <c r="V39" s="70"/>
      <c r="W39" s="70"/>
      <c r="X39" s="108" t="s">
        <v>72</v>
      </c>
      <c r="Y39"/>
      <c r="Z39" s="136"/>
      <c r="AA39" s="17"/>
      <c r="AF39" s="16">
        <v>25397.77</v>
      </c>
      <c r="AH39" s="16">
        <f t="shared" si="1"/>
        <v>25397.77</v>
      </c>
      <c r="AI39" s="17">
        <f t="shared" si="2"/>
        <v>0</v>
      </c>
    </row>
    <row r="40" spans="1:35" s="16" customFormat="1" ht="60" x14ac:dyDescent="0.25">
      <c r="B40" s="28"/>
      <c r="C40" s="20" t="s">
        <v>818</v>
      </c>
      <c r="D40" s="20">
        <v>38</v>
      </c>
      <c r="E40" s="45"/>
      <c r="F40" s="26" t="s">
        <v>817</v>
      </c>
      <c r="G40" s="23">
        <v>4951.74</v>
      </c>
      <c r="H40" s="20">
        <v>30</v>
      </c>
      <c r="I40" s="24">
        <v>1485.52</v>
      </c>
      <c r="J40" s="25">
        <v>20</v>
      </c>
      <c r="K40" s="24">
        <v>990.35</v>
      </c>
      <c r="L40" s="25">
        <v>10</v>
      </c>
      <c r="M40" s="24">
        <v>495.17</v>
      </c>
      <c r="N40" s="20">
        <v>0</v>
      </c>
      <c r="O40" s="23">
        <v>0</v>
      </c>
      <c r="P40" s="20">
        <v>0</v>
      </c>
      <c r="Q40" s="23">
        <v>0</v>
      </c>
      <c r="R40" s="22">
        <v>7922.78</v>
      </c>
      <c r="S40" s="70"/>
      <c r="T40" s="70"/>
      <c r="U40" s="70"/>
      <c r="V40" s="70"/>
      <c r="W40" s="70"/>
      <c r="X40" s="108" t="s">
        <v>72</v>
      </c>
      <c r="Y40"/>
      <c r="Z40" s="136"/>
      <c r="AA40" s="17"/>
      <c r="AF40" s="16">
        <v>7922.78</v>
      </c>
      <c r="AH40" s="16">
        <f t="shared" si="1"/>
        <v>7922.78</v>
      </c>
      <c r="AI40" s="17">
        <f t="shared" si="2"/>
        <v>0</v>
      </c>
    </row>
    <row r="41" spans="1:35" ht="33.75" hidden="1" x14ac:dyDescent="0.25">
      <c r="B41" s="15"/>
      <c r="C41" s="102"/>
      <c r="D41" s="11"/>
      <c r="E41" s="11"/>
      <c r="F41" s="5" t="s">
        <v>3</v>
      </c>
      <c r="G41" s="14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1"/>
    </row>
    <row r="42" spans="1:35" ht="33.75" x14ac:dyDescent="0.25">
      <c r="B42" s="10"/>
      <c r="C42" s="101"/>
      <c r="D42" s="7"/>
      <c r="E42" s="7"/>
      <c r="F42" s="5" t="s">
        <v>2</v>
      </c>
      <c r="G42" s="9">
        <v>0.3</v>
      </c>
      <c r="H42" s="3">
        <v>0.3</v>
      </c>
      <c r="I42" s="8"/>
      <c r="J42" s="8"/>
      <c r="K42" s="8"/>
      <c r="L42" s="8"/>
      <c r="M42" s="8"/>
      <c r="N42" s="8"/>
      <c r="O42" s="8"/>
      <c r="P42" s="8"/>
      <c r="Q42" s="8"/>
      <c r="R42" s="7"/>
    </row>
    <row r="43" spans="1:35" ht="33.75" x14ac:dyDescent="0.25">
      <c r="B43" s="10"/>
      <c r="C43" s="101"/>
      <c r="D43" s="7"/>
      <c r="E43" s="7"/>
      <c r="F43" s="5" t="s">
        <v>1</v>
      </c>
      <c r="G43" s="9">
        <v>0.2</v>
      </c>
      <c r="H43" s="3">
        <v>0.2</v>
      </c>
      <c r="I43" s="8"/>
      <c r="J43" s="8"/>
      <c r="K43" s="8"/>
      <c r="L43" s="8"/>
      <c r="M43" s="8"/>
      <c r="N43" s="8"/>
      <c r="O43" s="8"/>
      <c r="P43" s="8"/>
      <c r="Q43" s="8"/>
      <c r="R43" s="7"/>
    </row>
    <row r="44" spans="1:35" ht="45.75" thickBot="1" x14ac:dyDescent="0.3">
      <c r="B44" s="6"/>
      <c r="C44" s="100"/>
      <c r="D44" s="1"/>
      <c r="E44" s="1"/>
      <c r="F44" s="5" t="s">
        <v>0</v>
      </c>
      <c r="G44" s="4">
        <v>0.1</v>
      </c>
      <c r="H44" s="3">
        <v>0.1</v>
      </c>
      <c r="I44" s="2"/>
      <c r="J44" s="2"/>
      <c r="K44" s="2"/>
      <c r="L44" s="2"/>
      <c r="M44" s="2"/>
      <c r="N44" s="2"/>
      <c r="O44" s="2"/>
      <c r="P44" s="2"/>
      <c r="Q44" s="2"/>
      <c r="R44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AI12"/>
  <sheetViews>
    <sheetView topLeftCell="C1" workbookViewId="0">
      <selection activeCell="AC15" sqref="AC15"/>
    </sheetView>
  </sheetViews>
  <sheetFormatPr baseColWidth="10" defaultRowHeight="15" x14ac:dyDescent="0.25"/>
  <cols>
    <col min="1" max="1" width="0" hidden="1" customWidth="1"/>
    <col min="2" max="2" width="8.5703125" hidden="1" customWidth="1"/>
    <col min="5" max="5" width="9.5703125" hidden="1" customWidth="1"/>
    <col min="6" max="6" width="44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5" width="0" hidden="1" customWidth="1"/>
    <col min="26" max="26" width="0.140625" customWidth="1"/>
    <col min="27" max="28" width="11.42578125" hidden="1" customWidth="1"/>
    <col min="30" max="35" width="0" hidden="1" customWidth="1"/>
  </cols>
  <sheetData>
    <row r="1" spans="1:35" s="16" customFormat="1" ht="131.25" customHeight="1" thickBot="1" x14ac:dyDescent="0.3">
      <c r="B1" s="38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8"/>
      <c r="T1" s="38"/>
      <c r="U1" s="38"/>
    </row>
    <row r="2" spans="1:35" s="16" customFormat="1" ht="90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850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90" customHeight="1" x14ac:dyDescent="0.25">
      <c r="A3" s="16">
        <v>1218</v>
      </c>
      <c r="B3" s="20">
        <v>1252</v>
      </c>
      <c r="C3" s="20" t="s">
        <v>845</v>
      </c>
      <c r="D3" s="20">
        <v>1</v>
      </c>
      <c r="E3" s="20">
        <v>1</v>
      </c>
      <c r="F3" s="26" t="s">
        <v>849</v>
      </c>
      <c r="G3" s="23">
        <v>260.61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260.61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248.2</v>
      </c>
      <c r="AF3" s="16">
        <v>248.2</v>
      </c>
      <c r="AG3" s="16">
        <f>+AF3*5%</f>
        <v>12.41</v>
      </c>
      <c r="AH3" s="16">
        <f t="shared" ref="AH3:AH8" si="0">+AG3+AF3</f>
        <v>260.61</v>
      </c>
      <c r="AI3" s="17">
        <f t="shared" ref="AI3:AI8" si="1">+AH3-R3</f>
        <v>0</v>
      </c>
    </row>
    <row r="4" spans="1:35" s="16" customFormat="1" x14ac:dyDescent="0.25">
      <c r="A4" s="16">
        <v>1219</v>
      </c>
      <c r="B4" s="20">
        <v>1762</v>
      </c>
      <c r="C4" s="20" t="s">
        <v>845</v>
      </c>
      <c r="D4" s="20">
        <v>2</v>
      </c>
      <c r="E4" s="20">
        <v>1</v>
      </c>
      <c r="F4" s="26" t="s">
        <v>587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19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>+AF4*5%</f>
        <v>24.486000000000004</v>
      </c>
      <c r="AH4" s="16">
        <f t="shared" si="0"/>
        <v>514.20600000000002</v>
      </c>
      <c r="AI4" s="17">
        <f t="shared" si="1"/>
        <v>-4.0000000000190994E-3</v>
      </c>
    </row>
    <row r="5" spans="1:35" s="16" customFormat="1" x14ac:dyDescent="0.25">
      <c r="A5" s="16">
        <v>1220</v>
      </c>
      <c r="B5" s="20">
        <v>1763</v>
      </c>
      <c r="C5" s="20" t="s">
        <v>845</v>
      </c>
      <c r="D5" s="20">
        <v>3</v>
      </c>
      <c r="E5" s="20">
        <v>1</v>
      </c>
      <c r="F5" s="26" t="s">
        <v>848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19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>+AF5*5%</f>
        <v>27.936500000000002</v>
      </c>
      <c r="AH5" s="16">
        <f t="shared" si="0"/>
        <v>586.66650000000004</v>
      </c>
      <c r="AI5" s="17">
        <f t="shared" si="1"/>
        <v>-3.499999999917236E-3</v>
      </c>
    </row>
    <row r="6" spans="1:35" s="16" customFormat="1" x14ac:dyDescent="0.25">
      <c r="A6" s="16">
        <v>1221</v>
      </c>
      <c r="B6" s="20">
        <v>1764</v>
      </c>
      <c r="C6" s="20" t="s">
        <v>845</v>
      </c>
      <c r="D6" s="20">
        <v>4</v>
      </c>
      <c r="E6" s="20">
        <v>1</v>
      </c>
      <c r="F6" s="26" t="s">
        <v>847</v>
      </c>
      <c r="G6" s="23">
        <v>586.66999999999996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586.66999999999996</v>
      </c>
      <c r="S6" s="20">
        <v>0</v>
      </c>
      <c r="T6" s="20">
        <v>0</v>
      </c>
      <c r="U6" s="21">
        <v>0</v>
      </c>
      <c r="V6" s="20"/>
      <c r="W6" s="19"/>
      <c r="X6"/>
      <c r="Y6" t="s">
        <v>5</v>
      </c>
      <c r="AA6" s="17"/>
      <c r="AD6" s="16" t="s">
        <v>4</v>
      </c>
      <c r="AE6" s="46">
        <v>558.73</v>
      </c>
      <c r="AF6" s="16">
        <v>558.73</v>
      </c>
      <c r="AG6" s="16">
        <f>+AF6*5%</f>
        <v>27.936500000000002</v>
      </c>
      <c r="AH6" s="16">
        <f t="shared" si="0"/>
        <v>586.66650000000004</v>
      </c>
      <c r="AI6" s="17">
        <f t="shared" si="1"/>
        <v>-3.499999999917236E-3</v>
      </c>
    </row>
    <row r="7" spans="1:35" s="16" customFormat="1" x14ac:dyDescent="0.25">
      <c r="A7" s="16">
        <v>1222</v>
      </c>
      <c r="B7" s="20">
        <v>1765</v>
      </c>
      <c r="C7" s="20" t="s">
        <v>845</v>
      </c>
      <c r="D7" s="20">
        <v>5</v>
      </c>
      <c r="E7" s="20">
        <v>1</v>
      </c>
      <c r="F7" s="26" t="s">
        <v>846</v>
      </c>
      <c r="G7" s="23">
        <v>521.22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521.22</v>
      </c>
      <c r="S7" s="20">
        <v>0</v>
      </c>
      <c r="T7" s="20">
        <v>0</v>
      </c>
      <c r="U7" s="21">
        <v>0</v>
      </c>
      <c r="V7" s="20"/>
      <c r="W7" s="19"/>
      <c r="X7"/>
      <c r="Y7" t="s">
        <v>5</v>
      </c>
      <c r="AA7" s="17"/>
      <c r="AD7" s="16" t="s">
        <v>4</v>
      </c>
      <c r="AE7" s="46">
        <v>496.4</v>
      </c>
      <c r="AF7" s="16">
        <v>496.4</v>
      </c>
      <c r="AG7" s="16">
        <f>+AF7*5%</f>
        <v>24.82</v>
      </c>
      <c r="AH7" s="16">
        <f t="shared" si="0"/>
        <v>521.22</v>
      </c>
      <c r="AI7" s="17">
        <f t="shared" si="1"/>
        <v>0</v>
      </c>
    </row>
    <row r="8" spans="1:35" s="16" customFormat="1" x14ac:dyDescent="0.25">
      <c r="B8" s="28"/>
      <c r="C8" s="20" t="s">
        <v>845</v>
      </c>
      <c r="D8" s="20">
        <v>6</v>
      </c>
      <c r="E8" s="20">
        <v>1</v>
      </c>
      <c r="F8" s="26" t="s">
        <v>844</v>
      </c>
      <c r="G8" s="23">
        <v>496.4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496.4</v>
      </c>
      <c r="S8" s="70"/>
      <c r="T8" s="70"/>
      <c r="U8" s="70"/>
      <c r="V8" s="70"/>
      <c r="W8" s="113"/>
      <c r="X8" s="108" t="s">
        <v>72</v>
      </c>
      <c r="Y8" s="108"/>
      <c r="AA8" s="17"/>
      <c r="AF8" s="16">
        <v>496.4</v>
      </c>
      <c r="AH8" s="16">
        <f t="shared" si="0"/>
        <v>496.4</v>
      </c>
      <c r="AI8" s="17">
        <f t="shared" si="1"/>
        <v>0</v>
      </c>
    </row>
    <row r="9" spans="1:35" ht="22.5" x14ac:dyDescent="0.25">
      <c r="B9" s="15"/>
      <c r="C9" s="102"/>
      <c r="D9" s="11"/>
      <c r="E9" s="11"/>
      <c r="F9" s="5" t="s">
        <v>3</v>
      </c>
      <c r="G9" s="14"/>
      <c r="H9" s="13"/>
      <c r="I9" s="12"/>
      <c r="J9" s="12"/>
      <c r="K9" s="12"/>
      <c r="L9" s="12"/>
      <c r="M9" s="12"/>
      <c r="N9" s="12"/>
      <c r="O9" s="12"/>
      <c r="P9" s="12"/>
      <c r="Q9" s="12"/>
      <c r="R9" s="11"/>
    </row>
    <row r="10" spans="1:35" ht="22.5" x14ac:dyDescent="0.25">
      <c r="B10" s="10"/>
      <c r="C10" s="101"/>
      <c r="D10" s="7"/>
      <c r="E10" s="7"/>
      <c r="F10" s="5" t="s">
        <v>2</v>
      </c>
      <c r="G10" s="9">
        <v>0.3</v>
      </c>
      <c r="H10" s="3">
        <v>0.3</v>
      </c>
      <c r="I10" s="8"/>
      <c r="J10" s="8"/>
      <c r="K10" s="8"/>
      <c r="L10" s="8"/>
      <c r="M10" s="8"/>
      <c r="N10" s="8"/>
      <c r="O10" s="8"/>
      <c r="P10" s="8"/>
      <c r="Q10" s="8"/>
      <c r="R10" s="7"/>
    </row>
    <row r="11" spans="1:35" ht="22.5" x14ac:dyDescent="0.25">
      <c r="B11" s="10"/>
      <c r="C11" s="101"/>
      <c r="D11" s="7"/>
      <c r="E11" s="7"/>
      <c r="F11" s="5" t="s">
        <v>1</v>
      </c>
      <c r="G11" s="9">
        <v>0.2</v>
      </c>
      <c r="H11" s="3">
        <v>0.2</v>
      </c>
      <c r="I11" s="8"/>
      <c r="J11" s="8"/>
      <c r="K11" s="8"/>
      <c r="L11" s="8"/>
      <c r="M11" s="8"/>
      <c r="N11" s="8"/>
      <c r="O11" s="8"/>
      <c r="P11" s="8"/>
      <c r="Q11" s="8"/>
      <c r="R11" s="7"/>
    </row>
    <row r="12" spans="1:35" ht="34.5" thickBot="1" x14ac:dyDescent="0.3">
      <c r="B12" s="6"/>
      <c r="C12" s="100"/>
      <c r="D12" s="1"/>
      <c r="E12" s="1"/>
      <c r="F12" s="5" t="s">
        <v>0</v>
      </c>
      <c r="G12" s="4">
        <v>0.1</v>
      </c>
      <c r="H12" s="3">
        <v>0.1</v>
      </c>
      <c r="I12" s="2"/>
      <c r="J12" s="2"/>
      <c r="K12" s="2"/>
      <c r="L12" s="2"/>
      <c r="M12" s="2"/>
      <c r="N12" s="2"/>
      <c r="O12" s="2"/>
      <c r="P12" s="2"/>
      <c r="Q12" s="2"/>
      <c r="R12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AI10"/>
  <sheetViews>
    <sheetView topLeftCell="C1" workbookViewId="0">
      <selection activeCell="AP5" sqref="AP5"/>
    </sheetView>
  </sheetViews>
  <sheetFormatPr baseColWidth="10" defaultRowHeight="15" x14ac:dyDescent="0.25"/>
  <cols>
    <col min="1" max="1" width="0" hidden="1" customWidth="1"/>
    <col min="2" max="2" width="7.85546875" hidden="1" customWidth="1"/>
    <col min="5" max="5" width="0" hidden="1" customWidth="1"/>
    <col min="6" max="6" width="36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3" width="0" hidden="1" customWidth="1"/>
    <col min="25" max="25" width="0" hidden="1" customWidth="1"/>
    <col min="26" max="26" width="3.42578125" customWidth="1"/>
    <col min="27" max="29" width="11.42578125" hidden="1" customWidth="1"/>
    <col min="30" max="41" width="0" hidden="1" customWidth="1"/>
  </cols>
  <sheetData>
    <row r="1" spans="1:35" s="16" customFormat="1" ht="139.5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1:35" s="16" customFormat="1" ht="55.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853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4" customHeight="1" x14ac:dyDescent="0.25">
      <c r="A3" s="16">
        <v>1226</v>
      </c>
      <c r="B3" s="20">
        <v>1253</v>
      </c>
      <c r="C3" s="20" t="s">
        <v>851</v>
      </c>
      <c r="D3" s="20">
        <v>1</v>
      </c>
      <c r="E3" s="20">
        <v>1</v>
      </c>
      <c r="F3" s="26" t="s">
        <v>55</v>
      </c>
      <c r="G3" s="23">
        <v>440.58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440.58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419.6</v>
      </c>
      <c r="AF3" s="16">
        <v>419.6</v>
      </c>
      <c r="AG3" s="16">
        <f>+AF3*5%</f>
        <v>20.980000000000004</v>
      </c>
      <c r="AH3" s="16">
        <f>+AG3+AF3</f>
        <v>440.58000000000004</v>
      </c>
      <c r="AI3" s="17">
        <f>+AH3-R3</f>
        <v>0</v>
      </c>
    </row>
    <row r="4" spans="1:35" s="16" customFormat="1" ht="30" x14ac:dyDescent="0.25">
      <c r="A4" s="16">
        <v>1227</v>
      </c>
      <c r="B4" s="20">
        <v>1254</v>
      </c>
      <c r="C4" s="20" t="s">
        <v>851</v>
      </c>
      <c r="D4" s="20">
        <v>2</v>
      </c>
      <c r="E4" s="20">
        <v>1</v>
      </c>
      <c r="F4" s="26" t="s">
        <v>54</v>
      </c>
      <c r="G4" s="23">
        <v>534.07000000000005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534.07000000000005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508.64</v>
      </c>
      <c r="AF4" s="16">
        <v>508.64</v>
      </c>
      <c r="AG4" s="16">
        <f>+AF4*5%</f>
        <v>25.432000000000002</v>
      </c>
      <c r="AH4" s="16">
        <f>+AG4+AF4</f>
        <v>534.072</v>
      </c>
      <c r="AI4" s="17">
        <f>+AH4-R4</f>
        <v>1.9999999999527063E-3</v>
      </c>
    </row>
    <row r="5" spans="1:35" s="16" customFormat="1" x14ac:dyDescent="0.25">
      <c r="A5" s="16">
        <v>1228</v>
      </c>
      <c r="B5" s="20">
        <v>1255</v>
      </c>
      <c r="C5" s="20" t="s">
        <v>851</v>
      </c>
      <c r="D5" s="20">
        <v>3</v>
      </c>
      <c r="E5" s="20">
        <v>1</v>
      </c>
      <c r="F5" s="26" t="s">
        <v>852</v>
      </c>
      <c r="G5" s="23">
        <v>599.52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599.52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570.97</v>
      </c>
      <c r="AF5" s="16">
        <v>570.97</v>
      </c>
      <c r="AG5" s="16">
        <f>+AF5*5%</f>
        <v>28.548500000000004</v>
      </c>
      <c r="AH5" s="16">
        <f>+AG5+AF5</f>
        <v>599.51850000000002</v>
      </c>
      <c r="AI5" s="17">
        <f>+AH5-R5</f>
        <v>-1.4999999999645297E-3</v>
      </c>
    </row>
    <row r="6" spans="1:35" s="16" customFormat="1" x14ac:dyDescent="0.25">
      <c r="A6" s="16">
        <v>1229</v>
      </c>
      <c r="B6" s="20">
        <v>1256</v>
      </c>
      <c r="C6" s="20" t="s">
        <v>851</v>
      </c>
      <c r="D6" s="20">
        <v>4</v>
      </c>
      <c r="E6" s="20">
        <v>1</v>
      </c>
      <c r="F6" s="26" t="s">
        <v>52</v>
      </c>
      <c r="G6" s="23">
        <v>534.07000000000005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534.07000000000005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508.64</v>
      </c>
      <c r="AF6" s="16">
        <v>508.64</v>
      </c>
      <c r="AG6" s="16">
        <f>+AF6*5%</f>
        <v>25.432000000000002</v>
      </c>
      <c r="AH6" s="16">
        <f>+AG6+AF6</f>
        <v>534.072</v>
      </c>
      <c r="AI6" s="17">
        <f>+AH6-R6</f>
        <v>1.9999999999527063E-3</v>
      </c>
    </row>
    <row r="7" spans="1:35" ht="22.5" x14ac:dyDescent="0.25">
      <c r="B7" s="15"/>
      <c r="C7" s="102"/>
      <c r="D7" s="11"/>
      <c r="E7" s="11"/>
      <c r="F7" s="5" t="s">
        <v>3</v>
      </c>
      <c r="G7" s="14"/>
      <c r="H7" s="13"/>
      <c r="I7" s="12"/>
      <c r="J7" s="12"/>
      <c r="K7" s="12"/>
      <c r="L7" s="12"/>
      <c r="M7" s="12"/>
      <c r="N7" s="12"/>
      <c r="O7" s="12"/>
      <c r="P7" s="12"/>
      <c r="Q7" s="12"/>
      <c r="R7" s="11"/>
    </row>
    <row r="8" spans="1:35" ht="22.5" x14ac:dyDescent="0.25">
      <c r="B8" s="10"/>
      <c r="C8" s="101"/>
      <c r="D8" s="7"/>
      <c r="E8" s="7"/>
      <c r="F8" s="5" t="s">
        <v>2</v>
      </c>
      <c r="G8" s="9">
        <v>0.3</v>
      </c>
      <c r="H8" s="3">
        <v>0.3</v>
      </c>
      <c r="I8" s="8"/>
      <c r="J8" s="8"/>
      <c r="K8" s="8"/>
      <c r="L8" s="8"/>
      <c r="M8" s="8"/>
      <c r="N8" s="8"/>
      <c r="O8" s="8"/>
      <c r="P8" s="8"/>
      <c r="Q8" s="8"/>
      <c r="R8" s="7"/>
    </row>
    <row r="9" spans="1:35" ht="22.5" x14ac:dyDescent="0.25">
      <c r="B9" s="10"/>
      <c r="C9" s="101"/>
      <c r="D9" s="7"/>
      <c r="E9" s="7"/>
      <c r="F9" s="5" t="s">
        <v>1</v>
      </c>
      <c r="G9" s="9">
        <v>0.2</v>
      </c>
      <c r="H9" s="3">
        <v>0.2</v>
      </c>
      <c r="I9" s="8"/>
      <c r="J9" s="8"/>
      <c r="K9" s="8"/>
      <c r="L9" s="8"/>
      <c r="M9" s="8"/>
      <c r="N9" s="8"/>
      <c r="O9" s="8"/>
      <c r="P9" s="8"/>
      <c r="Q9" s="8"/>
      <c r="R9" s="7"/>
    </row>
    <row r="10" spans="1:35" ht="34.5" thickBot="1" x14ac:dyDescent="0.3">
      <c r="B10" s="6"/>
      <c r="C10" s="100"/>
      <c r="D10" s="1"/>
      <c r="E10" s="1"/>
      <c r="F10" s="5" t="s">
        <v>0</v>
      </c>
      <c r="G10" s="4">
        <v>0.1</v>
      </c>
      <c r="H10" s="3">
        <v>0.1</v>
      </c>
      <c r="I10" s="2"/>
      <c r="J10" s="2"/>
      <c r="K10" s="2"/>
      <c r="L10" s="2"/>
      <c r="M10" s="2"/>
      <c r="N10" s="2"/>
      <c r="O10" s="2"/>
      <c r="P10" s="2"/>
      <c r="Q10" s="2"/>
      <c r="R10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AI18"/>
  <sheetViews>
    <sheetView topLeftCell="C1" workbookViewId="0">
      <selection activeCell="AP7" sqref="AP7"/>
    </sheetView>
  </sheetViews>
  <sheetFormatPr baseColWidth="10" defaultRowHeight="15" x14ac:dyDescent="0.25"/>
  <cols>
    <col min="1" max="1" width="0" hidden="1" customWidth="1"/>
    <col min="2" max="2" width="10.28515625" hidden="1" customWidth="1"/>
    <col min="4" max="4" width="5.140625" customWidth="1"/>
    <col min="5" max="5" width="0" hidden="1" customWidth="1"/>
    <col min="6" max="6" width="40.42578125" customWidth="1"/>
    <col min="7" max="7" width="13.5703125" customWidth="1"/>
    <col min="8" max="8" width="0" hidden="1" customWidth="1"/>
    <col min="10" max="10" width="0" hidden="1" customWidth="1"/>
    <col min="11" max="11" width="14.5703125" customWidth="1"/>
    <col min="12" max="12" width="0" hidden="1" customWidth="1"/>
    <col min="14" max="17" width="0" hidden="1" customWidth="1"/>
    <col min="19" max="25" width="0" hidden="1" customWidth="1"/>
    <col min="26" max="26" width="4" customWidth="1"/>
    <col min="27" max="29" width="11.42578125" hidden="1" customWidth="1"/>
    <col min="30" max="35" width="0" hidden="1" customWidth="1"/>
  </cols>
  <sheetData>
    <row r="1" spans="1:35" s="16" customFormat="1" ht="129.75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1:35" s="16" customFormat="1" ht="50.2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861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2.5" customHeight="1" x14ac:dyDescent="0.25">
      <c r="A3" s="16">
        <v>1233</v>
      </c>
      <c r="B3" s="20">
        <v>1257</v>
      </c>
      <c r="C3" s="20" t="s">
        <v>855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Z3" s="17"/>
      <c r="AD3" s="16" t="s">
        <v>4</v>
      </c>
      <c r="AE3" s="46">
        <v>279.36</v>
      </c>
      <c r="AF3" s="16">
        <v>279.36</v>
      </c>
      <c r="AG3" s="16">
        <f t="shared" ref="AG3:AG13" si="0">+AF3*5%</f>
        <v>13.968000000000002</v>
      </c>
      <c r="AH3" s="16">
        <f t="shared" ref="AH3:AH14" si="1">+AG3+AF3</f>
        <v>293.32800000000003</v>
      </c>
      <c r="AI3" s="17">
        <f t="shared" ref="AI3:AI14" si="2">+AH3-R3</f>
        <v>-1.9999999999527063E-3</v>
      </c>
    </row>
    <row r="4" spans="1:35" s="16" customFormat="1" x14ac:dyDescent="0.25">
      <c r="A4" s="16">
        <v>1234</v>
      </c>
      <c r="B4" s="20">
        <v>1258</v>
      </c>
      <c r="C4" s="20" t="s">
        <v>855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Z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1235</v>
      </c>
      <c r="B5" s="20">
        <v>1259</v>
      </c>
      <c r="C5" s="20" t="s">
        <v>855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Z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x14ac:dyDescent="0.25">
      <c r="A6" s="16">
        <v>1236</v>
      </c>
      <c r="B6" s="20">
        <v>1260</v>
      </c>
      <c r="C6" s="20" t="s">
        <v>855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Z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1237</v>
      </c>
      <c r="B7" s="20">
        <v>1261</v>
      </c>
      <c r="C7" s="20" t="s">
        <v>855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Z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1238</v>
      </c>
      <c r="B8" s="20">
        <v>1262</v>
      </c>
      <c r="C8" s="20" t="s">
        <v>855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Z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60" x14ac:dyDescent="0.25">
      <c r="A9" s="16">
        <v>1239</v>
      </c>
      <c r="B9" s="20">
        <v>1263</v>
      </c>
      <c r="C9" s="20" t="s">
        <v>855</v>
      </c>
      <c r="D9" s="20">
        <v>7</v>
      </c>
      <c r="E9" s="20">
        <v>1</v>
      </c>
      <c r="F9" s="26" t="s">
        <v>860</v>
      </c>
      <c r="G9" s="23">
        <v>439.41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439.41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Z9" s="17"/>
      <c r="AD9" s="16" t="s">
        <v>4</v>
      </c>
      <c r="AE9" s="46">
        <v>418.49</v>
      </c>
      <c r="AF9" s="16">
        <v>418.49</v>
      </c>
      <c r="AG9" s="16">
        <f t="shared" si="0"/>
        <v>20.924500000000002</v>
      </c>
      <c r="AH9" s="16">
        <f t="shared" si="1"/>
        <v>439.41450000000003</v>
      </c>
      <c r="AI9" s="17">
        <f t="shared" si="2"/>
        <v>4.500000000007276E-3</v>
      </c>
    </row>
    <row r="10" spans="1:35" s="16" customFormat="1" ht="45" x14ac:dyDescent="0.25">
      <c r="A10" s="16">
        <v>1240</v>
      </c>
      <c r="B10" s="20">
        <v>1264</v>
      </c>
      <c r="C10" s="20" t="s">
        <v>855</v>
      </c>
      <c r="D10" s="20">
        <v>8</v>
      </c>
      <c r="E10" s="20">
        <v>1</v>
      </c>
      <c r="F10" s="26" t="s">
        <v>859</v>
      </c>
      <c r="G10" s="23">
        <v>439.41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439.41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Z10" s="17"/>
      <c r="AD10" s="16" t="s">
        <v>4</v>
      </c>
      <c r="AE10" s="46">
        <v>418.49</v>
      </c>
      <c r="AF10" s="16">
        <v>418.49</v>
      </c>
      <c r="AG10" s="16">
        <f t="shared" si="0"/>
        <v>20.924500000000002</v>
      </c>
      <c r="AH10" s="16">
        <f t="shared" si="1"/>
        <v>439.41450000000003</v>
      </c>
      <c r="AI10" s="17">
        <f t="shared" si="2"/>
        <v>4.500000000007276E-3</v>
      </c>
    </row>
    <row r="11" spans="1:35" s="16" customFormat="1" ht="45" x14ac:dyDescent="0.25">
      <c r="A11" s="16">
        <v>1241</v>
      </c>
      <c r="B11" s="20">
        <v>1265</v>
      </c>
      <c r="C11" s="20" t="s">
        <v>855</v>
      </c>
      <c r="D11" s="20">
        <v>9</v>
      </c>
      <c r="E11" s="20">
        <v>1</v>
      </c>
      <c r="F11" s="26" t="s">
        <v>858</v>
      </c>
      <c r="G11" s="23">
        <v>3332.99</v>
      </c>
      <c r="H11" s="20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3332.99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Z11" s="17"/>
      <c r="AD11" s="16" t="s">
        <v>4</v>
      </c>
      <c r="AE11" s="46">
        <v>3174.28</v>
      </c>
      <c r="AF11" s="16">
        <v>3174.28</v>
      </c>
      <c r="AG11" s="16">
        <f t="shared" si="0"/>
        <v>158.71400000000003</v>
      </c>
      <c r="AH11" s="16">
        <f t="shared" si="1"/>
        <v>3332.9940000000001</v>
      </c>
      <c r="AI11" s="17">
        <f t="shared" si="2"/>
        <v>4.0000000003601599E-3</v>
      </c>
    </row>
    <row r="12" spans="1:35" s="16" customFormat="1" ht="30" x14ac:dyDescent="0.25">
      <c r="A12" s="16">
        <v>1242</v>
      </c>
      <c r="B12" s="20">
        <v>1266</v>
      </c>
      <c r="C12" s="20" t="s">
        <v>855</v>
      </c>
      <c r="D12" s="20">
        <v>10</v>
      </c>
      <c r="E12" s="20">
        <v>1</v>
      </c>
      <c r="F12" s="26" t="s">
        <v>857</v>
      </c>
      <c r="G12" s="23">
        <v>534.07000000000005</v>
      </c>
      <c r="H12" s="20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534.07000000000005</v>
      </c>
      <c r="S12" s="20">
        <v>0</v>
      </c>
      <c r="T12" s="20">
        <v>0</v>
      </c>
      <c r="U12" s="21">
        <v>0</v>
      </c>
      <c r="V12" s="20"/>
      <c r="W12" s="20"/>
      <c r="X12"/>
      <c r="Y12" t="s">
        <v>5</v>
      </c>
      <c r="Z12" s="17"/>
      <c r="AD12" s="16" t="s">
        <v>4</v>
      </c>
      <c r="AE12" s="46">
        <v>508.64</v>
      </c>
      <c r="AF12" s="16">
        <v>508.64</v>
      </c>
      <c r="AG12" s="16">
        <f t="shared" si="0"/>
        <v>25.432000000000002</v>
      </c>
      <c r="AH12" s="16">
        <f t="shared" si="1"/>
        <v>534.072</v>
      </c>
      <c r="AI12" s="17">
        <f t="shared" si="2"/>
        <v>1.9999999999527063E-3</v>
      </c>
    </row>
    <row r="13" spans="1:35" s="16" customFormat="1" ht="45" x14ac:dyDescent="0.25">
      <c r="A13" s="16">
        <v>1243</v>
      </c>
      <c r="B13" s="20">
        <v>1267</v>
      </c>
      <c r="C13" s="20" t="s">
        <v>855</v>
      </c>
      <c r="D13" s="20">
        <v>11</v>
      </c>
      <c r="E13" s="20">
        <v>1</v>
      </c>
      <c r="F13" s="26" t="s">
        <v>856</v>
      </c>
      <c r="G13" s="23">
        <v>22668.3</v>
      </c>
      <c r="H13" s="20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22668.3</v>
      </c>
      <c r="S13" s="20">
        <v>0</v>
      </c>
      <c r="T13" s="20">
        <v>0</v>
      </c>
      <c r="U13" s="21">
        <v>0</v>
      </c>
      <c r="V13" s="20"/>
      <c r="W13" s="20"/>
      <c r="X13"/>
      <c r="Y13" t="s">
        <v>5</v>
      </c>
      <c r="Z13" s="17"/>
      <c r="AD13" s="16" t="s">
        <v>4</v>
      </c>
      <c r="AE13" s="46">
        <v>21588.86</v>
      </c>
      <c r="AF13" s="16">
        <v>21588.86</v>
      </c>
      <c r="AG13" s="16">
        <f t="shared" si="0"/>
        <v>1079.443</v>
      </c>
      <c r="AH13" s="16">
        <f t="shared" si="1"/>
        <v>22668.303</v>
      </c>
      <c r="AI13" s="17">
        <f t="shared" si="2"/>
        <v>3.0000000006111804E-3</v>
      </c>
    </row>
    <row r="14" spans="1:35" s="16" customFormat="1" ht="93.75" customHeight="1" x14ac:dyDescent="0.25">
      <c r="B14" s="20"/>
      <c r="C14" s="20" t="s">
        <v>855</v>
      </c>
      <c r="D14" s="20">
        <v>12</v>
      </c>
      <c r="E14" s="20"/>
      <c r="F14" s="26" t="s">
        <v>854</v>
      </c>
      <c r="G14" s="23">
        <v>7990.02</v>
      </c>
      <c r="H14" s="20"/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/>
      <c r="O14" s="23"/>
      <c r="P14" s="20"/>
      <c r="Q14" s="23"/>
      <c r="R14" s="22">
        <v>7990.02</v>
      </c>
      <c r="S14" s="70"/>
      <c r="T14" s="70"/>
      <c r="U14" s="70"/>
      <c r="V14" s="70"/>
      <c r="W14" s="70"/>
      <c r="X14" s="108" t="s">
        <v>72</v>
      </c>
      <c r="Y14"/>
      <c r="Z14" s="17"/>
      <c r="AF14" s="16">
        <v>7990.02</v>
      </c>
      <c r="AH14" s="16">
        <f t="shared" si="1"/>
        <v>7990.02</v>
      </c>
      <c r="AI14" s="17">
        <f t="shared" si="2"/>
        <v>0</v>
      </c>
    </row>
    <row r="15" spans="1:35" ht="22.5" hidden="1" x14ac:dyDescent="0.25">
      <c r="B15" s="15"/>
      <c r="C15" s="102"/>
      <c r="D15" s="11"/>
      <c r="E15" s="11"/>
      <c r="F15" s="5" t="s">
        <v>3</v>
      </c>
      <c r="G15" s="14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1"/>
    </row>
    <row r="16" spans="1:35" ht="22.5" x14ac:dyDescent="0.25">
      <c r="B16" s="10"/>
      <c r="C16" s="101"/>
      <c r="D16" s="7"/>
      <c r="E16" s="7"/>
      <c r="F16" s="5" t="s">
        <v>2</v>
      </c>
      <c r="G16" s="9">
        <v>0.3</v>
      </c>
      <c r="H16" s="3">
        <v>0.3</v>
      </c>
      <c r="I16" s="8"/>
      <c r="J16" s="8"/>
      <c r="K16" s="8"/>
      <c r="L16" s="8"/>
      <c r="M16" s="8"/>
      <c r="N16" s="8"/>
      <c r="O16" s="8"/>
      <c r="P16" s="8"/>
      <c r="Q16" s="8"/>
      <c r="R16" s="7"/>
    </row>
    <row r="17" spans="2:18" ht="22.5" x14ac:dyDescent="0.25">
      <c r="B17" s="10"/>
      <c r="C17" s="101"/>
      <c r="D17" s="7"/>
      <c r="E17" s="7"/>
      <c r="F17" s="5" t="s">
        <v>1</v>
      </c>
      <c r="G17" s="9">
        <v>0.2</v>
      </c>
      <c r="H17" s="3">
        <v>0.2</v>
      </c>
      <c r="I17" s="8"/>
      <c r="J17" s="8"/>
      <c r="K17" s="8"/>
      <c r="L17" s="8"/>
      <c r="M17" s="8"/>
      <c r="N17" s="8"/>
      <c r="O17" s="8"/>
      <c r="P17" s="8"/>
      <c r="Q17" s="8"/>
      <c r="R17" s="7"/>
    </row>
    <row r="18" spans="2:18" ht="34.5" thickBot="1" x14ac:dyDescent="0.3">
      <c r="B18" s="6"/>
      <c r="C18" s="100"/>
      <c r="D18" s="1"/>
      <c r="E18" s="1"/>
      <c r="F18" s="5" t="s">
        <v>0</v>
      </c>
      <c r="G18" s="4">
        <v>0.1</v>
      </c>
      <c r="H18" s="3">
        <v>0.1</v>
      </c>
      <c r="I18" s="2"/>
      <c r="J18" s="2"/>
      <c r="K18" s="2"/>
      <c r="L18" s="2"/>
      <c r="M18" s="2"/>
      <c r="N18" s="2"/>
      <c r="O18" s="2"/>
      <c r="P18" s="2"/>
      <c r="Q18" s="2"/>
      <c r="R18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AH15"/>
  <sheetViews>
    <sheetView topLeftCell="C1" workbookViewId="0">
      <selection activeCell="AI6" sqref="AI6"/>
    </sheetView>
  </sheetViews>
  <sheetFormatPr baseColWidth="10" defaultRowHeight="15" x14ac:dyDescent="0.25"/>
  <cols>
    <col min="1" max="1" width="0" hidden="1" customWidth="1"/>
    <col min="2" max="2" width="13.28515625" customWidth="1"/>
    <col min="3" max="3" width="7.7109375" customWidth="1"/>
    <col min="4" max="4" width="4.85546875" customWidth="1"/>
    <col min="5" max="5" width="0" hidden="1" customWidth="1"/>
    <col min="6" max="6" width="30.28515625" customWidth="1"/>
    <col min="8" max="8" width="0" hidden="1" customWidth="1"/>
    <col min="10" max="10" width="0" hidden="1" customWidth="1"/>
    <col min="11" max="11" width="14.5703125" customWidth="1"/>
    <col min="12" max="12" width="0" hidden="1" customWidth="1"/>
    <col min="13" max="13" width="13.5703125" customWidth="1"/>
    <col min="14" max="17" width="0" hidden="1" customWidth="1"/>
    <col min="19" max="23" width="0" hidden="1" customWidth="1"/>
    <col min="25" max="25" width="0" hidden="1" customWidth="1"/>
    <col min="26" max="26" width="3.85546875" customWidth="1"/>
    <col min="27" max="29" width="11.42578125" hidden="1" customWidth="1"/>
    <col min="30" max="34" width="0" hidden="1" customWidth="1"/>
  </cols>
  <sheetData>
    <row r="1" spans="1:34" s="16" customFormat="1" ht="122.25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1:34" s="16" customFormat="1" ht="53.25" customHeight="1" thickBot="1" x14ac:dyDescent="0.3">
      <c r="B2" s="84" t="s">
        <v>70</v>
      </c>
      <c r="C2" s="84" t="s">
        <v>69</v>
      </c>
      <c r="D2" s="84" t="s">
        <v>135</v>
      </c>
      <c r="E2" s="83" t="s">
        <v>67</v>
      </c>
      <c r="F2" s="82" t="s">
        <v>868</v>
      </c>
      <c r="G2" s="138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3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1:34" s="16" customFormat="1" ht="32.25" customHeight="1" x14ac:dyDescent="0.25">
      <c r="A3" s="16">
        <v>1247</v>
      </c>
      <c r="B3" s="47">
        <v>1268</v>
      </c>
      <c r="C3" s="47" t="s">
        <v>863</v>
      </c>
      <c r="D3" s="47">
        <v>1</v>
      </c>
      <c r="E3" s="20">
        <v>1</v>
      </c>
      <c r="F3" s="52" t="s">
        <v>55</v>
      </c>
      <c r="G3" s="51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48">
        <v>266.45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253.76</v>
      </c>
      <c r="AF3" s="16">
        <f t="shared" ref="AF3:AF11" si="0">+AE3*5%</f>
        <v>12.688000000000001</v>
      </c>
      <c r="AG3" s="46">
        <f t="shared" ref="AG3:AG11" si="1">+AF3+AE3</f>
        <v>266.44799999999998</v>
      </c>
      <c r="AH3" s="17">
        <f t="shared" ref="AH3:AH11" si="2">+AG3-R3</f>
        <v>-2.0000000000095497E-3</v>
      </c>
    </row>
    <row r="4" spans="1:34" s="16" customFormat="1" x14ac:dyDescent="0.25">
      <c r="A4" s="16">
        <v>1248</v>
      </c>
      <c r="B4" s="20">
        <v>1269</v>
      </c>
      <c r="C4" s="20" t="s">
        <v>863</v>
      </c>
      <c r="D4" s="20">
        <v>2</v>
      </c>
      <c r="E4" s="20">
        <v>1</v>
      </c>
      <c r="F4" s="26" t="s">
        <v>852</v>
      </c>
      <c r="G4" s="23">
        <v>586.66999999999996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586.66999999999996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558.73</v>
      </c>
      <c r="AF4" s="16">
        <f t="shared" si="0"/>
        <v>27.936500000000002</v>
      </c>
      <c r="AG4" s="46">
        <f t="shared" si="1"/>
        <v>586.66650000000004</v>
      </c>
      <c r="AH4" s="17">
        <f t="shared" si="2"/>
        <v>-3.499999999917236E-3</v>
      </c>
    </row>
    <row r="5" spans="1:34" s="16" customFormat="1" ht="30" x14ac:dyDescent="0.25">
      <c r="A5" s="16">
        <v>1249</v>
      </c>
      <c r="B5" s="20">
        <v>1270</v>
      </c>
      <c r="C5" s="20" t="s">
        <v>863</v>
      </c>
      <c r="D5" s="20">
        <v>3</v>
      </c>
      <c r="E5" s="20">
        <v>1</v>
      </c>
      <c r="F5" s="26" t="s">
        <v>52</v>
      </c>
      <c r="G5" s="23">
        <v>514.21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489.72</v>
      </c>
      <c r="AF5" s="16">
        <f t="shared" si="0"/>
        <v>24.486000000000004</v>
      </c>
      <c r="AG5" s="46">
        <f t="shared" si="1"/>
        <v>514.20600000000002</v>
      </c>
      <c r="AH5" s="17">
        <f t="shared" si="2"/>
        <v>-4.0000000000190994E-3</v>
      </c>
    </row>
    <row r="6" spans="1:34" s="16" customFormat="1" x14ac:dyDescent="0.25">
      <c r="A6" s="16">
        <v>1250</v>
      </c>
      <c r="B6" s="20">
        <v>1271</v>
      </c>
      <c r="C6" s="20" t="s">
        <v>863</v>
      </c>
      <c r="D6" s="20">
        <v>4</v>
      </c>
      <c r="E6" s="20">
        <v>1</v>
      </c>
      <c r="F6" s="26" t="s">
        <v>849</v>
      </c>
      <c r="G6" s="23">
        <v>179.97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179.97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171.4</v>
      </c>
      <c r="AF6" s="16">
        <f t="shared" si="0"/>
        <v>8.57</v>
      </c>
      <c r="AG6" s="46">
        <f t="shared" si="1"/>
        <v>179.97</v>
      </c>
      <c r="AH6" s="17">
        <f t="shared" si="2"/>
        <v>0</v>
      </c>
    </row>
    <row r="7" spans="1:34" s="16" customFormat="1" x14ac:dyDescent="0.25">
      <c r="A7" s="16">
        <v>1251</v>
      </c>
      <c r="B7" s="20">
        <v>1273</v>
      </c>
      <c r="C7" s="20" t="s">
        <v>863</v>
      </c>
      <c r="D7" s="20">
        <v>6</v>
      </c>
      <c r="E7" s="20">
        <v>1</v>
      </c>
      <c r="F7" s="26" t="s">
        <v>867</v>
      </c>
      <c r="G7" s="23">
        <v>1000.37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1000.37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952.73</v>
      </c>
      <c r="AF7" s="16">
        <f t="shared" si="0"/>
        <v>47.636500000000005</v>
      </c>
      <c r="AG7" s="46">
        <f t="shared" si="1"/>
        <v>1000.3665</v>
      </c>
      <c r="AH7" s="17">
        <f t="shared" si="2"/>
        <v>-3.5000000000309228E-3</v>
      </c>
    </row>
    <row r="8" spans="1:34" s="16" customFormat="1" ht="30" x14ac:dyDescent="0.25">
      <c r="A8" s="16">
        <v>1252</v>
      </c>
      <c r="B8" s="20">
        <v>1274</v>
      </c>
      <c r="C8" s="20" t="s">
        <v>863</v>
      </c>
      <c r="D8" s="20">
        <v>7</v>
      </c>
      <c r="E8" s="20">
        <v>1</v>
      </c>
      <c r="F8" s="26" t="s">
        <v>866</v>
      </c>
      <c r="G8" s="23">
        <v>4000.29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4000.29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3809.8</v>
      </c>
      <c r="AF8" s="16">
        <f t="shared" si="0"/>
        <v>190.49</v>
      </c>
      <c r="AG8" s="46">
        <f t="shared" si="1"/>
        <v>4000.29</v>
      </c>
      <c r="AH8" s="17">
        <f t="shared" si="2"/>
        <v>0</v>
      </c>
    </row>
    <row r="9" spans="1:34" s="16" customFormat="1" ht="30" x14ac:dyDescent="0.25">
      <c r="A9" s="16">
        <v>1253</v>
      </c>
      <c r="B9" s="20">
        <v>1275</v>
      </c>
      <c r="C9" s="20" t="s">
        <v>863</v>
      </c>
      <c r="D9" s="20">
        <v>8</v>
      </c>
      <c r="E9" s="20">
        <v>1</v>
      </c>
      <c r="F9" s="26" t="s">
        <v>865</v>
      </c>
      <c r="G9" s="23">
        <v>2000.73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2000.73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1905.46</v>
      </c>
      <c r="AF9" s="16">
        <f t="shared" si="0"/>
        <v>95.27300000000001</v>
      </c>
      <c r="AG9" s="46">
        <f t="shared" si="1"/>
        <v>2000.7329999999999</v>
      </c>
      <c r="AH9" s="17">
        <f t="shared" si="2"/>
        <v>2.9999999999290594E-3</v>
      </c>
    </row>
    <row r="10" spans="1:34" s="16" customFormat="1" ht="30" x14ac:dyDescent="0.25">
      <c r="B10" s="20">
        <v>1276</v>
      </c>
      <c r="C10" s="20" t="s">
        <v>863</v>
      </c>
      <c r="D10" s="20">
        <v>9</v>
      </c>
      <c r="E10" s="20">
        <v>1</v>
      </c>
      <c r="F10" s="26" t="s">
        <v>864</v>
      </c>
      <c r="G10" s="23">
        <v>2000.73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2000.73</v>
      </c>
      <c r="S10" s="20"/>
      <c r="T10" s="20"/>
      <c r="U10" s="21"/>
      <c r="V10" s="20"/>
      <c r="W10" s="20"/>
      <c r="X10"/>
      <c r="Y10"/>
      <c r="AA10" s="17"/>
      <c r="AD10" s="16" t="s">
        <v>4</v>
      </c>
      <c r="AE10" s="46">
        <v>1905.46</v>
      </c>
      <c r="AF10" s="16">
        <f t="shared" si="0"/>
        <v>95.27300000000001</v>
      </c>
      <c r="AG10" s="46">
        <f t="shared" si="1"/>
        <v>2000.7329999999999</v>
      </c>
      <c r="AH10" s="17">
        <f t="shared" si="2"/>
        <v>2.9999999999290594E-3</v>
      </c>
    </row>
    <row r="11" spans="1:34" s="16" customFormat="1" ht="45" x14ac:dyDescent="0.25">
      <c r="A11" s="16">
        <v>1254</v>
      </c>
      <c r="B11" s="16">
        <v>2530</v>
      </c>
      <c r="C11" s="20" t="s">
        <v>863</v>
      </c>
      <c r="D11" s="20">
        <v>10</v>
      </c>
      <c r="E11" s="20">
        <v>1</v>
      </c>
      <c r="F11" s="26" t="s">
        <v>862</v>
      </c>
      <c r="G11" s="23">
        <v>531.29999999999995</v>
      </c>
      <c r="H11" s="20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531.29999999999995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AA11" s="17"/>
      <c r="AD11" s="16" t="s">
        <v>4</v>
      </c>
      <c r="AE11" s="46">
        <v>506</v>
      </c>
      <c r="AF11" s="16">
        <f t="shared" si="0"/>
        <v>25.3</v>
      </c>
      <c r="AG11" s="46">
        <f t="shared" si="1"/>
        <v>531.29999999999995</v>
      </c>
      <c r="AH11" s="17">
        <f t="shared" si="2"/>
        <v>0</v>
      </c>
    </row>
    <row r="12" spans="1:34" ht="33.75" x14ac:dyDescent="0.25">
      <c r="B12" s="15"/>
      <c r="C12" s="102"/>
      <c r="D12" s="11"/>
      <c r="E12" s="11"/>
      <c r="F12" s="5" t="s">
        <v>3</v>
      </c>
      <c r="G12" s="14"/>
      <c r="H12" s="13"/>
      <c r="I12" s="12"/>
      <c r="J12" s="12"/>
      <c r="K12" s="12"/>
      <c r="L12" s="12"/>
      <c r="M12" s="12"/>
      <c r="N12" s="12"/>
      <c r="O12" s="12"/>
      <c r="P12" s="12"/>
      <c r="Q12" s="12"/>
      <c r="R12" s="11"/>
    </row>
    <row r="13" spans="1:34" ht="33.75" x14ac:dyDescent="0.25">
      <c r="B13" s="10"/>
      <c r="C13" s="101"/>
      <c r="D13" s="7"/>
      <c r="E13" s="7"/>
      <c r="F13" s="5" t="s">
        <v>2</v>
      </c>
      <c r="G13" s="9">
        <v>0.3</v>
      </c>
      <c r="H13" s="3">
        <v>0.3</v>
      </c>
      <c r="I13" s="8"/>
      <c r="J13" s="8"/>
      <c r="K13" s="8"/>
      <c r="L13" s="8"/>
      <c r="M13" s="8"/>
      <c r="N13" s="8"/>
      <c r="O13" s="8"/>
      <c r="P13" s="8"/>
      <c r="Q13" s="8"/>
      <c r="R13" s="7"/>
    </row>
    <row r="14" spans="1:34" ht="33.75" x14ac:dyDescent="0.25">
      <c r="B14" s="10"/>
      <c r="C14" s="101"/>
      <c r="D14" s="7"/>
      <c r="E14" s="7"/>
      <c r="F14" s="5" t="s">
        <v>1</v>
      </c>
      <c r="G14" s="9">
        <v>0.2</v>
      </c>
      <c r="H14" s="3">
        <v>0.2</v>
      </c>
      <c r="I14" s="8"/>
      <c r="J14" s="8"/>
      <c r="K14" s="8"/>
      <c r="L14" s="8"/>
      <c r="M14" s="8"/>
      <c r="N14" s="8"/>
      <c r="O14" s="8"/>
      <c r="P14" s="8"/>
      <c r="Q14" s="8"/>
      <c r="R14" s="7"/>
    </row>
    <row r="15" spans="1:34" ht="45.75" thickBot="1" x14ac:dyDescent="0.3">
      <c r="B15" s="6"/>
      <c r="C15" s="100"/>
      <c r="D15" s="1"/>
      <c r="E15" s="1"/>
      <c r="F15" s="5" t="s">
        <v>0</v>
      </c>
      <c r="G15" s="4">
        <v>0.1</v>
      </c>
      <c r="H15" s="3">
        <v>0.1</v>
      </c>
      <c r="I15" s="2"/>
      <c r="J15" s="2"/>
      <c r="K15" s="2"/>
      <c r="L15" s="2"/>
      <c r="M15" s="2"/>
      <c r="N15" s="2"/>
      <c r="O15" s="2"/>
      <c r="P15" s="2"/>
      <c r="Q15" s="2"/>
      <c r="R15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AK80"/>
  <sheetViews>
    <sheetView topLeftCell="C1" workbookViewId="0">
      <selection activeCell="AL4" sqref="AL4"/>
    </sheetView>
  </sheetViews>
  <sheetFormatPr baseColWidth="10" defaultRowHeight="15" x14ac:dyDescent="0.25"/>
  <cols>
    <col min="1" max="1" width="0" hidden="1" customWidth="1"/>
    <col min="2" max="2" width="10.7109375" hidden="1" customWidth="1"/>
    <col min="4" max="4" width="12.5703125" customWidth="1"/>
    <col min="5" max="5" width="0" hidden="1" customWidth="1"/>
    <col min="6" max="6" width="40.28515625" customWidth="1"/>
    <col min="7" max="7" width="14.28515625" customWidth="1"/>
    <col min="8" max="8" width="0" hidden="1" customWidth="1"/>
    <col min="9" max="9" width="14.140625" customWidth="1"/>
    <col min="10" max="10" width="0" hidden="1" customWidth="1"/>
    <col min="11" max="11" width="13.7109375" customWidth="1"/>
    <col min="12" max="12" width="0" hidden="1" customWidth="1"/>
    <col min="13" max="13" width="13.85546875" customWidth="1"/>
    <col min="14" max="14" width="11.42578125" hidden="1" customWidth="1"/>
    <col min="15" max="15" width="13.28515625" customWidth="1"/>
    <col min="16" max="17" width="11.42578125" hidden="1" customWidth="1"/>
    <col min="19" max="36" width="0" hidden="1" customWidth="1"/>
  </cols>
  <sheetData>
    <row r="1" spans="1:35" s="16" customFormat="1" x14ac:dyDescent="0.25">
      <c r="B1" s="77" t="s">
        <v>88</v>
      </c>
      <c r="C1" s="38"/>
      <c r="D1" s="38"/>
      <c r="E1" s="38"/>
      <c r="F1" s="41"/>
      <c r="G1" s="40"/>
      <c r="H1" s="38"/>
      <c r="I1" s="40"/>
      <c r="J1" s="38" t="s">
        <v>87</v>
      </c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120.75" customHeight="1" x14ac:dyDescent="0.25">
      <c r="B2" s="38"/>
      <c r="C2" s="38"/>
      <c r="D2" s="38"/>
      <c r="E2" s="38"/>
      <c r="F2" s="41"/>
      <c r="G2" s="40"/>
      <c r="H2" s="38"/>
      <c r="I2" s="40"/>
      <c r="J2" s="38"/>
      <c r="K2" s="40"/>
      <c r="L2" s="38"/>
      <c r="M2" s="38"/>
      <c r="N2" s="38"/>
      <c r="O2" s="38"/>
      <c r="P2" s="38"/>
      <c r="Q2" s="38"/>
      <c r="R2" s="39"/>
      <c r="S2" s="38"/>
      <c r="T2" s="38"/>
      <c r="U2" s="38"/>
    </row>
    <row r="3" spans="1:35" s="16" customFormat="1" ht="15.75" thickBot="1" x14ac:dyDescent="0.3">
      <c r="B3" s="38"/>
      <c r="C3" s="38"/>
      <c r="D3" s="38"/>
      <c r="E3" s="38"/>
      <c r="F3" s="41"/>
      <c r="G3" s="40"/>
      <c r="H3" s="38"/>
      <c r="I3" s="40"/>
      <c r="J3" s="38"/>
      <c r="K3" s="40"/>
      <c r="L3" s="38"/>
      <c r="M3" s="38"/>
      <c r="N3" s="38"/>
      <c r="O3" s="38"/>
      <c r="P3" s="38"/>
      <c r="Q3" s="38"/>
      <c r="R3" s="39"/>
      <c r="S3" s="38"/>
      <c r="T3" s="38"/>
      <c r="U3" s="38"/>
    </row>
    <row r="4" spans="1:35" s="16" customFormat="1" ht="75.75" thickBot="1" x14ac:dyDescent="0.3">
      <c r="B4" s="36" t="s">
        <v>70</v>
      </c>
      <c r="C4" s="36" t="s">
        <v>69</v>
      </c>
      <c r="D4" s="36" t="s">
        <v>135</v>
      </c>
      <c r="E4" s="36" t="s">
        <v>67</v>
      </c>
      <c r="F4" s="35" t="s">
        <v>134</v>
      </c>
      <c r="G4" s="54" t="s">
        <v>65</v>
      </c>
      <c r="H4" s="320" t="s">
        <v>64</v>
      </c>
      <c r="I4" s="321"/>
      <c r="J4" s="320" t="s">
        <v>63</v>
      </c>
      <c r="K4" s="321"/>
      <c r="L4" s="320" t="s">
        <v>133</v>
      </c>
      <c r="M4" s="321"/>
      <c r="N4" s="320" t="s">
        <v>62</v>
      </c>
      <c r="O4" s="321"/>
      <c r="P4" s="318" t="s">
        <v>61</v>
      </c>
      <c r="Q4" s="319"/>
      <c r="R4" s="76" t="s">
        <v>60</v>
      </c>
      <c r="S4" s="31" t="s">
        <v>59</v>
      </c>
      <c r="T4" s="31" t="s">
        <v>58</v>
      </c>
      <c r="U4" s="31" t="s">
        <v>57</v>
      </c>
      <c r="V4" s="318" t="s">
        <v>56</v>
      </c>
      <c r="W4" s="319"/>
    </row>
    <row r="5" spans="1:35" s="16" customFormat="1" x14ac:dyDescent="0.25">
      <c r="A5" s="16">
        <v>124</v>
      </c>
      <c r="B5" s="20">
        <v>137</v>
      </c>
      <c r="C5" s="20" t="s">
        <v>90</v>
      </c>
      <c r="D5" s="20">
        <v>1</v>
      </c>
      <c r="E5" s="20">
        <v>1</v>
      </c>
      <c r="F5" s="26" t="s">
        <v>55</v>
      </c>
      <c r="G5" s="23">
        <v>266.45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0">
        <v>0</v>
      </c>
      <c r="Q5" s="23">
        <v>0</v>
      </c>
      <c r="R5" s="22">
        <v>266.45</v>
      </c>
      <c r="S5" s="20">
        <v>0</v>
      </c>
      <c r="T5" s="20">
        <v>0</v>
      </c>
      <c r="U5" s="21">
        <v>0</v>
      </c>
      <c r="V5" s="20"/>
      <c r="W5" s="20"/>
      <c r="Y5" s="16" t="s">
        <v>5</v>
      </c>
      <c r="AD5" t="s">
        <v>4</v>
      </c>
      <c r="AE5" s="18">
        <v>253.76</v>
      </c>
      <c r="AF5" s="17">
        <v>253.76</v>
      </c>
      <c r="AG5" s="17">
        <f t="shared" ref="AG5:AG36" si="0">+AF5*5%</f>
        <v>12.688000000000001</v>
      </c>
      <c r="AH5" s="17">
        <f t="shared" ref="AH5:AH36" si="1">+AG5+AF5</f>
        <v>266.44799999999998</v>
      </c>
      <c r="AI5" s="17">
        <f t="shared" ref="AI5:AI36" si="2">+AH5-R5</f>
        <v>-2.0000000000095497E-3</v>
      </c>
    </row>
    <row r="6" spans="1:35" s="16" customFormat="1" x14ac:dyDescent="0.25">
      <c r="A6" s="16">
        <v>125</v>
      </c>
      <c r="B6" s="20">
        <v>138</v>
      </c>
      <c r="C6" s="20" t="s">
        <v>90</v>
      </c>
      <c r="D6" s="20">
        <v>2</v>
      </c>
      <c r="E6" s="20">
        <v>1</v>
      </c>
      <c r="F6" s="26" t="s">
        <v>54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Y6" s="16" t="s">
        <v>5</v>
      </c>
      <c r="AD6" t="s">
        <v>4</v>
      </c>
      <c r="AE6" s="18">
        <v>489.72</v>
      </c>
      <c r="AF6" s="17">
        <v>489.72</v>
      </c>
      <c r="AG6" s="17">
        <f t="shared" si="0"/>
        <v>24.486000000000004</v>
      </c>
      <c r="AH6" s="17">
        <f t="shared" si="1"/>
        <v>514.20600000000002</v>
      </c>
      <c r="AI6" s="17">
        <f t="shared" si="2"/>
        <v>-4.0000000000190994E-3</v>
      </c>
    </row>
    <row r="7" spans="1:35" s="16" customFormat="1" x14ac:dyDescent="0.25">
      <c r="A7" s="16">
        <v>126</v>
      </c>
      <c r="B7" s="20">
        <v>139</v>
      </c>
      <c r="C7" s="20" t="s">
        <v>90</v>
      </c>
      <c r="D7" s="20">
        <v>3</v>
      </c>
      <c r="E7" s="20">
        <v>1</v>
      </c>
      <c r="F7" s="26" t="s">
        <v>53</v>
      </c>
      <c r="G7" s="23">
        <v>586.66999999999996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0">
        <v>0</v>
      </c>
      <c r="Q7" s="23">
        <v>0</v>
      </c>
      <c r="R7" s="22">
        <v>586.66999999999996</v>
      </c>
      <c r="S7" s="20">
        <v>0</v>
      </c>
      <c r="T7" s="20">
        <v>0</v>
      </c>
      <c r="U7" s="21">
        <v>0</v>
      </c>
      <c r="V7" s="20"/>
      <c r="W7" s="20"/>
      <c r="Y7" s="16" t="s">
        <v>5</v>
      </c>
      <c r="AD7" t="s">
        <v>4</v>
      </c>
      <c r="AE7" s="18">
        <v>558.73</v>
      </c>
      <c r="AF7" s="17">
        <v>558.73</v>
      </c>
      <c r="AG7" s="17">
        <f t="shared" si="0"/>
        <v>27.936500000000002</v>
      </c>
      <c r="AH7" s="17">
        <f t="shared" si="1"/>
        <v>586.66650000000004</v>
      </c>
      <c r="AI7" s="17">
        <f t="shared" si="2"/>
        <v>-3.499999999917236E-3</v>
      </c>
    </row>
    <row r="8" spans="1:35" s="16" customFormat="1" x14ac:dyDescent="0.25">
      <c r="A8" s="16">
        <v>127</v>
      </c>
      <c r="B8" s="20">
        <v>140</v>
      </c>
      <c r="C8" s="20" t="s">
        <v>90</v>
      </c>
      <c r="D8" s="20">
        <v>4</v>
      </c>
      <c r="E8" s="20">
        <v>1</v>
      </c>
      <c r="F8" s="26" t="s">
        <v>52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Y8" s="16" t="s">
        <v>5</v>
      </c>
      <c r="AD8" t="s">
        <v>4</v>
      </c>
      <c r="AE8" s="18">
        <v>489.72</v>
      </c>
      <c r="AF8" s="17">
        <v>489.72</v>
      </c>
      <c r="AG8" s="17">
        <f t="shared" si="0"/>
        <v>24.486000000000004</v>
      </c>
      <c r="AH8" s="17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128</v>
      </c>
      <c r="B9" s="20">
        <v>141</v>
      </c>
      <c r="C9" s="20" t="s">
        <v>90</v>
      </c>
      <c r="D9" s="20">
        <v>5</v>
      </c>
      <c r="E9" s="20">
        <v>1</v>
      </c>
      <c r="F9" s="26" t="s">
        <v>51</v>
      </c>
      <c r="G9" s="23">
        <v>514.21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0">
        <v>0</v>
      </c>
      <c r="Q9" s="23">
        <v>0</v>
      </c>
      <c r="R9" s="22">
        <v>514.21</v>
      </c>
      <c r="S9" s="20">
        <v>0</v>
      </c>
      <c r="T9" s="20">
        <v>0</v>
      </c>
      <c r="U9" s="21">
        <v>0</v>
      </c>
      <c r="V9" s="20"/>
      <c r="W9" s="20"/>
      <c r="Y9" s="16" t="s">
        <v>5</v>
      </c>
      <c r="AD9" t="s">
        <v>4</v>
      </c>
      <c r="AE9" s="18">
        <v>489.72</v>
      </c>
      <c r="AF9" s="17">
        <v>489.72</v>
      </c>
      <c r="AG9" s="17">
        <f t="shared" si="0"/>
        <v>24.486000000000004</v>
      </c>
      <c r="AH9" s="17">
        <f t="shared" si="1"/>
        <v>514.20600000000002</v>
      </c>
      <c r="AI9" s="17">
        <f t="shared" si="2"/>
        <v>-4.0000000000190994E-3</v>
      </c>
    </row>
    <row r="10" spans="1:35" s="16" customFormat="1" ht="30" x14ac:dyDescent="0.25">
      <c r="A10" s="16">
        <v>129</v>
      </c>
      <c r="B10" s="20">
        <v>142</v>
      </c>
      <c r="C10" s="20" t="s">
        <v>90</v>
      </c>
      <c r="D10" s="20">
        <v>6</v>
      </c>
      <c r="E10" s="20">
        <v>1</v>
      </c>
      <c r="F10" s="75" t="s">
        <v>50</v>
      </c>
      <c r="G10" s="23">
        <v>514.21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4">
        <v>0</v>
      </c>
      <c r="P10" s="20">
        <v>0</v>
      </c>
      <c r="Q10" s="23">
        <v>0</v>
      </c>
      <c r="R10" s="22">
        <v>514.21</v>
      </c>
      <c r="S10" s="20">
        <v>0</v>
      </c>
      <c r="T10" s="20">
        <v>0</v>
      </c>
      <c r="U10" s="21">
        <v>0</v>
      </c>
      <c r="V10" s="20"/>
      <c r="W10" s="20"/>
      <c r="Y10" s="16" t="s">
        <v>5</v>
      </c>
      <c r="AD10" t="s">
        <v>4</v>
      </c>
      <c r="AE10" s="18">
        <v>489.72</v>
      </c>
      <c r="AF10" s="17">
        <v>489.72</v>
      </c>
      <c r="AG10" s="17">
        <f t="shared" si="0"/>
        <v>24.486000000000004</v>
      </c>
      <c r="AH10" s="17">
        <f t="shared" si="1"/>
        <v>514.20600000000002</v>
      </c>
      <c r="AI10" s="17">
        <f t="shared" si="2"/>
        <v>-4.0000000000190994E-3</v>
      </c>
    </row>
    <row r="11" spans="1:35" s="16" customFormat="1" x14ac:dyDescent="0.25">
      <c r="A11" s="16">
        <v>130</v>
      </c>
      <c r="B11" s="20">
        <v>143</v>
      </c>
      <c r="C11" s="20" t="s">
        <v>90</v>
      </c>
      <c r="D11" s="20">
        <v>7</v>
      </c>
      <c r="E11" s="20">
        <v>1</v>
      </c>
      <c r="F11" s="26" t="s">
        <v>132</v>
      </c>
      <c r="G11" s="23">
        <v>5333.72</v>
      </c>
      <c r="H11" s="20">
        <v>31.5</v>
      </c>
      <c r="I11" s="23">
        <v>1600.12</v>
      </c>
      <c r="J11" s="20">
        <v>21</v>
      </c>
      <c r="K11" s="23">
        <v>1066.75</v>
      </c>
      <c r="L11" s="20">
        <v>0</v>
      </c>
      <c r="M11" s="24">
        <v>0</v>
      </c>
      <c r="N11" s="25">
        <v>10.5</v>
      </c>
      <c r="O11" s="72">
        <v>533.37</v>
      </c>
      <c r="P11" s="73">
        <v>0</v>
      </c>
      <c r="Q11" s="29">
        <v>0</v>
      </c>
      <c r="R11" s="72">
        <v>8533.9599999999991</v>
      </c>
      <c r="S11" s="20">
        <v>100</v>
      </c>
      <c r="T11" s="20">
        <v>50</v>
      </c>
      <c r="U11" s="21">
        <v>25</v>
      </c>
      <c r="V11" s="20"/>
      <c r="W11" s="20"/>
      <c r="Y11" s="17" t="s">
        <v>5</v>
      </c>
      <c r="Z11" s="17" t="e">
        <f t="shared" ref="Z11:Z58" si="3">+Y11-R11</f>
        <v>#VALUE!</v>
      </c>
      <c r="AD11" t="s">
        <v>4</v>
      </c>
      <c r="AE11" s="18">
        <v>8127.57</v>
      </c>
      <c r="AF11" s="17">
        <v>8127.57</v>
      </c>
      <c r="AG11" s="17">
        <f t="shared" si="0"/>
        <v>406.37850000000003</v>
      </c>
      <c r="AH11" s="17">
        <f t="shared" si="1"/>
        <v>8533.9485000000004</v>
      </c>
      <c r="AI11" s="17">
        <f t="shared" si="2"/>
        <v>-1.149999999870488E-2</v>
      </c>
    </row>
    <row r="12" spans="1:35" s="16" customFormat="1" x14ac:dyDescent="0.25">
      <c r="A12" s="16">
        <v>131</v>
      </c>
      <c r="B12" s="20">
        <v>144</v>
      </c>
      <c r="C12" s="20" t="s">
        <v>90</v>
      </c>
      <c r="D12" s="20">
        <v>8</v>
      </c>
      <c r="E12" s="20">
        <v>1</v>
      </c>
      <c r="F12" s="26" t="s">
        <v>131</v>
      </c>
      <c r="G12" s="23">
        <v>16001.16</v>
      </c>
      <c r="H12" s="20">
        <v>31.5</v>
      </c>
      <c r="I12" s="23">
        <v>4800.3500000000004</v>
      </c>
      <c r="J12" s="20">
        <v>21</v>
      </c>
      <c r="K12" s="23">
        <v>3200.23</v>
      </c>
      <c r="L12" s="20">
        <v>15.75</v>
      </c>
      <c r="M12" s="23">
        <v>2400.17</v>
      </c>
      <c r="N12" s="20">
        <v>10.5</v>
      </c>
      <c r="O12" s="29">
        <v>1600.12</v>
      </c>
      <c r="P12" s="73">
        <v>0</v>
      </c>
      <c r="Q12" s="29">
        <v>0</v>
      </c>
      <c r="R12" s="72">
        <v>28002.03</v>
      </c>
      <c r="S12" s="20">
        <v>100</v>
      </c>
      <c r="T12" s="20">
        <v>50</v>
      </c>
      <c r="U12" s="21">
        <v>25</v>
      </c>
      <c r="V12" s="20"/>
      <c r="W12" s="20"/>
      <c r="Y12" s="17" t="s">
        <v>5</v>
      </c>
      <c r="Z12" s="17" t="e">
        <f t="shared" si="3"/>
        <v>#VALUE!</v>
      </c>
      <c r="AA12" s="16">
        <f>+G12*15%</f>
        <v>2400.174</v>
      </c>
      <c r="AD12" t="s">
        <v>4</v>
      </c>
      <c r="AE12" s="18">
        <v>26668.6</v>
      </c>
      <c r="AF12" s="17">
        <v>26668.6</v>
      </c>
      <c r="AG12" s="17">
        <f t="shared" si="0"/>
        <v>1333.43</v>
      </c>
      <c r="AH12" s="17">
        <f t="shared" si="1"/>
        <v>28002.03</v>
      </c>
      <c r="AI12" s="17">
        <f t="shared" si="2"/>
        <v>0</v>
      </c>
    </row>
    <row r="13" spans="1:35" s="16" customFormat="1" x14ac:dyDescent="0.25">
      <c r="A13" s="16">
        <v>132</v>
      </c>
      <c r="B13" s="20">
        <v>145</v>
      </c>
      <c r="C13" s="20" t="s">
        <v>90</v>
      </c>
      <c r="D13" s="20">
        <v>9</v>
      </c>
      <c r="E13" s="20">
        <v>1</v>
      </c>
      <c r="F13" s="26" t="s">
        <v>130</v>
      </c>
      <c r="G13" s="23">
        <v>8000.58</v>
      </c>
      <c r="H13" s="20">
        <v>31.5</v>
      </c>
      <c r="I13" s="23">
        <v>2400.17</v>
      </c>
      <c r="J13" s="20">
        <v>21</v>
      </c>
      <c r="K13" s="23">
        <v>1600.12</v>
      </c>
      <c r="L13" s="20">
        <v>0</v>
      </c>
      <c r="M13" s="24">
        <v>0</v>
      </c>
      <c r="N13" s="20">
        <v>10.5</v>
      </c>
      <c r="O13" s="72">
        <v>800.06</v>
      </c>
      <c r="P13" s="73">
        <v>0</v>
      </c>
      <c r="Q13" s="29">
        <v>0</v>
      </c>
      <c r="R13" s="72">
        <v>12800.93</v>
      </c>
      <c r="S13" s="20">
        <v>100</v>
      </c>
      <c r="T13" s="20">
        <v>50</v>
      </c>
      <c r="U13" s="21">
        <v>25</v>
      </c>
      <c r="V13" s="20"/>
      <c r="W13" s="20"/>
      <c r="Y13" s="17" t="s">
        <v>5</v>
      </c>
      <c r="Z13" s="17" t="e">
        <f t="shared" si="3"/>
        <v>#VALUE!</v>
      </c>
      <c r="AD13" t="s">
        <v>4</v>
      </c>
      <c r="AE13" s="18">
        <v>12191.36</v>
      </c>
      <c r="AF13" s="17">
        <v>12191.36</v>
      </c>
      <c r="AG13" s="17">
        <f t="shared" si="0"/>
        <v>609.5680000000001</v>
      </c>
      <c r="AH13" s="17">
        <f t="shared" si="1"/>
        <v>12800.928</v>
      </c>
      <c r="AI13" s="17">
        <f t="shared" si="2"/>
        <v>-2.0000000004074536E-3</v>
      </c>
    </row>
    <row r="14" spans="1:35" s="16" customFormat="1" ht="30" x14ac:dyDescent="0.25">
      <c r="A14" s="16">
        <v>133</v>
      </c>
      <c r="B14" s="20">
        <v>146</v>
      </c>
      <c r="C14" s="20" t="s">
        <v>90</v>
      </c>
      <c r="D14" s="20">
        <v>10</v>
      </c>
      <c r="E14" s="20">
        <v>1</v>
      </c>
      <c r="F14" s="26" t="s">
        <v>129</v>
      </c>
      <c r="G14" s="23">
        <v>6667.14</v>
      </c>
      <c r="H14" s="20">
        <v>31.5</v>
      </c>
      <c r="I14" s="23">
        <v>2000.14</v>
      </c>
      <c r="J14" s="20">
        <v>21</v>
      </c>
      <c r="K14" s="23">
        <v>1333.43</v>
      </c>
      <c r="L14" s="20">
        <v>0</v>
      </c>
      <c r="M14" s="24">
        <v>0</v>
      </c>
      <c r="N14" s="20">
        <v>10.5</v>
      </c>
      <c r="O14" s="72">
        <v>666.72</v>
      </c>
      <c r="P14" s="73">
        <v>0</v>
      </c>
      <c r="Q14" s="29">
        <v>0</v>
      </c>
      <c r="R14" s="72">
        <v>10667.43</v>
      </c>
      <c r="S14" s="20">
        <v>100</v>
      </c>
      <c r="T14" s="20">
        <v>50</v>
      </c>
      <c r="U14" s="21">
        <v>25</v>
      </c>
      <c r="V14" s="20"/>
      <c r="W14" s="20"/>
      <c r="Y14" s="17" t="s">
        <v>5</v>
      </c>
      <c r="Z14" s="17" t="e">
        <f t="shared" si="3"/>
        <v>#VALUE!</v>
      </c>
      <c r="AD14" t="s">
        <v>4</v>
      </c>
      <c r="AE14" s="18">
        <v>10159.459999999999</v>
      </c>
      <c r="AF14" s="17">
        <v>10159.459999999999</v>
      </c>
      <c r="AG14" s="17">
        <f t="shared" si="0"/>
        <v>507.97299999999996</v>
      </c>
      <c r="AH14" s="17">
        <f t="shared" si="1"/>
        <v>10667.432999999999</v>
      </c>
      <c r="AI14" s="17">
        <f t="shared" si="2"/>
        <v>2.999999998792191E-3</v>
      </c>
    </row>
    <row r="15" spans="1:35" s="16" customFormat="1" ht="45" x14ac:dyDescent="0.25">
      <c r="A15" s="16">
        <v>134</v>
      </c>
      <c r="B15" s="20">
        <v>147</v>
      </c>
      <c r="C15" s="20" t="s">
        <v>90</v>
      </c>
      <c r="D15" s="20">
        <v>11</v>
      </c>
      <c r="E15" s="20">
        <v>1</v>
      </c>
      <c r="F15" s="26" t="s">
        <v>128</v>
      </c>
      <c r="G15" s="23">
        <v>56002.87</v>
      </c>
      <c r="H15" s="20">
        <v>31.5</v>
      </c>
      <c r="I15" s="23">
        <v>16800.86</v>
      </c>
      <c r="J15" s="20">
        <v>21</v>
      </c>
      <c r="K15" s="23">
        <v>11200.57</v>
      </c>
      <c r="L15" s="20">
        <v>15.75</v>
      </c>
      <c r="M15" s="23">
        <v>8400.43</v>
      </c>
      <c r="N15" s="20">
        <v>10.5</v>
      </c>
      <c r="O15" s="23">
        <v>5600.29</v>
      </c>
      <c r="P15" s="20">
        <v>0</v>
      </c>
      <c r="Q15" s="23">
        <v>0</v>
      </c>
      <c r="R15" s="22">
        <v>98005.02</v>
      </c>
      <c r="S15" s="20">
        <v>100</v>
      </c>
      <c r="T15" s="20">
        <v>50</v>
      </c>
      <c r="U15" s="21">
        <v>25</v>
      </c>
      <c r="V15" s="20"/>
      <c r="W15" s="20"/>
      <c r="Y15" s="17" t="s">
        <v>5</v>
      </c>
      <c r="Z15" s="17" t="e">
        <f t="shared" si="3"/>
        <v>#VALUE!</v>
      </c>
      <c r="AD15" t="s">
        <v>4</v>
      </c>
      <c r="AE15" s="18">
        <v>93338.12</v>
      </c>
      <c r="AF15" s="17">
        <v>93338.12</v>
      </c>
      <c r="AG15" s="17">
        <f t="shared" si="0"/>
        <v>4666.9059999999999</v>
      </c>
      <c r="AH15" s="17">
        <f t="shared" si="1"/>
        <v>98005.025999999998</v>
      </c>
      <c r="AI15" s="17">
        <f t="shared" si="2"/>
        <v>5.9999999939464033E-3</v>
      </c>
    </row>
    <row r="16" spans="1:35" s="16" customFormat="1" ht="45" x14ac:dyDescent="0.25">
      <c r="A16" s="16">
        <v>135</v>
      </c>
      <c r="B16" s="20">
        <v>148</v>
      </c>
      <c r="C16" s="20" t="s">
        <v>90</v>
      </c>
      <c r="D16" s="20">
        <v>12</v>
      </c>
      <c r="E16" s="20">
        <v>1</v>
      </c>
      <c r="F16" s="26" t="s">
        <v>127</v>
      </c>
      <c r="G16" s="23">
        <v>56002.87</v>
      </c>
      <c r="H16" s="20">
        <v>31.5</v>
      </c>
      <c r="I16" s="23">
        <v>16800.86</v>
      </c>
      <c r="J16" s="20">
        <v>21</v>
      </c>
      <c r="K16" s="23">
        <v>11200.57</v>
      </c>
      <c r="L16" s="20">
        <v>15.75</v>
      </c>
      <c r="M16" s="23">
        <v>8400.43</v>
      </c>
      <c r="N16" s="20">
        <v>10.5</v>
      </c>
      <c r="O16" s="23">
        <v>5600.29</v>
      </c>
      <c r="P16" s="20">
        <v>0</v>
      </c>
      <c r="Q16" s="23">
        <v>0</v>
      </c>
      <c r="R16" s="22">
        <v>98005.02</v>
      </c>
      <c r="S16" s="20">
        <v>100</v>
      </c>
      <c r="T16" s="20">
        <v>50</v>
      </c>
      <c r="U16" s="21">
        <v>25</v>
      </c>
      <c r="V16" s="20"/>
      <c r="W16" s="20"/>
      <c r="Y16" s="17" t="s">
        <v>5</v>
      </c>
      <c r="Z16" s="17" t="e">
        <f t="shared" si="3"/>
        <v>#VALUE!</v>
      </c>
      <c r="AD16" t="s">
        <v>4</v>
      </c>
      <c r="AE16" s="18">
        <v>93338.12</v>
      </c>
      <c r="AF16" s="17">
        <v>93338.12</v>
      </c>
      <c r="AG16" s="17">
        <f t="shared" si="0"/>
        <v>4666.9059999999999</v>
      </c>
      <c r="AH16" s="17">
        <f t="shared" si="1"/>
        <v>98005.025999999998</v>
      </c>
      <c r="AI16" s="17">
        <f t="shared" si="2"/>
        <v>5.9999999939464033E-3</v>
      </c>
    </row>
    <row r="17" spans="1:37" s="16" customFormat="1" ht="45" x14ac:dyDescent="0.25">
      <c r="A17" s="16">
        <v>136</v>
      </c>
      <c r="B17" s="20">
        <v>149</v>
      </c>
      <c r="C17" s="20" t="s">
        <v>90</v>
      </c>
      <c r="D17" s="20">
        <v>13</v>
      </c>
      <c r="E17" s="20">
        <v>1</v>
      </c>
      <c r="F17" s="26" t="s">
        <v>126</v>
      </c>
      <c r="G17" s="23">
        <v>56002.87</v>
      </c>
      <c r="H17" s="20">
        <v>31.5</v>
      </c>
      <c r="I17" s="23">
        <v>16800.86</v>
      </c>
      <c r="J17" s="20">
        <v>21</v>
      </c>
      <c r="K17" s="23">
        <v>11200.57</v>
      </c>
      <c r="L17" s="20">
        <v>15.75</v>
      </c>
      <c r="M17" s="23">
        <v>8400.43</v>
      </c>
      <c r="N17" s="20">
        <v>10.5</v>
      </c>
      <c r="O17" s="23">
        <v>5600.29</v>
      </c>
      <c r="P17" s="20">
        <v>0</v>
      </c>
      <c r="Q17" s="23">
        <v>0</v>
      </c>
      <c r="R17" s="22">
        <v>98005.02</v>
      </c>
      <c r="S17" s="20">
        <v>100</v>
      </c>
      <c r="T17" s="20">
        <v>50</v>
      </c>
      <c r="U17" s="21">
        <v>25</v>
      </c>
      <c r="V17" s="20"/>
      <c r="W17" s="20"/>
      <c r="Y17" s="17" t="s">
        <v>5</v>
      </c>
      <c r="Z17" s="17" t="e">
        <f t="shared" si="3"/>
        <v>#VALUE!</v>
      </c>
      <c r="AD17" t="s">
        <v>4</v>
      </c>
      <c r="AE17" s="18">
        <v>93338.12</v>
      </c>
      <c r="AF17" s="17">
        <v>93338.12</v>
      </c>
      <c r="AG17" s="17">
        <f t="shared" si="0"/>
        <v>4666.9059999999999</v>
      </c>
      <c r="AH17" s="17">
        <f t="shared" si="1"/>
        <v>98005.025999999998</v>
      </c>
      <c r="AI17" s="17">
        <f t="shared" si="2"/>
        <v>5.9999999939464033E-3</v>
      </c>
    </row>
    <row r="18" spans="1:37" s="16" customFormat="1" ht="45" x14ac:dyDescent="0.25">
      <c r="A18" s="16">
        <v>137</v>
      </c>
      <c r="B18" s="20">
        <v>150</v>
      </c>
      <c r="C18" s="20" t="s">
        <v>90</v>
      </c>
      <c r="D18" s="20">
        <v>14</v>
      </c>
      <c r="E18" s="20">
        <v>1</v>
      </c>
      <c r="F18" s="26" t="s">
        <v>125</v>
      </c>
      <c r="G18" s="23">
        <v>56002.87</v>
      </c>
      <c r="H18" s="20">
        <v>31.5</v>
      </c>
      <c r="I18" s="23">
        <v>16800.86</v>
      </c>
      <c r="J18" s="20">
        <v>21</v>
      </c>
      <c r="K18" s="23">
        <v>11200.57</v>
      </c>
      <c r="L18" s="20">
        <v>15.75</v>
      </c>
      <c r="M18" s="23">
        <v>8400.43</v>
      </c>
      <c r="N18" s="20">
        <v>10.5</v>
      </c>
      <c r="O18" s="23">
        <v>5600.29</v>
      </c>
      <c r="P18" s="20">
        <v>0</v>
      </c>
      <c r="Q18" s="23">
        <v>0</v>
      </c>
      <c r="R18" s="22">
        <v>98005.02</v>
      </c>
      <c r="S18" s="20">
        <v>100</v>
      </c>
      <c r="T18" s="20">
        <v>50</v>
      </c>
      <c r="U18" s="21">
        <v>25</v>
      </c>
      <c r="V18" s="20"/>
      <c r="W18" s="20"/>
      <c r="Y18" s="17" t="s">
        <v>5</v>
      </c>
      <c r="Z18" s="17" t="e">
        <f t="shared" si="3"/>
        <v>#VALUE!</v>
      </c>
      <c r="AD18" t="s">
        <v>4</v>
      </c>
      <c r="AE18" s="18">
        <v>93338.12</v>
      </c>
      <c r="AF18" s="17">
        <v>93338.12</v>
      </c>
      <c r="AG18" s="17">
        <f t="shared" si="0"/>
        <v>4666.9059999999999</v>
      </c>
      <c r="AH18" s="17">
        <f t="shared" si="1"/>
        <v>98005.025999999998</v>
      </c>
      <c r="AI18" s="17">
        <f t="shared" si="2"/>
        <v>5.9999999939464033E-3</v>
      </c>
    </row>
    <row r="19" spans="1:37" s="16" customFormat="1" ht="45" x14ac:dyDescent="0.25">
      <c r="A19" s="16">
        <v>138</v>
      </c>
      <c r="B19" s="20">
        <v>151</v>
      </c>
      <c r="C19" s="20" t="s">
        <v>90</v>
      </c>
      <c r="D19" s="20">
        <v>15</v>
      </c>
      <c r="E19" s="20">
        <v>1</v>
      </c>
      <c r="F19" s="26" t="s">
        <v>124</v>
      </c>
      <c r="G19" s="23">
        <v>56002.87</v>
      </c>
      <c r="H19" s="20">
        <v>31.5</v>
      </c>
      <c r="I19" s="23">
        <v>16800.86</v>
      </c>
      <c r="J19" s="20">
        <v>21</v>
      </c>
      <c r="K19" s="23">
        <v>11200.57</v>
      </c>
      <c r="L19" s="20">
        <v>0</v>
      </c>
      <c r="M19" s="23">
        <v>8400.43</v>
      </c>
      <c r="N19" s="73">
        <v>10.5</v>
      </c>
      <c r="O19" s="72">
        <v>5600.29</v>
      </c>
      <c r="P19" s="73">
        <v>0</v>
      </c>
      <c r="Q19" s="29">
        <v>0</v>
      </c>
      <c r="R19" s="22">
        <v>98005.02</v>
      </c>
      <c r="S19" s="20">
        <v>100</v>
      </c>
      <c r="T19" s="20">
        <v>50</v>
      </c>
      <c r="U19" s="21">
        <v>25</v>
      </c>
      <c r="V19" s="20"/>
      <c r="W19" s="20"/>
      <c r="Y19" s="17" t="s">
        <v>5</v>
      </c>
      <c r="Z19" s="17" t="e">
        <f t="shared" si="3"/>
        <v>#VALUE!</v>
      </c>
      <c r="AA19" s="16">
        <f>+G19*20%</f>
        <v>11200.574000000001</v>
      </c>
      <c r="AB19" s="16">
        <f>+G19*15%</f>
        <v>8400.4305000000004</v>
      </c>
      <c r="AC19" s="16">
        <f>+G19*10%</f>
        <v>5600.2870000000003</v>
      </c>
      <c r="AD19" s="30" t="s">
        <v>123</v>
      </c>
      <c r="AE19" s="18">
        <v>98005.02</v>
      </c>
      <c r="AF19" s="17">
        <v>93338.12049999999</v>
      </c>
      <c r="AG19" s="17">
        <f t="shared" si="0"/>
        <v>4666.9060249999993</v>
      </c>
      <c r="AH19" s="17">
        <f t="shared" si="1"/>
        <v>98005.026524999994</v>
      </c>
      <c r="AI19" s="17">
        <f t="shared" si="2"/>
        <v>6.5249999897787347E-3</v>
      </c>
      <c r="AJ19" s="17">
        <f>+O19+M19+K19+I19+G19</f>
        <v>98005.02</v>
      </c>
      <c r="AK19" s="17"/>
    </row>
    <row r="20" spans="1:37" s="16" customFormat="1" x14ac:dyDescent="0.25">
      <c r="A20" s="16">
        <v>139</v>
      </c>
      <c r="B20" s="20">
        <v>152</v>
      </c>
      <c r="C20" s="20" t="s">
        <v>90</v>
      </c>
      <c r="D20" s="20">
        <v>16</v>
      </c>
      <c r="E20" s="20">
        <v>1</v>
      </c>
      <c r="F20" s="26" t="s">
        <v>122</v>
      </c>
      <c r="G20" s="23">
        <v>12000.87</v>
      </c>
      <c r="H20" s="20">
        <v>31.5</v>
      </c>
      <c r="I20" s="23">
        <v>3600.26</v>
      </c>
      <c r="J20" s="20">
        <v>21</v>
      </c>
      <c r="K20" s="23">
        <v>2400.17</v>
      </c>
      <c r="L20" s="20">
        <v>0</v>
      </c>
      <c r="M20" s="24">
        <v>0</v>
      </c>
      <c r="N20" s="20">
        <v>10.5</v>
      </c>
      <c r="O20" s="72">
        <v>1200.0899999999999</v>
      </c>
      <c r="P20" s="73">
        <v>0</v>
      </c>
      <c r="Q20" s="29">
        <v>0</v>
      </c>
      <c r="R20" s="72">
        <v>19201.39</v>
      </c>
      <c r="S20" s="20">
        <v>100</v>
      </c>
      <c r="T20" s="20">
        <v>50</v>
      </c>
      <c r="U20" s="21">
        <v>25</v>
      </c>
      <c r="V20" s="20"/>
      <c r="W20" s="20"/>
      <c r="Y20" s="17" t="s">
        <v>5</v>
      </c>
      <c r="Z20" s="17" t="e">
        <f t="shared" si="3"/>
        <v>#VALUE!</v>
      </c>
      <c r="AD20" t="s">
        <v>4</v>
      </c>
      <c r="AE20" s="18">
        <v>18287.04</v>
      </c>
      <c r="AF20" s="17">
        <v>18287.04</v>
      </c>
      <c r="AG20" s="17">
        <f t="shared" si="0"/>
        <v>914.35200000000009</v>
      </c>
      <c r="AH20" s="17">
        <f t="shared" si="1"/>
        <v>19201.392</v>
      </c>
      <c r="AI20" s="17">
        <f t="shared" si="2"/>
        <v>2.0000000004074536E-3</v>
      </c>
    </row>
    <row r="21" spans="1:37" s="16" customFormat="1" x14ac:dyDescent="0.25">
      <c r="A21" s="16">
        <v>140</v>
      </c>
      <c r="B21" s="20">
        <v>153</v>
      </c>
      <c r="C21" s="20" t="s">
        <v>90</v>
      </c>
      <c r="D21" s="20">
        <v>17</v>
      </c>
      <c r="E21" s="20">
        <v>1</v>
      </c>
      <c r="F21" s="26" t="s">
        <v>121</v>
      </c>
      <c r="G21" s="23">
        <v>12000.87</v>
      </c>
      <c r="H21" s="20">
        <v>31.5</v>
      </c>
      <c r="I21" s="23">
        <v>3600.26</v>
      </c>
      <c r="J21" s="20">
        <v>21</v>
      </c>
      <c r="K21" s="23">
        <v>2400.17</v>
      </c>
      <c r="L21" s="20">
        <v>0</v>
      </c>
      <c r="M21" s="24">
        <v>0</v>
      </c>
      <c r="N21" s="20">
        <v>10.5</v>
      </c>
      <c r="O21" s="72">
        <v>1200.0899999999999</v>
      </c>
      <c r="P21" s="73">
        <v>0</v>
      </c>
      <c r="Q21" s="29">
        <v>0</v>
      </c>
      <c r="R21" s="72">
        <v>19201.39</v>
      </c>
      <c r="S21" s="20">
        <v>100</v>
      </c>
      <c r="T21" s="20">
        <v>50</v>
      </c>
      <c r="U21" s="21">
        <v>25</v>
      </c>
      <c r="V21" s="20"/>
      <c r="W21" s="20"/>
      <c r="Y21" s="17" t="s">
        <v>5</v>
      </c>
      <c r="Z21" s="17" t="e">
        <f t="shared" si="3"/>
        <v>#VALUE!</v>
      </c>
      <c r="AD21" t="s">
        <v>4</v>
      </c>
      <c r="AE21" s="18">
        <v>18287.04</v>
      </c>
      <c r="AF21" s="17">
        <v>18287.04</v>
      </c>
      <c r="AG21" s="17">
        <f t="shared" si="0"/>
        <v>914.35200000000009</v>
      </c>
      <c r="AH21" s="17">
        <f t="shared" si="1"/>
        <v>19201.392</v>
      </c>
      <c r="AI21" s="17">
        <f t="shared" si="2"/>
        <v>2.0000000004074536E-3</v>
      </c>
    </row>
    <row r="22" spans="1:37" s="16" customFormat="1" ht="30" x14ac:dyDescent="0.25">
      <c r="A22" s="16">
        <v>141</v>
      </c>
      <c r="B22" s="20">
        <v>154</v>
      </c>
      <c r="C22" s="20" t="s">
        <v>90</v>
      </c>
      <c r="D22" s="20">
        <v>18</v>
      </c>
      <c r="E22" s="20">
        <v>1</v>
      </c>
      <c r="F22" s="26" t="s">
        <v>120</v>
      </c>
      <c r="G22" s="23">
        <v>8666.7099999999991</v>
      </c>
      <c r="H22" s="20">
        <v>31.5</v>
      </c>
      <c r="I22" s="23">
        <v>2600.0100000000002</v>
      </c>
      <c r="J22" s="20">
        <v>21</v>
      </c>
      <c r="K22" s="23">
        <v>1733.34</v>
      </c>
      <c r="L22" s="20">
        <v>0</v>
      </c>
      <c r="M22" s="24">
        <v>0</v>
      </c>
      <c r="N22" s="20">
        <v>10.5</v>
      </c>
      <c r="O22" s="72">
        <v>866.67</v>
      </c>
      <c r="P22" s="73">
        <v>0</v>
      </c>
      <c r="Q22" s="29">
        <v>0</v>
      </c>
      <c r="R22" s="72">
        <v>13866.73</v>
      </c>
      <c r="S22" s="20">
        <v>100</v>
      </c>
      <c r="T22" s="20">
        <v>50</v>
      </c>
      <c r="U22" s="21">
        <v>25</v>
      </c>
      <c r="V22" s="20"/>
      <c r="W22" s="20"/>
      <c r="Y22" s="17" t="s">
        <v>5</v>
      </c>
      <c r="Z22" s="17" t="e">
        <f t="shared" si="3"/>
        <v>#VALUE!</v>
      </c>
      <c r="AD22" t="s">
        <v>4</v>
      </c>
      <c r="AE22" s="18">
        <v>13206.41</v>
      </c>
      <c r="AF22" s="17">
        <v>13206.41</v>
      </c>
      <c r="AG22" s="17">
        <f t="shared" si="0"/>
        <v>660.32050000000004</v>
      </c>
      <c r="AH22" s="17">
        <f t="shared" si="1"/>
        <v>13866.7305</v>
      </c>
      <c r="AI22" s="17">
        <f t="shared" si="2"/>
        <v>5.0000000010186341E-4</v>
      </c>
    </row>
    <row r="23" spans="1:37" s="16" customFormat="1" x14ac:dyDescent="0.25">
      <c r="A23" s="16">
        <v>142</v>
      </c>
      <c r="B23" s="20">
        <v>155</v>
      </c>
      <c r="C23" s="20" t="s">
        <v>90</v>
      </c>
      <c r="D23" s="20">
        <v>19</v>
      </c>
      <c r="E23" s="20">
        <v>1</v>
      </c>
      <c r="F23" s="26" t="s">
        <v>119</v>
      </c>
      <c r="G23" s="23">
        <v>6667.14</v>
      </c>
      <c r="H23" s="20">
        <v>31.5</v>
      </c>
      <c r="I23" s="23">
        <v>2000.14</v>
      </c>
      <c r="J23" s="20">
        <v>21</v>
      </c>
      <c r="K23" s="23">
        <v>1333.43</v>
      </c>
      <c r="L23" s="20">
        <v>0</v>
      </c>
      <c r="M23" s="24">
        <v>0</v>
      </c>
      <c r="N23" s="20">
        <v>10.5</v>
      </c>
      <c r="O23" s="72">
        <v>666.72</v>
      </c>
      <c r="P23" s="73">
        <v>0</v>
      </c>
      <c r="Q23" s="29">
        <v>0</v>
      </c>
      <c r="R23" s="72">
        <v>10667.43</v>
      </c>
      <c r="S23" s="20">
        <v>100</v>
      </c>
      <c r="T23" s="20">
        <v>50</v>
      </c>
      <c r="U23" s="21">
        <v>25</v>
      </c>
      <c r="V23" s="20"/>
      <c r="W23" s="20"/>
      <c r="Y23" s="17" t="s">
        <v>5</v>
      </c>
      <c r="Z23" s="17" t="e">
        <f t="shared" si="3"/>
        <v>#VALUE!</v>
      </c>
      <c r="AD23" t="s">
        <v>4</v>
      </c>
      <c r="AE23" s="18">
        <v>10159.459999999999</v>
      </c>
      <c r="AF23" s="17">
        <v>10159.459999999999</v>
      </c>
      <c r="AG23" s="17">
        <f t="shared" si="0"/>
        <v>507.97299999999996</v>
      </c>
      <c r="AH23" s="17">
        <f t="shared" si="1"/>
        <v>10667.432999999999</v>
      </c>
      <c r="AI23" s="17">
        <f t="shared" si="2"/>
        <v>2.999999998792191E-3</v>
      </c>
    </row>
    <row r="24" spans="1:37" s="16" customFormat="1" ht="30" x14ac:dyDescent="0.25">
      <c r="A24" s="16">
        <v>143</v>
      </c>
      <c r="B24" s="20">
        <v>156</v>
      </c>
      <c r="C24" s="20" t="s">
        <v>90</v>
      </c>
      <c r="D24" s="20">
        <v>20</v>
      </c>
      <c r="E24" s="20">
        <v>1</v>
      </c>
      <c r="F24" s="26" t="s">
        <v>118</v>
      </c>
      <c r="G24" s="23">
        <v>20001.45</v>
      </c>
      <c r="H24" s="20">
        <v>31.5</v>
      </c>
      <c r="I24" s="23">
        <v>6000.44</v>
      </c>
      <c r="J24" s="20">
        <v>21</v>
      </c>
      <c r="K24" s="23">
        <v>4000.29</v>
      </c>
      <c r="L24" s="20">
        <v>15.75</v>
      </c>
      <c r="M24" s="23">
        <v>3000.22</v>
      </c>
      <c r="N24" s="20">
        <v>10.5</v>
      </c>
      <c r="O24" s="23">
        <v>2000.14</v>
      </c>
      <c r="P24" s="20">
        <v>0</v>
      </c>
      <c r="Q24" s="23">
        <v>0</v>
      </c>
      <c r="R24" s="22">
        <v>35002.54</v>
      </c>
      <c r="S24" s="20">
        <v>100</v>
      </c>
      <c r="T24" s="20">
        <v>50</v>
      </c>
      <c r="U24" s="21">
        <v>25</v>
      </c>
      <c r="V24" s="20"/>
      <c r="W24" s="20"/>
      <c r="Y24" s="17" t="s">
        <v>5</v>
      </c>
      <c r="Z24" s="17" t="e">
        <f t="shared" si="3"/>
        <v>#VALUE!</v>
      </c>
      <c r="AD24" t="s">
        <v>4</v>
      </c>
      <c r="AE24" s="18">
        <v>33335.75</v>
      </c>
      <c r="AF24" s="17">
        <v>33335.75</v>
      </c>
      <c r="AG24" s="17">
        <f t="shared" si="0"/>
        <v>1666.7875000000001</v>
      </c>
      <c r="AH24" s="17">
        <f t="shared" si="1"/>
        <v>35002.537499999999</v>
      </c>
      <c r="AI24" s="17">
        <f t="shared" si="2"/>
        <v>-2.5000000023283064E-3</v>
      </c>
    </row>
    <row r="25" spans="1:37" s="16" customFormat="1" x14ac:dyDescent="0.25">
      <c r="A25" s="16">
        <v>144</v>
      </c>
      <c r="B25" s="20">
        <v>157</v>
      </c>
      <c r="C25" s="20" t="s">
        <v>90</v>
      </c>
      <c r="D25" s="20">
        <v>21</v>
      </c>
      <c r="E25" s="20">
        <v>1</v>
      </c>
      <c r="F25" s="26" t="s">
        <v>117</v>
      </c>
      <c r="G25" s="23">
        <v>10667.43</v>
      </c>
      <c r="H25" s="20">
        <v>31.5</v>
      </c>
      <c r="I25" s="23">
        <v>3200.23</v>
      </c>
      <c r="J25" s="20">
        <v>21</v>
      </c>
      <c r="K25" s="23">
        <v>2133.48</v>
      </c>
      <c r="L25" s="20">
        <v>0</v>
      </c>
      <c r="M25" s="24">
        <v>0</v>
      </c>
      <c r="N25" s="20">
        <v>10.5</v>
      </c>
      <c r="O25" s="72">
        <v>1066.75</v>
      </c>
      <c r="P25" s="73">
        <v>0</v>
      </c>
      <c r="Q25" s="29">
        <v>0</v>
      </c>
      <c r="R25" s="72">
        <v>17067.89</v>
      </c>
      <c r="S25" s="20">
        <v>100</v>
      </c>
      <c r="T25" s="20">
        <v>50</v>
      </c>
      <c r="U25" s="21">
        <v>25</v>
      </c>
      <c r="V25" s="20"/>
      <c r="W25" s="20"/>
      <c r="Y25" s="17" t="s">
        <v>5</v>
      </c>
      <c r="Z25" s="17" t="e">
        <f t="shared" si="3"/>
        <v>#VALUE!</v>
      </c>
      <c r="AD25" t="s">
        <v>4</v>
      </c>
      <c r="AE25" s="18">
        <v>16255.14</v>
      </c>
      <c r="AF25" s="17">
        <v>16255.14</v>
      </c>
      <c r="AG25" s="17">
        <f t="shared" si="0"/>
        <v>812.75700000000006</v>
      </c>
      <c r="AH25" s="17">
        <f t="shared" si="1"/>
        <v>17067.897000000001</v>
      </c>
      <c r="AI25" s="17">
        <f t="shared" si="2"/>
        <v>7.0000000014260877E-3</v>
      </c>
    </row>
    <row r="26" spans="1:37" s="16" customFormat="1" x14ac:dyDescent="0.25">
      <c r="A26" s="16">
        <v>145</v>
      </c>
      <c r="B26" s="20">
        <v>158</v>
      </c>
      <c r="C26" s="20" t="s">
        <v>90</v>
      </c>
      <c r="D26" s="20">
        <v>22</v>
      </c>
      <c r="E26" s="20">
        <v>1</v>
      </c>
      <c r="F26" s="26" t="s">
        <v>116</v>
      </c>
      <c r="G26" s="23">
        <v>8000.58</v>
      </c>
      <c r="H26" s="20">
        <v>31.5</v>
      </c>
      <c r="I26" s="23">
        <v>2400.17</v>
      </c>
      <c r="J26" s="20">
        <v>21</v>
      </c>
      <c r="K26" s="23">
        <v>1600.12</v>
      </c>
      <c r="L26" s="20">
        <v>0</v>
      </c>
      <c r="M26" s="24">
        <v>0</v>
      </c>
      <c r="N26" s="20">
        <v>10.5</v>
      </c>
      <c r="O26" s="72">
        <v>800.06</v>
      </c>
      <c r="P26" s="73">
        <v>0</v>
      </c>
      <c r="Q26" s="29">
        <v>0</v>
      </c>
      <c r="R26" s="72">
        <v>12800.93</v>
      </c>
      <c r="S26" s="20">
        <v>100</v>
      </c>
      <c r="T26" s="20">
        <v>50</v>
      </c>
      <c r="U26" s="21">
        <v>25</v>
      </c>
      <c r="V26" s="20"/>
      <c r="W26" s="20"/>
      <c r="Y26" s="17" t="s">
        <v>5</v>
      </c>
      <c r="Z26" s="17" t="e">
        <f t="shared" si="3"/>
        <v>#VALUE!</v>
      </c>
      <c r="AD26" t="s">
        <v>4</v>
      </c>
      <c r="AE26" s="18">
        <v>12191.36</v>
      </c>
      <c r="AF26" s="17">
        <v>12191.36</v>
      </c>
      <c r="AG26" s="17">
        <f t="shared" si="0"/>
        <v>609.5680000000001</v>
      </c>
      <c r="AH26" s="17">
        <f t="shared" si="1"/>
        <v>12800.928</v>
      </c>
      <c r="AI26" s="17">
        <f t="shared" si="2"/>
        <v>-2.0000000004074536E-3</v>
      </c>
    </row>
    <row r="27" spans="1:37" s="16" customFormat="1" x14ac:dyDescent="0.25">
      <c r="A27" s="16">
        <v>146</v>
      </c>
      <c r="B27" s="20">
        <v>159</v>
      </c>
      <c r="C27" s="20" t="s">
        <v>90</v>
      </c>
      <c r="D27" s="20">
        <v>23</v>
      </c>
      <c r="E27" s="20">
        <v>1</v>
      </c>
      <c r="F27" s="26" t="s">
        <v>115</v>
      </c>
      <c r="G27" s="23">
        <v>9334.01</v>
      </c>
      <c r="H27" s="20">
        <v>31.5</v>
      </c>
      <c r="I27" s="23">
        <v>2800.2</v>
      </c>
      <c r="J27" s="20">
        <v>21</v>
      </c>
      <c r="K27" s="23">
        <v>1866.81</v>
      </c>
      <c r="L27" s="20">
        <v>0</v>
      </c>
      <c r="M27" s="24">
        <v>0</v>
      </c>
      <c r="N27" s="20">
        <v>10.5</v>
      </c>
      <c r="O27" s="72">
        <v>933.4</v>
      </c>
      <c r="P27" s="73">
        <v>0</v>
      </c>
      <c r="Q27" s="29">
        <v>0</v>
      </c>
      <c r="R27" s="72">
        <v>14934.42</v>
      </c>
      <c r="S27" s="20">
        <v>100</v>
      </c>
      <c r="T27" s="20">
        <v>50</v>
      </c>
      <c r="U27" s="21">
        <v>25</v>
      </c>
      <c r="V27" s="20"/>
      <c r="W27" s="20"/>
      <c r="Y27" s="17" t="s">
        <v>5</v>
      </c>
      <c r="Z27" s="17" t="e">
        <f t="shared" si="3"/>
        <v>#VALUE!</v>
      </c>
      <c r="AD27" t="s">
        <v>4</v>
      </c>
      <c r="AE27" s="18">
        <v>14223.25</v>
      </c>
      <c r="AF27" s="17">
        <v>14223.25</v>
      </c>
      <c r="AG27" s="17">
        <f t="shared" si="0"/>
        <v>711.16250000000002</v>
      </c>
      <c r="AH27" s="17">
        <f t="shared" si="1"/>
        <v>14934.4125</v>
      </c>
      <c r="AI27" s="17">
        <f t="shared" si="2"/>
        <v>-7.4999999997089617E-3</v>
      </c>
    </row>
    <row r="28" spans="1:37" s="16" customFormat="1" x14ac:dyDescent="0.25">
      <c r="A28" s="16">
        <v>147</v>
      </c>
      <c r="B28" s="20">
        <v>160</v>
      </c>
      <c r="C28" s="20" t="s">
        <v>90</v>
      </c>
      <c r="D28" s="20">
        <v>24</v>
      </c>
      <c r="E28" s="20">
        <v>1</v>
      </c>
      <c r="F28" s="26" t="s">
        <v>114</v>
      </c>
      <c r="G28" s="23">
        <v>19976.900000000001</v>
      </c>
      <c r="H28" s="20">
        <v>31.5</v>
      </c>
      <c r="I28" s="23">
        <v>5993.07</v>
      </c>
      <c r="J28" s="20">
        <v>21</v>
      </c>
      <c r="K28" s="23">
        <v>3995.38</v>
      </c>
      <c r="L28" s="20">
        <v>0</v>
      </c>
      <c r="M28" s="24">
        <v>0</v>
      </c>
      <c r="N28" s="20">
        <v>10.5</v>
      </c>
      <c r="O28" s="72">
        <v>1997.69</v>
      </c>
      <c r="P28" s="73">
        <v>0</v>
      </c>
      <c r="Q28" s="29">
        <v>0</v>
      </c>
      <c r="R28" s="72">
        <v>31963.040000000001</v>
      </c>
      <c r="S28" s="20">
        <v>100</v>
      </c>
      <c r="T28" s="20">
        <v>50</v>
      </c>
      <c r="U28" s="21">
        <v>25</v>
      </c>
      <c r="V28" s="20"/>
      <c r="W28" s="20"/>
      <c r="Y28" s="17" t="s">
        <v>5</v>
      </c>
      <c r="Z28" s="17" t="e">
        <f t="shared" si="3"/>
        <v>#VALUE!</v>
      </c>
      <c r="AD28" t="s">
        <v>4</v>
      </c>
      <c r="AE28" s="18">
        <v>30440.99</v>
      </c>
      <c r="AF28" s="17">
        <v>30440.99</v>
      </c>
      <c r="AG28" s="17">
        <f t="shared" si="0"/>
        <v>1522.0495000000001</v>
      </c>
      <c r="AH28" s="17">
        <f t="shared" si="1"/>
        <v>31963.039500000003</v>
      </c>
      <c r="AI28" s="17">
        <f t="shared" si="2"/>
        <v>-4.99999998282874E-4</v>
      </c>
    </row>
    <row r="29" spans="1:37" s="16" customFormat="1" x14ac:dyDescent="0.25">
      <c r="A29" s="16">
        <v>148</v>
      </c>
      <c r="B29" s="20">
        <v>161</v>
      </c>
      <c r="C29" s="20" t="s">
        <v>90</v>
      </c>
      <c r="D29" s="20">
        <v>25</v>
      </c>
      <c r="E29" s="20">
        <v>1</v>
      </c>
      <c r="F29" s="26" t="s">
        <v>113</v>
      </c>
      <c r="G29" s="23">
        <v>13333.13</v>
      </c>
      <c r="H29" s="20">
        <v>31.5</v>
      </c>
      <c r="I29" s="23">
        <v>3999.94</v>
      </c>
      <c r="J29" s="20">
        <v>21</v>
      </c>
      <c r="K29" s="23">
        <v>2666.62</v>
      </c>
      <c r="L29" s="20">
        <v>10.5</v>
      </c>
      <c r="M29" s="24">
        <v>0</v>
      </c>
      <c r="N29" s="20">
        <v>10.5</v>
      </c>
      <c r="O29" s="72">
        <v>1333.31</v>
      </c>
      <c r="P29" s="73">
        <v>0</v>
      </c>
      <c r="Q29" s="29">
        <v>0</v>
      </c>
      <c r="R29" s="72">
        <v>21333</v>
      </c>
      <c r="S29" s="20">
        <v>100</v>
      </c>
      <c r="T29" s="20">
        <v>50</v>
      </c>
      <c r="U29" s="21">
        <v>25</v>
      </c>
      <c r="V29" s="20"/>
      <c r="W29" s="20"/>
      <c r="Y29" s="17" t="s">
        <v>5</v>
      </c>
      <c r="Z29" s="17" t="e">
        <f t="shared" si="3"/>
        <v>#VALUE!</v>
      </c>
      <c r="AD29" t="s">
        <v>4</v>
      </c>
      <c r="AE29" s="18">
        <v>20317.150000000001</v>
      </c>
      <c r="AF29" s="17">
        <v>20317.150000000001</v>
      </c>
      <c r="AG29" s="17">
        <f t="shared" si="0"/>
        <v>1015.8575000000001</v>
      </c>
      <c r="AH29" s="17">
        <f t="shared" si="1"/>
        <v>21333.0075</v>
      </c>
      <c r="AI29" s="17">
        <f t="shared" si="2"/>
        <v>7.4999999997089617E-3</v>
      </c>
    </row>
    <row r="30" spans="1:37" s="16" customFormat="1" x14ac:dyDescent="0.25">
      <c r="A30" s="16">
        <v>149</v>
      </c>
      <c r="B30" s="20">
        <v>162</v>
      </c>
      <c r="C30" s="20" t="s">
        <v>90</v>
      </c>
      <c r="D30" s="20">
        <v>26</v>
      </c>
      <c r="E30" s="20">
        <v>1</v>
      </c>
      <c r="F30" s="26" t="s">
        <v>112</v>
      </c>
      <c r="G30" s="23">
        <v>7334.45</v>
      </c>
      <c r="H30" s="20">
        <v>31.5</v>
      </c>
      <c r="I30" s="23">
        <v>2200.34</v>
      </c>
      <c r="J30" s="20">
        <v>21</v>
      </c>
      <c r="K30" s="23">
        <v>1466.89</v>
      </c>
      <c r="L30" s="20">
        <v>0</v>
      </c>
      <c r="M30" s="24">
        <v>0</v>
      </c>
      <c r="N30" s="20">
        <v>10.5</v>
      </c>
      <c r="O30" s="72">
        <v>733.45</v>
      </c>
      <c r="P30" s="73">
        <v>0</v>
      </c>
      <c r="Q30" s="29">
        <v>0</v>
      </c>
      <c r="R30" s="72">
        <v>11735.13</v>
      </c>
      <c r="S30" s="20">
        <v>100</v>
      </c>
      <c r="T30" s="20">
        <v>50</v>
      </c>
      <c r="U30" s="21">
        <v>25</v>
      </c>
      <c r="V30" s="20"/>
      <c r="W30" s="20"/>
      <c r="Y30" s="17" t="s">
        <v>5</v>
      </c>
      <c r="Z30" s="17" t="e">
        <f t="shared" si="3"/>
        <v>#VALUE!</v>
      </c>
      <c r="AD30" t="s">
        <v>4</v>
      </c>
      <c r="AE30" s="18">
        <v>11176.31</v>
      </c>
      <c r="AF30" s="17">
        <v>11176.31</v>
      </c>
      <c r="AG30" s="17">
        <f t="shared" si="0"/>
        <v>558.81550000000004</v>
      </c>
      <c r="AH30" s="17">
        <f t="shared" si="1"/>
        <v>11735.1255</v>
      </c>
      <c r="AI30" s="17">
        <f t="shared" si="2"/>
        <v>-4.4999999990977813E-3</v>
      </c>
    </row>
    <row r="31" spans="1:37" s="16" customFormat="1" x14ac:dyDescent="0.25">
      <c r="A31" s="16">
        <v>150</v>
      </c>
      <c r="B31" s="20">
        <v>163</v>
      </c>
      <c r="C31" s="20" t="s">
        <v>90</v>
      </c>
      <c r="D31" s="20">
        <v>27</v>
      </c>
      <c r="E31" s="20">
        <v>1</v>
      </c>
      <c r="F31" s="26" t="s">
        <v>111</v>
      </c>
      <c r="G31" s="23">
        <v>5333.72</v>
      </c>
      <c r="H31" s="20">
        <v>31.5</v>
      </c>
      <c r="I31" s="23">
        <v>1600.12</v>
      </c>
      <c r="J31" s="20">
        <v>21</v>
      </c>
      <c r="K31" s="23">
        <v>1066.75</v>
      </c>
      <c r="L31" s="20">
        <v>0</v>
      </c>
      <c r="M31" s="24">
        <v>0</v>
      </c>
      <c r="N31" s="20">
        <v>10.5</v>
      </c>
      <c r="O31" s="72">
        <v>533.37</v>
      </c>
      <c r="P31" s="73">
        <v>0</v>
      </c>
      <c r="Q31" s="29">
        <v>0</v>
      </c>
      <c r="R31" s="72">
        <v>8533.9599999999991</v>
      </c>
      <c r="S31" s="20">
        <v>100</v>
      </c>
      <c r="T31" s="20">
        <v>50</v>
      </c>
      <c r="U31" s="21">
        <v>25</v>
      </c>
      <c r="V31" s="20"/>
      <c r="W31" s="20"/>
      <c r="Y31" s="17" t="s">
        <v>5</v>
      </c>
      <c r="Z31" s="17" t="e">
        <f t="shared" si="3"/>
        <v>#VALUE!</v>
      </c>
      <c r="AD31" t="s">
        <v>4</v>
      </c>
      <c r="AE31" s="18">
        <v>8127.57</v>
      </c>
      <c r="AF31" s="17">
        <v>8127.57</v>
      </c>
      <c r="AG31" s="17">
        <f t="shared" si="0"/>
        <v>406.37850000000003</v>
      </c>
      <c r="AH31" s="17">
        <f t="shared" si="1"/>
        <v>8533.9485000000004</v>
      </c>
      <c r="AI31" s="17">
        <f t="shared" si="2"/>
        <v>-1.149999999870488E-2</v>
      </c>
    </row>
    <row r="32" spans="1:37" s="16" customFormat="1" x14ac:dyDescent="0.25">
      <c r="A32" s="16">
        <v>151</v>
      </c>
      <c r="B32" s="20">
        <v>164</v>
      </c>
      <c r="C32" s="20" t="s">
        <v>90</v>
      </c>
      <c r="D32" s="20">
        <v>28</v>
      </c>
      <c r="E32" s="20">
        <v>1</v>
      </c>
      <c r="F32" s="26" t="s">
        <v>110</v>
      </c>
      <c r="G32" s="23">
        <v>6667.14</v>
      </c>
      <c r="H32" s="20">
        <v>31.5</v>
      </c>
      <c r="I32" s="23">
        <v>2000.14</v>
      </c>
      <c r="J32" s="20">
        <v>21</v>
      </c>
      <c r="K32" s="23">
        <v>1333.43</v>
      </c>
      <c r="L32" s="20">
        <v>0</v>
      </c>
      <c r="M32" s="24">
        <v>0</v>
      </c>
      <c r="N32" s="20">
        <v>10.5</v>
      </c>
      <c r="O32" s="72">
        <v>666.72</v>
      </c>
      <c r="P32" s="73">
        <v>0</v>
      </c>
      <c r="Q32" s="29">
        <v>0</v>
      </c>
      <c r="R32" s="72">
        <v>10667.43</v>
      </c>
      <c r="S32" s="20">
        <v>100</v>
      </c>
      <c r="T32" s="20">
        <v>50</v>
      </c>
      <c r="U32" s="21">
        <v>25</v>
      </c>
      <c r="V32" s="20"/>
      <c r="W32" s="20"/>
      <c r="Y32" s="17" t="s">
        <v>5</v>
      </c>
      <c r="Z32" s="17" t="e">
        <f t="shared" si="3"/>
        <v>#VALUE!</v>
      </c>
      <c r="AD32" t="s">
        <v>4</v>
      </c>
      <c r="AE32" s="18">
        <v>10159.459999999999</v>
      </c>
      <c r="AF32" s="17">
        <v>10159.459999999999</v>
      </c>
      <c r="AG32" s="17">
        <f t="shared" si="0"/>
        <v>507.97299999999996</v>
      </c>
      <c r="AH32" s="17">
        <f t="shared" si="1"/>
        <v>10667.432999999999</v>
      </c>
      <c r="AI32" s="17">
        <f t="shared" si="2"/>
        <v>2.999999998792191E-3</v>
      </c>
    </row>
    <row r="33" spans="1:37" s="16" customFormat="1" x14ac:dyDescent="0.25">
      <c r="A33" s="16">
        <v>152</v>
      </c>
      <c r="B33" s="20">
        <v>165</v>
      </c>
      <c r="C33" s="20" t="s">
        <v>90</v>
      </c>
      <c r="D33" s="20">
        <v>29</v>
      </c>
      <c r="E33" s="20">
        <v>1</v>
      </c>
      <c r="F33" s="26" t="s">
        <v>109</v>
      </c>
      <c r="G33" s="23">
        <v>13333.13</v>
      </c>
      <c r="H33" s="20">
        <v>31.5</v>
      </c>
      <c r="I33" s="23">
        <v>3999.94</v>
      </c>
      <c r="J33" s="20">
        <v>21</v>
      </c>
      <c r="K33" s="23">
        <v>2666.62</v>
      </c>
      <c r="L33" s="20">
        <v>0</v>
      </c>
      <c r="M33" s="24">
        <v>0</v>
      </c>
      <c r="N33" s="20">
        <v>10.5</v>
      </c>
      <c r="O33" s="72">
        <v>1333.31</v>
      </c>
      <c r="P33" s="73">
        <v>0</v>
      </c>
      <c r="Q33" s="29">
        <v>0</v>
      </c>
      <c r="R33" s="72">
        <v>21333</v>
      </c>
      <c r="S33" s="20">
        <v>100</v>
      </c>
      <c r="T33" s="20">
        <v>50</v>
      </c>
      <c r="U33" s="21">
        <v>25</v>
      </c>
      <c r="V33" s="20"/>
      <c r="W33" s="20"/>
      <c r="Y33" s="17" t="s">
        <v>5</v>
      </c>
      <c r="Z33" s="17" t="e">
        <f t="shared" si="3"/>
        <v>#VALUE!</v>
      </c>
      <c r="AD33" t="s">
        <v>4</v>
      </c>
      <c r="AE33" s="18">
        <v>20317.150000000001</v>
      </c>
      <c r="AF33" s="17">
        <v>20317.150000000001</v>
      </c>
      <c r="AG33" s="17">
        <f t="shared" si="0"/>
        <v>1015.8575000000001</v>
      </c>
      <c r="AH33" s="17">
        <f t="shared" si="1"/>
        <v>21333.0075</v>
      </c>
      <c r="AI33" s="17">
        <f t="shared" si="2"/>
        <v>7.4999999997089617E-3</v>
      </c>
    </row>
    <row r="34" spans="1:37" s="16" customFormat="1" ht="30" x14ac:dyDescent="0.25">
      <c r="A34" s="16">
        <v>153</v>
      </c>
      <c r="B34" s="20">
        <v>166</v>
      </c>
      <c r="C34" s="20" t="s">
        <v>90</v>
      </c>
      <c r="D34" s="20">
        <v>30</v>
      </c>
      <c r="E34" s="20">
        <v>1</v>
      </c>
      <c r="F34" s="26" t="s">
        <v>108</v>
      </c>
      <c r="G34" s="23">
        <v>18668.009999999998</v>
      </c>
      <c r="H34" s="20">
        <v>31.5</v>
      </c>
      <c r="I34" s="23">
        <v>5600.41</v>
      </c>
      <c r="J34" s="20">
        <v>21</v>
      </c>
      <c r="K34" s="23">
        <v>3733.6</v>
      </c>
      <c r="L34" s="20">
        <v>10.5</v>
      </c>
      <c r="M34" s="24">
        <v>0</v>
      </c>
      <c r="N34" s="20">
        <v>10.5</v>
      </c>
      <c r="O34" s="72">
        <v>1866.81</v>
      </c>
      <c r="P34" s="73">
        <v>0</v>
      </c>
      <c r="Q34" s="29">
        <v>0</v>
      </c>
      <c r="R34" s="72">
        <v>29868.83</v>
      </c>
      <c r="S34" s="20">
        <v>100</v>
      </c>
      <c r="T34" s="20">
        <v>50</v>
      </c>
      <c r="U34" s="21">
        <v>25</v>
      </c>
      <c r="V34" s="20"/>
      <c r="W34" s="20"/>
      <c r="Y34" s="17" t="s">
        <v>5</v>
      </c>
      <c r="Z34" s="17" t="e">
        <f t="shared" si="3"/>
        <v>#VALUE!</v>
      </c>
      <c r="AD34" t="s">
        <v>4</v>
      </c>
      <c r="AE34" s="18">
        <v>28446.5</v>
      </c>
      <c r="AF34" s="17">
        <v>28446.5</v>
      </c>
      <c r="AG34" s="17">
        <f t="shared" si="0"/>
        <v>1422.325</v>
      </c>
      <c r="AH34" s="17">
        <f t="shared" si="1"/>
        <v>29868.825000000001</v>
      </c>
      <c r="AI34" s="17">
        <f t="shared" si="2"/>
        <v>-5.0000000010186341E-3</v>
      </c>
    </row>
    <row r="35" spans="1:37" s="16" customFormat="1" x14ac:dyDescent="0.25">
      <c r="A35" s="16">
        <v>154</v>
      </c>
      <c r="B35" s="20">
        <v>167</v>
      </c>
      <c r="C35" s="20" t="s">
        <v>90</v>
      </c>
      <c r="D35" s="20">
        <v>31</v>
      </c>
      <c r="E35" s="20">
        <v>1</v>
      </c>
      <c r="F35" s="26" t="s">
        <v>107</v>
      </c>
      <c r="G35" s="23">
        <v>10667.43</v>
      </c>
      <c r="H35" s="20">
        <v>31.5</v>
      </c>
      <c r="I35" s="23">
        <v>3200.23</v>
      </c>
      <c r="J35" s="20">
        <v>21</v>
      </c>
      <c r="K35" s="23">
        <v>2133.48</v>
      </c>
      <c r="L35" s="20">
        <v>0</v>
      </c>
      <c r="M35" s="24">
        <v>0</v>
      </c>
      <c r="N35" s="20">
        <v>10.5</v>
      </c>
      <c r="O35" s="72">
        <v>1066.75</v>
      </c>
      <c r="P35" s="73">
        <v>0</v>
      </c>
      <c r="Q35" s="29">
        <v>0</v>
      </c>
      <c r="R35" s="72">
        <v>17067.89</v>
      </c>
      <c r="S35" s="20">
        <v>100</v>
      </c>
      <c r="T35" s="20">
        <v>50</v>
      </c>
      <c r="U35" s="21">
        <v>25</v>
      </c>
      <c r="V35" s="20"/>
      <c r="W35" s="20"/>
      <c r="Y35" s="17" t="s">
        <v>5</v>
      </c>
      <c r="Z35" s="17" t="e">
        <f t="shared" si="3"/>
        <v>#VALUE!</v>
      </c>
      <c r="AD35" t="s">
        <v>4</v>
      </c>
      <c r="AE35" s="18">
        <v>16255.14</v>
      </c>
      <c r="AF35" s="17">
        <v>16255.14</v>
      </c>
      <c r="AG35" s="17">
        <f t="shared" si="0"/>
        <v>812.75700000000006</v>
      </c>
      <c r="AH35" s="17">
        <f t="shared" si="1"/>
        <v>17067.897000000001</v>
      </c>
      <c r="AI35" s="17">
        <f t="shared" si="2"/>
        <v>7.0000000014260877E-3</v>
      </c>
    </row>
    <row r="36" spans="1:37" s="16" customFormat="1" ht="30" x14ac:dyDescent="0.25">
      <c r="A36" s="16">
        <v>155</v>
      </c>
      <c r="B36" s="20">
        <v>168</v>
      </c>
      <c r="C36" s="20" t="s">
        <v>90</v>
      </c>
      <c r="D36" s="20">
        <v>32</v>
      </c>
      <c r="E36" s="20">
        <v>1</v>
      </c>
      <c r="F36" s="26" t="s">
        <v>106</v>
      </c>
      <c r="G36" s="23">
        <v>16001.16</v>
      </c>
      <c r="H36" s="20">
        <v>31.5</v>
      </c>
      <c r="I36" s="23">
        <v>4800.3500000000004</v>
      </c>
      <c r="J36" s="20">
        <v>21</v>
      </c>
      <c r="K36" s="23">
        <v>3200.23</v>
      </c>
      <c r="L36" s="20">
        <v>0</v>
      </c>
      <c r="M36" s="24">
        <v>0</v>
      </c>
      <c r="N36" s="20">
        <v>10.5</v>
      </c>
      <c r="O36" s="72">
        <v>1600.12</v>
      </c>
      <c r="P36" s="73">
        <v>0</v>
      </c>
      <c r="Q36" s="29">
        <v>0</v>
      </c>
      <c r="R36" s="72">
        <v>25601.86</v>
      </c>
      <c r="S36" s="20">
        <v>100</v>
      </c>
      <c r="T36" s="20">
        <v>50</v>
      </c>
      <c r="U36" s="21">
        <v>25</v>
      </c>
      <c r="V36" s="20"/>
      <c r="W36" s="20"/>
      <c r="Y36" s="17" t="s">
        <v>5</v>
      </c>
      <c r="Z36" s="17" t="e">
        <f t="shared" si="3"/>
        <v>#VALUE!</v>
      </c>
      <c r="AD36" t="s">
        <v>4</v>
      </c>
      <c r="AE36" s="18">
        <v>24382.720000000001</v>
      </c>
      <c r="AF36" s="17">
        <v>24382.720000000001</v>
      </c>
      <c r="AG36" s="17">
        <f t="shared" si="0"/>
        <v>1219.1360000000002</v>
      </c>
      <c r="AH36" s="17">
        <f t="shared" si="1"/>
        <v>25601.856</v>
      </c>
      <c r="AI36" s="17">
        <f t="shared" si="2"/>
        <v>-4.0000000008149073E-3</v>
      </c>
    </row>
    <row r="37" spans="1:37" s="16" customFormat="1" x14ac:dyDescent="0.25">
      <c r="A37" s="16">
        <v>156</v>
      </c>
      <c r="B37" s="20">
        <v>169</v>
      </c>
      <c r="C37" s="20" t="s">
        <v>90</v>
      </c>
      <c r="D37" s="20">
        <v>33</v>
      </c>
      <c r="E37" s="20">
        <v>1</v>
      </c>
      <c r="F37" s="26" t="s">
        <v>105</v>
      </c>
      <c r="G37" s="23">
        <v>5333.72</v>
      </c>
      <c r="H37" s="20">
        <v>31.5</v>
      </c>
      <c r="I37" s="23">
        <v>1600.12</v>
      </c>
      <c r="J37" s="20">
        <v>21</v>
      </c>
      <c r="K37" s="23">
        <v>1066.75</v>
      </c>
      <c r="L37" s="20">
        <v>0</v>
      </c>
      <c r="M37" s="24">
        <v>0</v>
      </c>
      <c r="N37" s="20">
        <v>10.5</v>
      </c>
      <c r="O37" s="72">
        <v>533.37</v>
      </c>
      <c r="P37" s="73">
        <v>0</v>
      </c>
      <c r="Q37" s="29">
        <v>0</v>
      </c>
      <c r="R37" s="72">
        <v>8533.9599999999991</v>
      </c>
      <c r="S37" s="20">
        <v>100</v>
      </c>
      <c r="T37" s="20">
        <v>50</v>
      </c>
      <c r="U37" s="21">
        <v>25</v>
      </c>
      <c r="V37" s="20"/>
      <c r="W37" s="20"/>
      <c r="Y37" s="17" t="s">
        <v>5</v>
      </c>
      <c r="Z37" s="17" t="e">
        <f t="shared" si="3"/>
        <v>#VALUE!</v>
      </c>
      <c r="AD37" t="s">
        <v>4</v>
      </c>
      <c r="AE37" s="18">
        <v>8127.57</v>
      </c>
      <c r="AF37" s="17">
        <v>8127.57</v>
      </c>
      <c r="AG37" s="17">
        <f t="shared" ref="AG37:AG68" si="4">+AF37*5%</f>
        <v>406.37850000000003</v>
      </c>
      <c r="AH37" s="17">
        <f t="shared" ref="AH37:AH68" si="5">+AG37+AF37</f>
        <v>8533.9485000000004</v>
      </c>
      <c r="AI37" s="17">
        <f t="shared" ref="AI37:AI68" si="6">+AH37-R37</f>
        <v>-1.149999999870488E-2</v>
      </c>
    </row>
    <row r="38" spans="1:37" s="16" customFormat="1" x14ac:dyDescent="0.25">
      <c r="A38" s="16">
        <v>157</v>
      </c>
      <c r="B38" s="20">
        <v>170</v>
      </c>
      <c r="C38" s="20" t="s">
        <v>90</v>
      </c>
      <c r="D38" s="20">
        <v>34</v>
      </c>
      <c r="E38" s="20">
        <v>1</v>
      </c>
      <c r="F38" s="26" t="s">
        <v>104</v>
      </c>
      <c r="G38" s="23">
        <v>13333.13</v>
      </c>
      <c r="H38" s="20">
        <v>31.5</v>
      </c>
      <c r="I38" s="23">
        <v>3999.94</v>
      </c>
      <c r="J38" s="20">
        <v>21</v>
      </c>
      <c r="K38" s="23">
        <v>2666.62</v>
      </c>
      <c r="L38" s="20">
        <v>10.5</v>
      </c>
      <c r="M38" s="24">
        <v>0</v>
      </c>
      <c r="N38" s="20">
        <v>10.5</v>
      </c>
      <c r="O38" s="72">
        <v>1333.31</v>
      </c>
      <c r="P38" s="73">
        <v>0</v>
      </c>
      <c r="Q38" s="29">
        <v>0</v>
      </c>
      <c r="R38" s="72">
        <v>21333</v>
      </c>
      <c r="S38" s="20">
        <v>100</v>
      </c>
      <c r="T38" s="20">
        <v>50</v>
      </c>
      <c r="U38" s="21">
        <v>25</v>
      </c>
      <c r="V38" s="20"/>
      <c r="W38" s="20"/>
      <c r="Y38" s="17" t="s">
        <v>5</v>
      </c>
      <c r="Z38" s="17" t="e">
        <f t="shared" si="3"/>
        <v>#VALUE!</v>
      </c>
      <c r="AD38" t="s">
        <v>4</v>
      </c>
      <c r="AE38" s="18">
        <v>20317.150000000001</v>
      </c>
      <c r="AF38" s="17">
        <v>20317.150000000001</v>
      </c>
      <c r="AG38" s="17">
        <f t="shared" si="4"/>
        <v>1015.8575000000001</v>
      </c>
      <c r="AH38" s="17">
        <f t="shared" si="5"/>
        <v>21333.0075</v>
      </c>
      <c r="AI38" s="17">
        <f t="shared" si="6"/>
        <v>7.4999999997089617E-3</v>
      </c>
    </row>
    <row r="39" spans="1:37" s="16" customFormat="1" x14ac:dyDescent="0.25">
      <c r="A39" s="16">
        <v>158</v>
      </c>
      <c r="B39" s="20">
        <v>171</v>
      </c>
      <c r="C39" s="20" t="s">
        <v>90</v>
      </c>
      <c r="D39" s="20">
        <v>35</v>
      </c>
      <c r="E39" s="20">
        <v>1</v>
      </c>
      <c r="F39" s="26" t="s">
        <v>102</v>
      </c>
      <c r="G39" s="23">
        <v>1466.66</v>
      </c>
      <c r="H39" s="20">
        <v>31.5</v>
      </c>
      <c r="I39" s="23">
        <v>440</v>
      </c>
      <c r="J39" s="20">
        <v>21</v>
      </c>
      <c r="K39" s="23">
        <v>293.33</v>
      </c>
      <c r="L39" s="20">
        <v>10.5</v>
      </c>
      <c r="M39" s="24">
        <v>0</v>
      </c>
      <c r="N39" s="20">
        <v>10.5</v>
      </c>
      <c r="O39" s="72">
        <v>146.66</v>
      </c>
      <c r="P39" s="73">
        <v>0</v>
      </c>
      <c r="Q39" s="29">
        <v>0</v>
      </c>
      <c r="R39" s="72">
        <v>2346.65</v>
      </c>
      <c r="S39" s="20">
        <v>100</v>
      </c>
      <c r="T39" s="20">
        <v>50</v>
      </c>
      <c r="U39" s="21">
        <v>25</v>
      </c>
      <c r="V39" s="20"/>
      <c r="W39" s="20"/>
      <c r="Y39" s="17" t="s">
        <v>5</v>
      </c>
      <c r="Z39" s="17" t="e">
        <f t="shared" si="3"/>
        <v>#VALUE!</v>
      </c>
      <c r="AD39" t="s">
        <v>4</v>
      </c>
      <c r="AE39" s="18">
        <v>2234.91</v>
      </c>
      <c r="AF39" s="17">
        <v>2234.91</v>
      </c>
      <c r="AG39" s="17">
        <f t="shared" si="4"/>
        <v>111.74549999999999</v>
      </c>
      <c r="AH39" s="17">
        <f t="shared" si="5"/>
        <v>2346.6554999999998</v>
      </c>
      <c r="AI39" s="17">
        <f t="shared" si="6"/>
        <v>5.4999999997562554E-3</v>
      </c>
    </row>
    <row r="40" spans="1:37" s="16" customFormat="1" x14ac:dyDescent="0.25">
      <c r="A40" s="16">
        <v>159</v>
      </c>
      <c r="B40" s="20">
        <v>172</v>
      </c>
      <c r="C40" s="20" t="s">
        <v>90</v>
      </c>
      <c r="D40" s="20">
        <v>36</v>
      </c>
      <c r="E40" s="20">
        <v>1</v>
      </c>
      <c r="F40" s="26" t="s">
        <v>98</v>
      </c>
      <c r="G40" s="23">
        <v>2666.86</v>
      </c>
      <c r="H40" s="20">
        <v>31.5</v>
      </c>
      <c r="I40" s="23">
        <v>800.06</v>
      </c>
      <c r="J40" s="20">
        <v>0</v>
      </c>
      <c r="K40" s="24">
        <v>0</v>
      </c>
      <c r="L40" s="25">
        <v>0</v>
      </c>
      <c r="M40" s="24">
        <v>0</v>
      </c>
      <c r="N40" s="25">
        <v>0</v>
      </c>
      <c r="O40" s="74">
        <v>0</v>
      </c>
      <c r="P40" s="73">
        <v>0</v>
      </c>
      <c r="Q40" s="29">
        <v>0</v>
      </c>
      <c r="R40" s="72">
        <v>3466.92</v>
      </c>
      <c r="S40" s="20">
        <v>100</v>
      </c>
      <c r="T40" s="20">
        <v>50</v>
      </c>
      <c r="U40" s="21">
        <v>25</v>
      </c>
      <c r="V40" s="20"/>
      <c r="W40" s="20"/>
      <c r="Y40" s="17" t="s">
        <v>5</v>
      </c>
      <c r="Z40" s="17" t="e">
        <f t="shared" si="3"/>
        <v>#VALUE!</v>
      </c>
      <c r="AD40" t="s">
        <v>4</v>
      </c>
      <c r="AE40" s="18">
        <v>3301.83</v>
      </c>
      <c r="AF40" s="17">
        <v>3301.83</v>
      </c>
      <c r="AG40" s="17">
        <f t="shared" si="4"/>
        <v>165.0915</v>
      </c>
      <c r="AH40" s="17">
        <f t="shared" si="5"/>
        <v>3466.9214999999999</v>
      </c>
      <c r="AI40" s="17">
        <f t="shared" si="6"/>
        <v>1.4999999998508429E-3</v>
      </c>
      <c r="AK40" s="17"/>
    </row>
    <row r="41" spans="1:37" s="16" customFormat="1" x14ac:dyDescent="0.25">
      <c r="A41" s="16">
        <v>160</v>
      </c>
      <c r="B41" s="20">
        <v>173</v>
      </c>
      <c r="C41" s="20" t="s">
        <v>90</v>
      </c>
      <c r="D41" s="20">
        <v>37</v>
      </c>
      <c r="E41" s="20">
        <v>1</v>
      </c>
      <c r="F41" s="26" t="s">
        <v>103</v>
      </c>
      <c r="G41" s="23">
        <v>6667.14</v>
      </c>
      <c r="H41" s="20">
        <v>31.5</v>
      </c>
      <c r="I41" s="23">
        <v>2000.14</v>
      </c>
      <c r="J41" s="20">
        <v>21</v>
      </c>
      <c r="K41" s="23">
        <v>1333.43</v>
      </c>
      <c r="L41" s="20">
        <v>10.5</v>
      </c>
      <c r="M41" s="29">
        <v>666.72</v>
      </c>
      <c r="N41" s="20">
        <v>10.5</v>
      </c>
      <c r="O41" s="29">
        <v>666.72</v>
      </c>
      <c r="P41" s="73">
        <v>0</v>
      </c>
      <c r="Q41" s="29">
        <v>0</v>
      </c>
      <c r="R41" s="72">
        <v>11334.15</v>
      </c>
      <c r="S41" s="20">
        <v>100</v>
      </c>
      <c r="T41" s="20">
        <v>50</v>
      </c>
      <c r="U41" s="21">
        <v>25</v>
      </c>
      <c r="V41" s="20"/>
      <c r="W41" s="20"/>
      <c r="Y41" s="17" t="s">
        <v>5</v>
      </c>
      <c r="Z41" s="17" t="e">
        <f t="shared" si="3"/>
        <v>#VALUE!</v>
      </c>
      <c r="AD41" t="s">
        <v>4</v>
      </c>
      <c r="AE41" s="18">
        <v>10794.43</v>
      </c>
      <c r="AF41" s="17">
        <v>10794.43</v>
      </c>
      <c r="AG41" s="17">
        <f t="shared" si="4"/>
        <v>539.72149999999999</v>
      </c>
      <c r="AH41" s="17">
        <f t="shared" si="5"/>
        <v>11334.1515</v>
      </c>
      <c r="AI41" s="17">
        <f t="shared" si="6"/>
        <v>1.5000000003055902E-3</v>
      </c>
      <c r="AK41" s="17"/>
    </row>
    <row r="42" spans="1:37" s="16" customFormat="1" x14ac:dyDescent="0.25">
      <c r="A42" s="16">
        <v>161</v>
      </c>
      <c r="B42" s="20">
        <v>174</v>
      </c>
      <c r="C42" s="20" t="s">
        <v>90</v>
      </c>
      <c r="D42" s="20">
        <v>38</v>
      </c>
      <c r="E42" s="20">
        <v>1</v>
      </c>
      <c r="F42" s="26" t="s">
        <v>96</v>
      </c>
      <c r="G42" s="23">
        <v>3334.16</v>
      </c>
      <c r="H42" s="20">
        <v>31.5</v>
      </c>
      <c r="I42" s="23">
        <v>1000.25</v>
      </c>
      <c r="J42" s="20">
        <v>21</v>
      </c>
      <c r="K42" s="23">
        <v>666.83</v>
      </c>
      <c r="L42" s="20">
        <v>10.5</v>
      </c>
      <c r="M42" s="29">
        <v>333.42</v>
      </c>
      <c r="N42" s="20">
        <v>10.5</v>
      </c>
      <c r="O42" s="29">
        <v>333.42</v>
      </c>
      <c r="P42" s="73">
        <v>0</v>
      </c>
      <c r="Q42" s="29">
        <v>0</v>
      </c>
      <c r="R42" s="72">
        <v>5668.08</v>
      </c>
      <c r="S42" s="20">
        <v>100</v>
      </c>
      <c r="T42" s="20">
        <v>50</v>
      </c>
      <c r="U42" s="21">
        <v>25</v>
      </c>
      <c r="V42" s="20"/>
      <c r="W42" s="20"/>
      <c r="Y42" s="17" t="s">
        <v>5</v>
      </c>
      <c r="Z42" s="17" t="e">
        <f t="shared" si="3"/>
        <v>#VALUE!</v>
      </c>
      <c r="AD42" t="s">
        <v>4</v>
      </c>
      <c r="AE42" s="18">
        <v>5398.17</v>
      </c>
      <c r="AF42" s="17">
        <v>5398.17</v>
      </c>
      <c r="AG42" s="17">
        <f t="shared" si="4"/>
        <v>269.9085</v>
      </c>
      <c r="AH42" s="17">
        <f t="shared" si="5"/>
        <v>5668.0784999999996</v>
      </c>
      <c r="AI42" s="17">
        <f t="shared" si="6"/>
        <v>-1.5000000003055902E-3</v>
      </c>
      <c r="AK42" s="17"/>
    </row>
    <row r="43" spans="1:37" s="16" customFormat="1" x14ac:dyDescent="0.25">
      <c r="A43" s="16">
        <v>162</v>
      </c>
      <c r="B43" s="20">
        <v>175</v>
      </c>
      <c r="C43" s="20" t="s">
        <v>90</v>
      </c>
      <c r="D43" s="20">
        <v>39</v>
      </c>
      <c r="E43" s="20">
        <v>1</v>
      </c>
      <c r="F43" s="26" t="s">
        <v>93</v>
      </c>
      <c r="G43" s="23">
        <v>1466.66</v>
      </c>
      <c r="H43" s="20">
        <v>31.5</v>
      </c>
      <c r="I43" s="23">
        <v>440</v>
      </c>
      <c r="J43" s="20">
        <v>0</v>
      </c>
      <c r="K43" s="24">
        <v>0</v>
      </c>
      <c r="L43" s="25">
        <v>0</v>
      </c>
      <c r="M43" s="24">
        <v>0</v>
      </c>
      <c r="N43" s="25">
        <v>0</v>
      </c>
      <c r="O43" s="24">
        <v>0</v>
      </c>
      <c r="P43" s="20">
        <v>0</v>
      </c>
      <c r="Q43" s="23">
        <v>0</v>
      </c>
      <c r="R43" s="22">
        <v>1906.66</v>
      </c>
      <c r="S43" s="20">
        <v>0</v>
      </c>
      <c r="T43" s="20">
        <v>0</v>
      </c>
      <c r="U43" s="21">
        <v>0</v>
      </c>
      <c r="V43" s="20"/>
      <c r="W43" s="20"/>
      <c r="Y43" s="17" t="s">
        <v>5</v>
      </c>
      <c r="Z43" s="17" t="e">
        <f t="shared" si="3"/>
        <v>#VALUE!</v>
      </c>
      <c r="AD43" t="s">
        <v>4</v>
      </c>
      <c r="AE43" s="18">
        <v>1815.87</v>
      </c>
      <c r="AF43" s="17">
        <v>1815.87</v>
      </c>
      <c r="AG43" s="17">
        <f t="shared" si="4"/>
        <v>90.793499999999995</v>
      </c>
      <c r="AH43" s="17">
        <f t="shared" si="5"/>
        <v>1906.6634999999999</v>
      </c>
      <c r="AI43" s="17">
        <f t="shared" si="6"/>
        <v>3.4999999998035491E-3</v>
      </c>
    </row>
    <row r="44" spans="1:37" s="16" customFormat="1" x14ac:dyDescent="0.25">
      <c r="A44" s="16">
        <v>163</v>
      </c>
      <c r="B44" s="20">
        <v>176</v>
      </c>
      <c r="C44" s="20" t="s">
        <v>90</v>
      </c>
      <c r="D44" s="20">
        <v>40</v>
      </c>
      <c r="E44" s="20">
        <v>1</v>
      </c>
      <c r="F44" s="26" t="s">
        <v>92</v>
      </c>
      <c r="G44" s="23">
        <v>2347.8200000000002</v>
      </c>
      <c r="H44" s="20">
        <v>31.5</v>
      </c>
      <c r="I44" s="23">
        <v>704.35</v>
      </c>
      <c r="J44" s="20">
        <v>0</v>
      </c>
      <c r="K44" s="24">
        <v>0</v>
      </c>
      <c r="L44" s="25">
        <v>0</v>
      </c>
      <c r="M44" s="24">
        <v>0</v>
      </c>
      <c r="N44" s="25">
        <v>0</v>
      </c>
      <c r="O44" s="24">
        <v>0</v>
      </c>
      <c r="P44" s="20">
        <v>0</v>
      </c>
      <c r="Q44" s="23">
        <v>0</v>
      </c>
      <c r="R44" s="22">
        <v>3052.17</v>
      </c>
      <c r="S44" s="20">
        <v>0</v>
      </c>
      <c r="T44" s="20">
        <v>0</v>
      </c>
      <c r="U44" s="21">
        <v>0</v>
      </c>
      <c r="V44" s="20"/>
      <c r="W44" s="20"/>
      <c r="Y44" s="17" t="s">
        <v>5</v>
      </c>
      <c r="Z44" s="17" t="e">
        <f t="shared" si="3"/>
        <v>#VALUE!</v>
      </c>
      <c r="AD44" t="s">
        <v>4</v>
      </c>
      <c r="AE44" s="18">
        <v>2906.83</v>
      </c>
      <c r="AF44" s="17">
        <v>2906.83</v>
      </c>
      <c r="AG44" s="17">
        <f t="shared" si="4"/>
        <v>145.3415</v>
      </c>
      <c r="AH44" s="17">
        <f t="shared" si="5"/>
        <v>3052.1714999999999</v>
      </c>
      <c r="AI44" s="17">
        <f t="shared" si="6"/>
        <v>1.4999999998508429E-3</v>
      </c>
    </row>
    <row r="45" spans="1:37" s="16" customFormat="1" ht="30" x14ac:dyDescent="0.25">
      <c r="A45" s="16">
        <v>164</v>
      </c>
      <c r="B45" s="20">
        <v>1651</v>
      </c>
      <c r="C45" s="20" t="s">
        <v>90</v>
      </c>
      <c r="D45" s="20">
        <v>41</v>
      </c>
      <c r="E45" s="20">
        <v>1</v>
      </c>
      <c r="F45" s="26" t="s">
        <v>6</v>
      </c>
      <c r="G45" s="23">
        <v>1333.43</v>
      </c>
      <c r="H45" s="20">
        <v>31.5</v>
      </c>
      <c r="I45" s="23">
        <v>400.03</v>
      </c>
      <c r="J45" s="20">
        <v>21</v>
      </c>
      <c r="K45" s="23">
        <v>266.69</v>
      </c>
      <c r="L45" s="20">
        <v>0</v>
      </c>
      <c r="M45" s="24">
        <v>0</v>
      </c>
      <c r="N45" s="20">
        <v>10.5</v>
      </c>
      <c r="O45" s="72">
        <v>133.34</v>
      </c>
      <c r="P45" s="73">
        <v>0</v>
      </c>
      <c r="Q45" s="29">
        <v>0</v>
      </c>
      <c r="R45" s="72">
        <v>2133.4899999999998</v>
      </c>
      <c r="S45" s="20">
        <v>100</v>
      </c>
      <c r="T45" s="20">
        <v>50</v>
      </c>
      <c r="U45" s="21">
        <v>25</v>
      </c>
      <c r="V45" s="20"/>
      <c r="W45" s="19"/>
      <c r="Y45" s="17" t="s">
        <v>5</v>
      </c>
      <c r="Z45" s="17" t="e">
        <f t="shared" si="3"/>
        <v>#VALUE!</v>
      </c>
      <c r="AA45" s="16">
        <v>1209.46</v>
      </c>
      <c r="AB45" s="71">
        <f t="shared" ref="AB45:AB58" si="7">+AA45-G45</f>
        <v>-123.97000000000003</v>
      </c>
      <c r="AC45" s="70"/>
      <c r="AD45" t="s">
        <v>4</v>
      </c>
      <c r="AE45" s="18">
        <v>2031.89</v>
      </c>
      <c r="AF45" s="17">
        <v>2031.89</v>
      </c>
      <c r="AG45" s="17">
        <f t="shared" si="4"/>
        <v>101.59450000000001</v>
      </c>
      <c r="AH45" s="17">
        <f t="shared" si="5"/>
        <v>2133.4845</v>
      </c>
      <c r="AI45" s="17">
        <f t="shared" si="6"/>
        <v>-5.4999999997562554E-3</v>
      </c>
    </row>
    <row r="46" spans="1:37" s="16" customFormat="1" x14ac:dyDescent="0.25">
      <c r="A46" s="16">
        <v>165</v>
      </c>
      <c r="B46" s="20">
        <v>1652</v>
      </c>
      <c r="C46" s="20" t="s">
        <v>90</v>
      </c>
      <c r="D46" s="20">
        <v>42</v>
      </c>
      <c r="E46" s="20">
        <v>1</v>
      </c>
      <c r="F46" s="26" t="s">
        <v>102</v>
      </c>
      <c r="G46" s="23">
        <v>1466.66</v>
      </c>
      <c r="H46" s="20">
        <v>31.5</v>
      </c>
      <c r="I46" s="23">
        <v>440</v>
      </c>
      <c r="J46" s="20">
        <v>21</v>
      </c>
      <c r="K46" s="23">
        <v>293.33</v>
      </c>
      <c r="L46" s="20">
        <v>0</v>
      </c>
      <c r="M46" s="24">
        <v>0</v>
      </c>
      <c r="N46" s="20">
        <v>10.5</v>
      </c>
      <c r="O46" s="72">
        <v>146.66</v>
      </c>
      <c r="P46" s="73">
        <v>0</v>
      </c>
      <c r="Q46" s="29">
        <v>0</v>
      </c>
      <c r="R46" s="72">
        <v>2346.65</v>
      </c>
      <c r="S46" s="20">
        <v>100</v>
      </c>
      <c r="T46" s="20">
        <v>50</v>
      </c>
      <c r="U46" s="21">
        <v>25</v>
      </c>
      <c r="V46" s="20"/>
      <c r="W46" s="19"/>
      <c r="Y46" s="17" t="s">
        <v>5</v>
      </c>
      <c r="Z46" s="17" t="e">
        <f t="shared" si="3"/>
        <v>#VALUE!</v>
      </c>
      <c r="AA46" s="16">
        <v>1330.3</v>
      </c>
      <c r="AB46" s="71">
        <f t="shared" si="7"/>
        <v>-136.36000000000013</v>
      </c>
      <c r="AC46" s="70"/>
      <c r="AD46" t="s">
        <v>4</v>
      </c>
      <c r="AE46" s="18">
        <v>2234.91</v>
      </c>
      <c r="AF46" s="17">
        <v>2234.91</v>
      </c>
      <c r="AG46" s="17">
        <f t="shared" si="4"/>
        <v>111.74549999999999</v>
      </c>
      <c r="AH46" s="17">
        <f t="shared" si="5"/>
        <v>2346.6554999999998</v>
      </c>
      <c r="AI46" s="17">
        <f t="shared" si="6"/>
        <v>5.4999999997562554E-3</v>
      </c>
    </row>
    <row r="47" spans="1:37" s="16" customFormat="1" x14ac:dyDescent="0.25">
      <c r="A47" s="16">
        <v>166</v>
      </c>
      <c r="B47" s="20">
        <v>1653</v>
      </c>
      <c r="C47" s="20" t="s">
        <v>90</v>
      </c>
      <c r="D47" s="20">
        <v>43</v>
      </c>
      <c r="E47" s="20">
        <v>1</v>
      </c>
      <c r="F47" s="26" t="s">
        <v>101</v>
      </c>
      <c r="G47" s="23">
        <v>2666.86</v>
      </c>
      <c r="H47" s="20">
        <v>31.5</v>
      </c>
      <c r="I47" s="23">
        <v>800.06</v>
      </c>
      <c r="J47" s="20">
        <v>21</v>
      </c>
      <c r="K47" s="23">
        <v>533.37</v>
      </c>
      <c r="L47" s="20">
        <v>0</v>
      </c>
      <c r="M47" s="24">
        <v>0</v>
      </c>
      <c r="N47" s="20">
        <v>10.5</v>
      </c>
      <c r="O47" s="72">
        <v>266.69</v>
      </c>
      <c r="P47" s="73">
        <v>0</v>
      </c>
      <c r="Q47" s="29">
        <v>0</v>
      </c>
      <c r="R47" s="72">
        <v>4266.9799999999996</v>
      </c>
      <c r="S47" s="20">
        <v>100</v>
      </c>
      <c r="T47" s="20">
        <v>50</v>
      </c>
      <c r="U47" s="21">
        <v>25</v>
      </c>
      <c r="V47" s="20"/>
      <c r="W47" s="19"/>
      <c r="Y47" s="17" t="s">
        <v>5</v>
      </c>
      <c r="Z47" s="17" t="e">
        <f t="shared" si="3"/>
        <v>#VALUE!</v>
      </c>
      <c r="AA47" s="16">
        <v>2418.92</v>
      </c>
      <c r="AB47" s="71">
        <f t="shared" si="7"/>
        <v>-247.94000000000005</v>
      </c>
      <c r="AC47" s="70"/>
      <c r="AD47" t="s">
        <v>4</v>
      </c>
      <c r="AE47" s="18">
        <v>4063.79</v>
      </c>
      <c r="AF47" s="17">
        <v>4063.79</v>
      </c>
      <c r="AG47" s="17">
        <f t="shared" si="4"/>
        <v>203.18950000000001</v>
      </c>
      <c r="AH47" s="17">
        <f t="shared" si="5"/>
        <v>4266.9795000000004</v>
      </c>
      <c r="AI47" s="17">
        <f t="shared" si="6"/>
        <v>-4.999999991923687E-4</v>
      </c>
    </row>
    <row r="48" spans="1:37" s="16" customFormat="1" ht="30" x14ac:dyDescent="0.25">
      <c r="A48" s="16">
        <v>167</v>
      </c>
      <c r="B48" s="20">
        <v>1654</v>
      </c>
      <c r="C48" s="20" t="s">
        <v>90</v>
      </c>
      <c r="D48" s="20">
        <v>44</v>
      </c>
      <c r="E48" s="20">
        <v>1</v>
      </c>
      <c r="F48" s="26" t="s">
        <v>100</v>
      </c>
      <c r="G48" s="23">
        <v>3466.22</v>
      </c>
      <c r="H48" s="20">
        <v>31.5</v>
      </c>
      <c r="I48" s="23">
        <v>1039.8699999999999</v>
      </c>
      <c r="J48" s="20">
        <v>21</v>
      </c>
      <c r="K48" s="23">
        <v>693.24</v>
      </c>
      <c r="L48" s="20">
        <v>0</v>
      </c>
      <c r="M48" s="24">
        <v>0</v>
      </c>
      <c r="N48" s="20">
        <v>10.5</v>
      </c>
      <c r="O48" s="72">
        <v>346.63</v>
      </c>
      <c r="P48" s="73">
        <v>0</v>
      </c>
      <c r="Q48" s="29">
        <v>0</v>
      </c>
      <c r="R48" s="72">
        <v>5545.96</v>
      </c>
      <c r="S48" s="20">
        <v>100</v>
      </c>
      <c r="T48" s="20">
        <v>50</v>
      </c>
      <c r="U48" s="21">
        <v>25</v>
      </c>
      <c r="V48" s="20"/>
      <c r="W48" s="19"/>
      <c r="Y48" s="17" t="s">
        <v>5</v>
      </c>
      <c r="Z48" s="17" t="e">
        <f t="shared" si="3"/>
        <v>#VALUE!</v>
      </c>
      <c r="AA48" s="16">
        <v>3143.96</v>
      </c>
      <c r="AB48" s="71">
        <f t="shared" si="7"/>
        <v>-322.25999999999976</v>
      </c>
      <c r="AC48" s="70"/>
      <c r="AD48" t="s">
        <v>4</v>
      </c>
      <c r="AE48" s="18">
        <v>5281.86</v>
      </c>
      <c r="AF48" s="17">
        <v>5281.86</v>
      </c>
      <c r="AG48" s="17">
        <f t="shared" si="4"/>
        <v>264.09300000000002</v>
      </c>
      <c r="AH48" s="17">
        <f t="shared" si="5"/>
        <v>5545.9529999999995</v>
      </c>
      <c r="AI48" s="17">
        <f t="shared" si="6"/>
        <v>-7.000000000516593E-3</v>
      </c>
    </row>
    <row r="49" spans="1:35" s="16" customFormat="1" ht="30" x14ac:dyDescent="0.25">
      <c r="A49" s="16">
        <v>168</v>
      </c>
      <c r="B49" s="20">
        <v>1655</v>
      </c>
      <c r="C49" s="20" t="s">
        <v>90</v>
      </c>
      <c r="D49" s="20">
        <v>45</v>
      </c>
      <c r="E49" s="20">
        <v>1</v>
      </c>
      <c r="F49" s="26" t="s">
        <v>99</v>
      </c>
      <c r="G49" s="23">
        <v>3066.54</v>
      </c>
      <c r="H49" s="20">
        <v>31.5</v>
      </c>
      <c r="I49" s="23">
        <v>919.96</v>
      </c>
      <c r="J49" s="20">
        <v>21</v>
      </c>
      <c r="K49" s="23">
        <v>613.30999999999995</v>
      </c>
      <c r="L49" s="20">
        <v>0</v>
      </c>
      <c r="M49" s="24">
        <v>0</v>
      </c>
      <c r="N49" s="20">
        <v>10.5</v>
      </c>
      <c r="O49" s="72">
        <v>306.64999999999998</v>
      </c>
      <c r="P49" s="73">
        <v>0</v>
      </c>
      <c r="Q49" s="29">
        <v>0</v>
      </c>
      <c r="R49" s="72">
        <v>4906.46</v>
      </c>
      <c r="S49" s="20">
        <v>100</v>
      </c>
      <c r="T49" s="20">
        <v>50</v>
      </c>
      <c r="U49" s="21">
        <v>25</v>
      </c>
      <c r="V49" s="20"/>
      <c r="W49" s="19"/>
      <c r="Y49" s="17" t="s">
        <v>5</v>
      </c>
      <c r="Z49" s="17" t="e">
        <f t="shared" si="3"/>
        <v>#VALUE!</v>
      </c>
      <c r="AA49" s="60">
        <v>2781.44</v>
      </c>
      <c r="AB49" s="71">
        <f t="shared" si="7"/>
        <v>-285.09999999999991</v>
      </c>
      <c r="AC49" s="70"/>
      <c r="AD49" t="s">
        <v>4</v>
      </c>
      <c r="AE49" s="18">
        <v>4672.8100000000004</v>
      </c>
      <c r="AF49" s="17">
        <v>4672.8100000000004</v>
      </c>
      <c r="AG49" s="17">
        <f t="shared" si="4"/>
        <v>233.64050000000003</v>
      </c>
      <c r="AH49" s="17">
        <f t="shared" si="5"/>
        <v>4906.4505000000008</v>
      </c>
      <c r="AI49" s="17">
        <f t="shared" si="6"/>
        <v>-9.4999999992069206E-3</v>
      </c>
    </row>
    <row r="50" spans="1:35" s="16" customFormat="1" x14ac:dyDescent="0.25">
      <c r="A50" s="16">
        <v>169</v>
      </c>
      <c r="B50" s="20">
        <v>1656</v>
      </c>
      <c r="C50" s="20" t="s">
        <v>90</v>
      </c>
      <c r="D50" s="20">
        <v>46</v>
      </c>
      <c r="E50" s="20">
        <v>1</v>
      </c>
      <c r="F50" s="26" t="s">
        <v>98</v>
      </c>
      <c r="G50" s="23">
        <v>2666.86</v>
      </c>
      <c r="H50" s="20">
        <v>0</v>
      </c>
      <c r="I50" s="23">
        <v>0</v>
      </c>
      <c r="J50" s="20">
        <v>0</v>
      </c>
      <c r="K50" s="23">
        <v>0</v>
      </c>
      <c r="L50" s="20">
        <v>0</v>
      </c>
      <c r="M50" s="24">
        <v>0</v>
      </c>
      <c r="N50" s="20">
        <v>10.5</v>
      </c>
      <c r="O50" s="72">
        <v>266.69</v>
      </c>
      <c r="P50" s="73">
        <v>0</v>
      </c>
      <c r="Q50" s="29">
        <v>0</v>
      </c>
      <c r="R50" s="72">
        <v>2933.55</v>
      </c>
      <c r="S50" s="20">
        <v>0</v>
      </c>
      <c r="T50" s="20">
        <v>0</v>
      </c>
      <c r="U50" s="21">
        <v>0</v>
      </c>
      <c r="V50" s="20"/>
      <c r="W50" s="19"/>
      <c r="Y50" s="17" t="s">
        <v>5</v>
      </c>
      <c r="Z50" s="17" t="e">
        <f t="shared" si="3"/>
        <v>#VALUE!</v>
      </c>
      <c r="AA50" s="60">
        <v>2418.92</v>
      </c>
      <c r="AB50" s="71">
        <f t="shared" si="7"/>
        <v>-247.94000000000005</v>
      </c>
      <c r="AC50" s="70"/>
      <c r="AD50" t="s">
        <v>4</v>
      </c>
      <c r="AE50" s="18">
        <v>2793.86</v>
      </c>
      <c r="AF50" s="17">
        <v>2793.86</v>
      </c>
      <c r="AG50" s="17">
        <f t="shared" si="4"/>
        <v>139.69300000000001</v>
      </c>
      <c r="AH50" s="17">
        <f t="shared" si="5"/>
        <v>2933.5530000000003</v>
      </c>
      <c r="AI50" s="17">
        <f t="shared" si="6"/>
        <v>3.0000000001564331E-3</v>
      </c>
    </row>
    <row r="51" spans="1:35" s="16" customFormat="1" x14ac:dyDescent="0.25">
      <c r="A51" s="16">
        <v>170</v>
      </c>
      <c r="B51" s="20">
        <v>1657</v>
      </c>
      <c r="C51" s="20" t="s">
        <v>90</v>
      </c>
      <c r="D51" s="20">
        <v>47</v>
      </c>
      <c r="E51" s="20">
        <v>1</v>
      </c>
      <c r="F51" s="26" t="s">
        <v>97</v>
      </c>
      <c r="G51" s="23">
        <v>6667.14</v>
      </c>
      <c r="H51" s="20">
        <v>31.5</v>
      </c>
      <c r="I51" s="23">
        <v>2000.14</v>
      </c>
      <c r="J51" s="20">
        <v>21</v>
      </c>
      <c r="K51" s="23">
        <v>1333.43</v>
      </c>
      <c r="L51" s="20">
        <v>0</v>
      </c>
      <c r="M51" s="24">
        <v>0</v>
      </c>
      <c r="N51" s="20">
        <v>10.5</v>
      </c>
      <c r="O51" s="72">
        <v>666.72</v>
      </c>
      <c r="P51" s="73">
        <v>0</v>
      </c>
      <c r="Q51" s="29">
        <v>0</v>
      </c>
      <c r="R51" s="72">
        <v>10667.43</v>
      </c>
      <c r="S51" s="20">
        <v>100</v>
      </c>
      <c r="T51" s="20">
        <v>50</v>
      </c>
      <c r="U51" s="21">
        <v>25</v>
      </c>
      <c r="V51" s="20"/>
      <c r="W51" s="19"/>
      <c r="Y51" s="17" t="s">
        <v>5</v>
      </c>
      <c r="Z51" s="17" t="e">
        <f t="shared" si="3"/>
        <v>#VALUE!</v>
      </c>
      <c r="AA51" s="60">
        <v>6047.3</v>
      </c>
      <c r="AB51" s="71">
        <f t="shared" si="7"/>
        <v>-619.84000000000015</v>
      </c>
      <c r="AC51" s="70"/>
      <c r="AD51" t="s">
        <v>4</v>
      </c>
      <c r="AE51" s="18">
        <v>10159.459999999999</v>
      </c>
      <c r="AF51" s="17">
        <v>10159.459999999999</v>
      </c>
      <c r="AG51" s="17">
        <f t="shared" si="4"/>
        <v>507.97299999999996</v>
      </c>
      <c r="AH51" s="17">
        <f t="shared" si="5"/>
        <v>10667.432999999999</v>
      </c>
      <c r="AI51" s="17">
        <f t="shared" si="6"/>
        <v>2.999999998792191E-3</v>
      </c>
    </row>
    <row r="52" spans="1:35" s="16" customFormat="1" x14ac:dyDescent="0.25">
      <c r="A52" s="16">
        <v>171</v>
      </c>
      <c r="B52" s="20">
        <v>1658</v>
      </c>
      <c r="C52" s="20" t="s">
        <v>90</v>
      </c>
      <c r="D52" s="20">
        <v>48</v>
      </c>
      <c r="E52" s="20">
        <v>1</v>
      </c>
      <c r="F52" s="26" t="s">
        <v>96</v>
      </c>
      <c r="G52" s="23">
        <v>3334.16</v>
      </c>
      <c r="H52" s="20">
        <v>31.5</v>
      </c>
      <c r="I52" s="23">
        <v>1000.25</v>
      </c>
      <c r="J52" s="20">
        <v>21</v>
      </c>
      <c r="K52" s="23">
        <v>666.83</v>
      </c>
      <c r="L52" s="20">
        <v>0</v>
      </c>
      <c r="M52" s="24">
        <v>0</v>
      </c>
      <c r="N52" s="20">
        <v>10.5</v>
      </c>
      <c r="O52" s="72">
        <v>333.42</v>
      </c>
      <c r="P52" s="73">
        <v>0</v>
      </c>
      <c r="Q52" s="29">
        <v>0</v>
      </c>
      <c r="R52" s="72">
        <v>5334.66</v>
      </c>
      <c r="S52" s="20">
        <v>100</v>
      </c>
      <c r="T52" s="20">
        <v>50</v>
      </c>
      <c r="U52" s="21">
        <v>25</v>
      </c>
      <c r="V52" s="20"/>
      <c r="W52" s="19"/>
      <c r="Y52" s="17" t="s">
        <v>5</v>
      </c>
      <c r="Z52" s="17" t="e">
        <f t="shared" si="3"/>
        <v>#VALUE!</v>
      </c>
      <c r="AA52" s="60">
        <v>3024.18</v>
      </c>
      <c r="AB52" s="71">
        <f t="shared" si="7"/>
        <v>-309.98</v>
      </c>
      <c r="AC52" s="70"/>
      <c r="AD52" t="s">
        <v>4</v>
      </c>
      <c r="AE52" s="18">
        <v>5080.63</v>
      </c>
      <c r="AF52" s="17">
        <v>5080.63</v>
      </c>
      <c r="AG52" s="17">
        <f t="shared" si="4"/>
        <v>254.03150000000002</v>
      </c>
      <c r="AH52" s="17">
        <f t="shared" si="5"/>
        <v>5334.6615000000002</v>
      </c>
      <c r="AI52" s="17">
        <f t="shared" si="6"/>
        <v>1.5000000003055902E-3</v>
      </c>
    </row>
    <row r="53" spans="1:35" s="16" customFormat="1" ht="30" x14ac:dyDescent="0.25">
      <c r="A53" s="16">
        <v>172</v>
      </c>
      <c r="B53" s="20">
        <v>1659</v>
      </c>
      <c r="C53" s="20" t="s">
        <v>90</v>
      </c>
      <c r="D53" s="20">
        <v>49</v>
      </c>
      <c r="E53" s="20">
        <v>1</v>
      </c>
      <c r="F53" s="26" t="s">
        <v>95</v>
      </c>
      <c r="G53" s="23">
        <v>4402.3</v>
      </c>
      <c r="H53" s="20">
        <v>0</v>
      </c>
      <c r="I53" s="23">
        <v>0</v>
      </c>
      <c r="J53" s="20">
        <v>0</v>
      </c>
      <c r="K53" s="23">
        <v>0</v>
      </c>
      <c r="L53" s="20">
        <v>0</v>
      </c>
      <c r="M53" s="24">
        <v>0</v>
      </c>
      <c r="N53" s="20">
        <v>10.5</v>
      </c>
      <c r="O53" s="72">
        <v>440.23</v>
      </c>
      <c r="P53" s="73">
        <v>0</v>
      </c>
      <c r="Q53" s="29">
        <v>0</v>
      </c>
      <c r="R53" s="72">
        <v>4842.53</v>
      </c>
      <c r="S53" s="20">
        <v>0</v>
      </c>
      <c r="T53" s="20">
        <v>0</v>
      </c>
      <c r="U53" s="21">
        <v>0</v>
      </c>
      <c r="V53" s="20"/>
      <c r="W53" s="19"/>
      <c r="Y53" s="17" t="s">
        <v>5</v>
      </c>
      <c r="Z53" s="17" t="e">
        <f t="shared" si="3"/>
        <v>#VALUE!</v>
      </c>
      <c r="AA53" s="60">
        <v>3993.02</v>
      </c>
      <c r="AB53" s="71">
        <f t="shared" si="7"/>
        <v>-409.2800000000002</v>
      </c>
      <c r="AC53" s="70"/>
      <c r="AD53" t="s">
        <v>4</v>
      </c>
      <c r="AE53" s="18">
        <v>4611.9399999999996</v>
      </c>
      <c r="AF53" s="17">
        <v>4611.9399999999996</v>
      </c>
      <c r="AG53" s="17">
        <f t="shared" si="4"/>
        <v>230.59699999999998</v>
      </c>
      <c r="AH53" s="17">
        <f t="shared" si="5"/>
        <v>4842.5369999999994</v>
      </c>
      <c r="AI53" s="17">
        <f t="shared" si="6"/>
        <v>6.9999999996070983E-3</v>
      </c>
    </row>
    <row r="54" spans="1:35" s="16" customFormat="1" x14ac:dyDescent="0.25">
      <c r="A54" s="16">
        <v>173</v>
      </c>
      <c r="B54" s="20">
        <v>1660</v>
      </c>
      <c r="C54" s="20" t="s">
        <v>90</v>
      </c>
      <c r="D54" s="20">
        <v>50</v>
      </c>
      <c r="E54" s="20">
        <v>1</v>
      </c>
      <c r="F54" s="26" t="s">
        <v>94</v>
      </c>
      <c r="G54" s="23">
        <v>4666.42</v>
      </c>
      <c r="H54" s="20">
        <v>31.5</v>
      </c>
      <c r="I54" s="23">
        <v>1399.92</v>
      </c>
      <c r="J54" s="20">
        <v>21</v>
      </c>
      <c r="K54" s="23">
        <v>933.28</v>
      </c>
      <c r="L54" s="20">
        <v>0</v>
      </c>
      <c r="M54" s="24">
        <v>0</v>
      </c>
      <c r="N54" s="20">
        <v>10.5</v>
      </c>
      <c r="O54" s="72">
        <v>466.64</v>
      </c>
      <c r="P54" s="73">
        <v>0</v>
      </c>
      <c r="Q54" s="29">
        <v>0</v>
      </c>
      <c r="R54" s="72">
        <v>7466.26</v>
      </c>
      <c r="S54" s="20">
        <v>0</v>
      </c>
      <c r="T54" s="20">
        <v>0</v>
      </c>
      <c r="U54" s="21">
        <v>0</v>
      </c>
      <c r="V54" s="20"/>
      <c r="W54" s="19"/>
      <c r="Y54" s="17" t="s">
        <v>5</v>
      </c>
      <c r="Z54" s="17" t="e">
        <f t="shared" si="3"/>
        <v>#VALUE!</v>
      </c>
      <c r="AA54" s="60">
        <v>4232.58</v>
      </c>
      <c r="AB54" s="71">
        <f t="shared" si="7"/>
        <v>-433.84000000000015</v>
      </c>
      <c r="AC54" s="70"/>
      <c r="AD54" t="s">
        <v>4</v>
      </c>
      <c r="AE54" s="18">
        <v>7110.73</v>
      </c>
      <c r="AF54" s="17">
        <v>7110.73</v>
      </c>
      <c r="AG54" s="17">
        <f t="shared" si="4"/>
        <v>355.53649999999999</v>
      </c>
      <c r="AH54" s="17">
        <f t="shared" si="5"/>
        <v>7466.2664999999997</v>
      </c>
      <c r="AI54" s="17">
        <f t="shared" si="6"/>
        <v>6.4999999995052349E-3</v>
      </c>
    </row>
    <row r="55" spans="1:35" s="16" customFormat="1" x14ac:dyDescent="0.25">
      <c r="A55" s="16">
        <v>174</v>
      </c>
      <c r="B55" s="20">
        <v>1661</v>
      </c>
      <c r="C55" s="20" t="s">
        <v>90</v>
      </c>
      <c r="D55" s="20">
        <v>51</v>
      </c>
      <c r="E55" s="20">
        <v>1</v>
      </c>
      <c r="F55" s="26" t="s">
        <v>93</v>
      </c>
      <c r="G55" s="23">
        <v>1466.66</v>
      </c>
      <c r="H55" s="20">
        <v>0</v>
      </c>
      <c r="I55" s="23">
        <v>0</v>
      </c>
      <c r="J55" s="20">
        <v>0</v>
      </c>
      <c r="K55" s="23">
        <v>0</v>
      </c>
      <c r="L55" s="20">
        <v>0</v>
      </c>
      <c r="M55" s="24">
        <v>0</v>
      </c>
      <c r="N55" s="20">
        <v>10.5</v>
      </c>
      <c r="O55" s="72">
        <v>146.66</v>
      </c>
      <c r="P55" s="73">
        <v>0</v>
      </c>
      <c r="Q55" s="29">
        <v>0</v>
      </c>
      <c r="R55" s="72">
        <v>1613.32</v>
      </c>
      <c r="S55" s="20">
        <v>0</v>
      </c>
      <c r="T55" s="20">
        <v>0</v>
      </c>
      <c r="U55" s="21">
        <v>0</v>
      </c>
      <c r="V55" s="20"/>
      <c r="W55" s="19"/>
      <c r="Y55" s="17" t="s">
        <v>5</v>
      </c>
      <c r="Z55" s="17" t="e">
        <f t="shared" si="3"/>
        <v>#VALUE!</v>
      </c>
      <c r="AA55" s="60">
        <v>1330.3</v>
      </c>
      <c r="AB55" s="71">
        <f t="shared" si="7"/>
        <v>-136.36000000000013</v>
      </c>
      <c r="AC55" s="70"/>
      <c r="AD55" t="s">
        <v>4</v>
      </c>
      <c r="AE55" s="18">
        <v>1536.5</v>
      </c>
      <c r="AF55" s="17">
        <v>1536.5</v>
      </c>
      <c r="AG55" s="17">
        <f t="shared" si="4"/>
        <v>76.825000000000003</v>
      </c>
      <c r="AH55" s="17">
        <f t="shared" si="5"/>
        <v>1613.325</v>
      </c>
      <c r="AI55" s="17">
        <f t="shared" si="6"/>
        <v>5.0000000001091394E-3</v>
      </c>
    </row>
    <row r="56" spans="1:35" s="16" customFormat="1" x14ac:dyDescent="0.25">
      <c r="A56" s="16">
        <v>175</v>
      </c>
      <c r="B56" s="20">
        <v>1662</v>
      </c>
      <c r="C56" s="20" t="s">
        <v>90</v>
      </c>
      <c r="D56" s="20">
        <v>52</v>
      </c>
      <c r="E56" s="20">
        <v>1</v>
      </c>
      <c r="F56" s="26" t="s">
        <v>92</v>
      </c>
      <c r="G56" s="23">
        <v>2347.8200000000002</v>
      </c>
      <c r="H56" s="20">
        <v>31.5</v>
      </c>
      <c r="I56" s="23">
        <v>704.35</v>
      </c>
      <c r="J56" s="20">
        <v>21</v>
      </c>
      <c r="K56" s="23">
        <v>469.56</v>
      </c>
      <c r="L56" s="20">
        <v>0</v>
      </c>
      <c r="M56" s="24">
        <v>0</v>
      </c>
      <c r="N56" s="20">
        <v>10.5</v>
      </c>
      <c r="O56" s="72">
        <v>234.78</v>
      </c>
      <c r="P56" s="73">
        <v>0</v>
      </c>
      <c r="Q56" s="29">
        <v>0</v>
      </c>
      <c r="R56" s="72">
        <v>3756.51</v>
      </c>
      <c r="S56" s="20">
        <v>0</v>
      </c>
      <c r="T56" s="20">
        <v>0</v>
      </c>
      <c r="U56" s="21">
        <v>0</v>
      </c>
      <c r="V56" s="20"/>
      <c r="W56" s="19"/>
      <c r="Y56" s="17" t="s">
        <v>5</v>
      </c>
      <c r="Z56" s="17" t="e">
        <f t="shared" si="3"/>
        <v>#VALUE!</v>
      </c>
      <c r="AA56" s="60">
        <v>2129.54</v>
      </c>
      <c r="AB56" s="71">
        <f t="shared" si="7"/>
        <v>-218.2800000000002</v>
      </c>
      <c r="AC56" s="70"/>
      <c r="AD56" t="s">
        <v>4</v>
      </c>
      <c r="AE56" s="18">
        <v>3577.63</v>
      </c>
      <c r="AF56" s="17">
        <v>3577.63</v>
      </c>
      <c r="AG56" s="17">
        <f t="shared" si="4"/>
        <v>178.88150000000002</v>
      </c>
      <c r="AH56" s="17">
        <f t="shared" si="5"/>
        <v>3756.5115000000001</v>
      </c>
      <c r="AI56" s="17">
        <f t="shared" si="6"/>
        <v>1.4999999998508429E-3</v>
      </c>
    </row>
    <row r="57" spans="1:35" s="16" customFormat="1" ht="45" x14ac:dyDescent="0.25">
      <c r="A57" s="16">
        <v>176</v>
      </c>
      <c r="B57" s="20">
        <v>1663</v>
      </c>
      <c r="C57" s="20" t="s">
        <v>90</v>
      </c>
      <c r="D57" s="20">
        <v>53</v>
      </c>
      <c r="E57" s="20">
        <v>1</v>
      </c>
      <c r="F57" s="26" t="s">
        <v>91</v>
      </c>
      <c r="G57" s="23">
        <v>5803.52</v>
      </c>
      <c r="H57" s="20">
        <v>31.5</v>
      </c>
      <c r="I57" s="23">
        <v>1741.06</v>
      </c>
      <c r="J57" s="20">
        <v>21</v>
      </c>
      <c r="K57" s="23">
        <v>1160.7</v>
      </c>
      <c r="L57" s="20">
        <v>0</v>
      </c>
      <c r="M57" s="24">
        <v>0</v>
      </c>
      <c r="N57" s="20">
        <v>10.5</v>
      </c>
      <c r="O57" s="72">
        <v>580.36</v>
      </c>
      <c r="P57" s="73">
        <v>0</v>
      </c>
      <c r="Q57" s="29">
        <v>0</v>
      </c>
      <c r="R57" s="72">
        <v>9285.64</v>
      </c>
      <c r="S57" s="20">
        <v>100</v>
      </c>
      <c r="T57" s="20">
        <v>50</v>
      </c>
      <c r="U57" s="21">
        <v>25</v>
      </c>
      <c r="V57" s="20"/>
      <c r="W57" s="19"/>
      <c r="Y57" s="17" t="s">
        <v>5</v>
      </c>
      <c r="Z57" s="17" t="e">
        <f t="shared" si="3"/>
        <v>#VALUE!</v>
      </c>
      <c r="AA57" s="60">
        <v>5263.96</v>
      </c>
      <c r="AB57" s="71">
        <f t="shared" si="7"/>
        <v>-539.5600000000004</v>
      </c>
      <c r="AC57" s="70"/>
      <c r="AD57" t="s">
        <v>4</v>
      </c>
      <c r="AE57" s="18">
        <v>8843.4599999999991</v>
      </c>
      <c r="AF57" s="17">
        <v>8843.4599999999991</v>
      </c>
      <c r="AG57" s="17">
        <f t="shared" si="4"/>
        <v>442.173</v>
      </c>
      <c r="AH57" s="17">
        <f t="shared" si="5"/>
        <v>9285.6329999999998</v>
      </c>
      <c r="AI57" s="17">
        <f t="shared" si="6"/>
        <v>-6.9999999996070983E-3</v>
      </c>
    </row>
    <row r="58" spans="1:35" s="16" customFormat="1" ht="30.75" thickBot="1" x14ac:dyDescent="0.3">
      <c r="A58" s="16">
        <v>177</v>
      </c>
      <c r="B58" s="20">
        <v>1664</v>
      </c>
      <c r="C58" s="27" t="s">
        <v>90</v>
      </c>
      <c r="D58" s="27">
        <v>54</v>
      </c>
      <c r="E58" s="20">
        <v>1</v>
      </c>
      <c r="F58" s="26" t="s">
        <v>89</v>
      </c>
      <c r="G58" s="23">
        <v>5403.84</v>
      </c>
      <c r="H58" s="20">
        <v>31.5</v>
      </c>
      <c r="I58" s="23">
        <v>1621.15</v>
      </c>
      <c r="J58" s="20">
        <v>21</v>
      </c>
      <c r="K58" s="23">
        <v>1080.77</v>
      </c>
      <c r="L58" s="20">
        <v>0</v>
      </c>
      <c r="M58" s="24">
        <v>0</v>
      </c>
      <c r="N58" s="20">
        <v>10.5</v>
      </c>
      <c r="O58" s="72">
        <v>540.38</v>
      </c>
      <c r="P58" s="73">
        <v>0</v>
      </c>
      <c r="Q58" s="29">
        <v>0</v>
      </c>
      <c r="R58" s="72">
        <v>8646.14</v>
      </c>
      <c r="S58" s="20">
        <v>100</v>
      </c>
      <c r="T58" s="20">
        <v>50</v>
      </c>
      <c r="U58" s="21">
        <v>25</v>
      </c>
      <c r="V58" s="20"/>
      <c r="W58" s="19"/>
      <c r="Y58" s="17" t="s">
        <v>5</v>
      </c>
      <c r="Z58" s="17" t="e">
        <f t="shared" si="3"/>
        <v>#VALUE!</v>
      </c>
      <c r="AA58" s="60">
        <v>4901.4399999999996</v>
      </c>
      <c r="AB58" s="71">
        <f t="shared" si="7"/>
        <v>-502.40000000000055</v>
      </c>
      <c r="AC58" s="70"/>
      <c r="AD58" t="s">
        <v>4</v>
      </c>
      <c r="AE58" s="18">
        <v>8234.41</v>
      </c>
      <c r="AF58" s="17">
        <v>8234.41</v>
      </c>
      <c r="AG58" s="17">
        <f t="shared" si="4"/>
        <v>411.72050000000002</v>
      </c>
      <c r="AH58" s="17">
        <f t="shared" si="5"/>
        <v>8646.1304999999993</v>
      </c>
      <c r="AI58" s="17">
        <f t="shared" si="6"/>
        <v>-9.5000000001164153E-3</v>
      </c>
    </row>
    <row r="59" spans="1:35" ht="22.5" x14ac:dyDescent="0.25">
      <c r="B59" s="69"/>
      <c r="C59" s="68"/>
      <c r="D59" s="67"/>
      <c r="E59" s="11"/>
      <c r="F59" s="5" t="s">
        <v>3</v>
      </c>
      <c r="G59" s="14"/>
      <c r="H59" s="13"/>
      <c r="I59" s="12"/>
      <c r="J59" s="12"/>
      <c r="K59" s="12"/>
      <c r="L59" s="12"/>
      <c r="M59" s="12"/>
      <c r="N59" s="12"/>
      <c r="O59" s="12"/>
      <c r="P59" s="12"/>
      <c r="Q59" s="12"/>
      <c r="R59" s="11"/>
      <c r="AA59" s="60"/>
      <c r="AB59" s="59"/>
      <c r="AC59" s="59"/>
    </row>
    <row r="60" spans="1:35" ht="22.5" x14ac:dyDescent="0.25">
      <c r="B60" s="66"/>
      <c r="C60" s="65"/>
      <c r="D60" s="64"/>
      <c r="E60" s="7"/>
      <c r="F60" s="5" t="s">
        <v>2</v>
      </c>
      <c r="G60" s="9">
        <v>0.3</v>
      </c>
      <c r="H60" s="3">
        <v>0.3</v>
      </c>
      <c r="I60" s="8"/>
      <c r="J60" s="8"/>
      <c r="K60" s="8"/>
      <c r="L60" s="8"/>
      <c r="M60" s="8"/>
      <c r="N60" s="8"/>
      <c r="O60" s="8"/>
      <c r="P60" s="8"/>
      <c r="Q60" s="8"/>
      <c r="R60" s="7"/>
      <c r="AA60" s="60"/>
      <c r="AB60" s="59"/>
      <c r="AC60" s="59"/>
    </row>
    <row r="61" spans="1:35" ht="22.5" x14ac:dyDescent="0.25">
      <c r="B61" s="66"/>
      <c r="C61" s="65"/>
      <c r="D61" s="64"/>
      <c r="E61" s="7"/>
      <c r="F61" s="5" t="s">
        <v>1</v>
      </c>
      <c r="G61" s="9">
        <v>0.2</v>
      </c>
      <c r="H61" s="3">
        <v>0.2</v>
      </c>
      <c r="I61" s="8"/>
      <c r="J61" s="8"/>
      <c r="K61" s="8"/>
      <c r="L61" s="8"/>
      <c r="M61" s="8"/>
      <c r="N61" s="8"/>
      <c r="O61" s="8"/>
      <c r="P61" s="8"/>
      <c r="Q61" s="8"/>
      <c r="R61" s="7"/>
      <c r="AA61" s="60"/>
      <c r="AB61" s="59"/>
      <c r="AC61" s="59"/>
    </row>
    <row r="62" spans="1:35" ht="34.5" thickBot="1" x14ac:dyDescent="0.3">
      <c r="B62" s="63"/>
      <c r="C62" s="62"/>
      <c r="D62" s="61"/>
      <c r="E62" s="1"/>
      <c r="F62" s="5" t="s">
        <v>0</v>
      </c>
      <c r="G62" s="4">
        <v>0.1</v>
      </c>
      <c r="H62" s="3">
        <v>0.1</v>
      </c>
      <c r="I62" s="2"/>
      <c r="J62" s="2"/>
      <c r="K62" s="2"/>
      <c r="L62" s="2"/>
      <c r="M62" s="2"/>
      <c r="N62" s="2"/>
      <c r="O62" s="2"/>
      <c r="P62" s="2"/>
      <c r="Q62" s="2"/>
      <c r="R62" s="1"/>
      <c r="AA62" s="60"/>
      <c r="AB62" s="59"/>
      <c r="AC62" s="59"/>
    </row>
    <row r="63" spans="1:35" x14ac:dyDescent="0.25">
      <c r="AA63" s="60"/>
      <c r="AB63" s="59"/>
      <c r="AC63" s="59"/>
    </row>
    <row r="64" spans="1:35" x14ac:dyDescent="0.25">
      <c r="AA64" s="60"/>
      <c r="AB64" s="59"/>
      <c r="AC64" s="59"/>
    </row>
    <row r="65" spans="27:29" x14ac:dyDescent="0.25">
      <c r="AA65" s="60"/>
      <c r="AB65" s="59"/>
      <c r="AC65" s="59"/>
    </row>
    <row r="66" spans="27:29" x14ac:dyDescent="0.25">
      <c r="AA66" s="60"/>
      <c r="AB66" s="59"/>
      <c r="AC66" s="59"/>
    </row>
    <row r="67" spans="27:29" x14ac:dyDescent="0.25">
      <c r="AA67" s="60"/>
      <c r="AB67" s="59"/>
      <c r="AC67" s="59"/>
    </row>
    <row r="68" spans="27:29" x14ac:dyDescent="0.25">
      <c r="AA68" s="60"/>
      <c r="AB68" s="59"/>
      <c r="AC68" s="59"/>
    </row>
    <row r="69" spans="27:29" x14ac:dyDescent="0.25">
      <c r="AA69" s="60"/>
      <c r="AB69" s="59"/>
      <c r="AC69" s="59"/>
    </row>
    <row r="70" spans="27:29" x14ac:dyDescent="0.25">
      <c r="AA70" s="60"/>
      <c r="AB70" s="59"/>
      <c r="AC70" s="59"/>
    </row>
    <row r="71" spans="27:29" x14ac:dyDescent="0.25">
      <c r="AA71" s="60"/>
      <c r="AB71" s="59"/>
      <c r="AC71" s="59"/>
    </row>
    <row r="72" spans="27:29" x14ac:dyDescent="0.25">
      <c r="AA72" s="60"/>
      <c r="AB72" s="59"/>
      <c r="AC72" s="59"/>
    </row>
    <row r="73" spans="27:29" x14ac:dyDescent="0.25">
      <c r="AA73" s="59"/>
      <c r="AB73" s="59"/>
      <c r="AC73" s="59"/>
    </row>
    <row r="74" spans="27:29" x14ac:dyDescent="0.25">
      <c r="AA74" s="59"/>
      <c r="AB74" s="59"/>
      <c r="AC74" s="59"/>
    </row>
    <row r="75" spans="27:29" x14ac:dyDescent="0.25">
      <c r="AA75" s="59"/>
      <c r="AB75" s="59"/>
      <c r="AC75" s="59"/>
    </row>
    <row r="76" spans="27:29" x14ac:dyDescent="0.25">
      <c r="AA76" s="59"/>
      <c r="AB76" s="59"/>
      <c r="AC76" s="59"/>
    </row>
    <row r="77" spans="27:29" x14ac:dyDescent="0.25">
      <c r="AA77" s="59"/>
      <c r="AB77" s="59"/>
      <c r="AC77" s="59"/>
    </row>
    <row r="78" spans="27:29" x14ac:dyDescent="0.25">
      <c r="AA78" s="59"/>
      <c r="AB78" s="59"/>
      <c r="AC78" s="59"/>
    </row>
    <row r="79" spans="27:29" x14ac:dyDescent="0.25">
      <c r="AA79" s="59"/>
      <c r="AB79" s="59"/>
      <c r="AC79" s="59"/>
    </row>
    <row r="80" spans="27:29" x14ac:dyDescent="0.25">
      <c r="AA80" s="59"/>
      <c r="AB80" s="59"/>
      <c r="AC80" s="59"/>
    </row>
  </sheetData>
  <autoFilter ref="A4:AG62">
    <filterColumn colId="7" showButton="0"/>
    <filterColumn colId="9" showButton="0"/>
    <filterColumn colId="11" showButton="0"/>
    <filterColumn colId="13" showButton="0"/>
    <filterColumn colId="15" showButton="0"/>
    <filterColumn colId="21" showButton="0"/>
  </autoFilter>
  <mergeCells count="6">
    <mergeCell ref="V4:W4"/>
    <mergeCell ref="H4:I4"/>
    <mergeCell ref="J4:K4"/>
    <mergeCell ref="L4:M4"/>
    <mergeCell ref="N4:O4"/>
    <mergeCell ref="P4:Q4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AI9"/>
  <sheetViews>
    <sheetView topLeftCell="C1" workbookViewId="0">
      <selection activeCell="AJ2" sqref="AJ2"/>
    </sheetView>
  </sheetViews>
  <sheetFormatPr baseColWidth="10" defaultRowHeight="15" x14ac:dyDescent="0.25"/>
  <cols>
    <col min="1" max="1" width="0" hidden="1" customWidth="1"/>
    <col min="2" max="2" width="11.42578125" hidden="1" customWidth="1"/>
    <col min="3" max="3" width="14.28515625" customWidth="1"/>
    <col min="4" max="4" width="5.140625" customWidth="1"/>
    <col min="5" max="5" width="0" hidden="1" customWidth="1"/>
    <col min="6" max="6" width="34.85546875" customWidth="1"/>
    <col min="8" max="8" width="0" hidden="1" customWidth="1"/>
    <col min="10" max="10" width="0" hidden="1" customWidth="1"/>
    <col min="11" max="11" width="14.42578125" customWidth="1"/>
    <col min="12" max="12" width="0" hidden="1" customWidth="1"/>
    <col min="13" max="13" width="15.5703125" customWidth="1"/>
    <col min="14" max="17" width="0" hidden="1" customWidth="1"/>
    <col min="19" max="23" width="0" hidden="1" customWidth="1"/>
    <col min="25" max="25" width="1.85546875" customWidth="1"/>
    <col min="26" max="28" width="11.42578125" hidden="1" customWidth="1"/>
    <col min="30" max="35" width="0" hidden="1" customWidth="1"/>
  </cols>
  <sheetData>
    <row r="1" spans="1:35" s="16" customFormat="1" ht="137.25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1:35" s="16" customFormat="1" ht="48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1" t="s">
        <v>871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1" customHeight="1" x14ac:dyDescent="0.25">
      <c r="A3" s="16">
        <v>1258</v>
      </c>
      <c r="B3" s="20">
        <v>1419</v>
      </c>
      <c r="C3" s="20" t="s">
        <v>869</v>
      </c>
      <c r="D3" s="20">
        <v>1</v>
      </c>
      <c r="E3" s="20">
        <v>1</v>
      </c>
      <c r="F3" s="26" t="s">
        <v>870</v>
      </c>
      <c r="G3" s="23">
        <v>279.31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279.31</v>
      </c>
      <c r="S3" s="20">
        <v>0</v>
      </c>
      <c r="T3" s="20">
        <v>0</v>
      </c>
      <c r="U3" s="21">
        <v>0</v>
      </c>
      <c r="V3" s="20"/>
      <c r="W3" s="20"/>
      <c r="X3"/>
      <c r="Y3"/>
      <c r="AA3" s="17"/>
      <c r="AD3" s="16" t="s">
        <v>4</v>
      </c>
      <c r="AE3" s="46">
        <v>266.01</v>
      </c>
      <c r="AF3" s="16">
        <v>266.01</v>
      </c>
      <c r="AG3" s="16">
        <f>+AF3*5%</f>
        <v>13.3005</v>
      </c>
      <c r="AH3" s="16">
        <f>+AG3+AF3</f>
        <v>279.31049999999999</v>
      </c>
      <c r="AI3" s="17">
        <f>+AH3-R3</f>
        <v>4.9999999998817657E-4</v>
      </c>
    </row>
    <row r="4" spans="1:35" s="16" customFormat="1" x14ac:dyDescent="0.25">
      <c r="A4" s="16">
        <v>1259</v>
      </c>
      <c r="B4" s="20">
        <v>1537</v>
      </c>
      <c r="C4" s="20" t="s">
        <v>869</v>
      </c>
      <c r="D4" s="20">
        <v>2</v>
      </c>
      <c r="E4" s="20">
        <v>1</v>
      </c>
      <c r="F4" s="26" t="s">
        <v>852</v>
      </c>
      <c r="G4" s="23">
        <v>586.66999999999996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586.66999999999996</v>
      </c>
      <c r="S4" s="20">
        <v>0</v>
      </c>
      <c r="T4" s="20">
        <v>0</v>
      </c>
      <c r="U4" s="21">
        <v>0</v>
      </c>
      <c r="V4" s="20"/>
      <c r="W4" s="20"/>
      <c r="X4"/>
      <c r="Y4"/>
      <c r="AA4" s="17"/>
      <c r="AD4" s="16" t="s">
        <v>4</v>
      </c>
      <c r="AE4" s="46">
        <v>558.73</v>
      </c>
      <c r="AF4" s="16">
        <v>558.73</v>
      </c>
      <c r="AG4" s="16">
        <f>+AF4*5%</f>
        <v>27.936500000000002</v>
      </c>
      <c r="AH4" s="16">
        <f>+AG4+AF4</f>
        <v>586.66650000000004</v>
      </c>
      <c r="AI4" s="17">
        <f>+AH4-R4</f>
        <v>-3.499999999917236E-3</v>
      </c>
    </row>
    <row r="5" spans="1:35" s="16" customFormat="1" x14ac:dyDescent="0.25">
      <c r="A5" s="16">
        <v>1260</v>
      </c>
      <c r="B5" s="20">
        <v>1538</v>
      </c>
      <c r="C5" s="20" t="s">
        <v>869</v>
      </c>
      <c r="D5" s="20">
        <v>3</v>
      </c>
      <c r="E5" s="20">
        <v>1</v>
      </c>
      <c r="F5" s="26" t="s">
        <v>52</v>
      </c>
      <c r="G5" s="23">
        <v>514.21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20"/>
      <c r="X5"/>
      <c r="Y5"/>
      <c r="AA5" s="17"/>
      <c r="AD5" s="16" t="s">
        <v>4</v>
      </c>
      <c r="AE5" s="46">
        <v>489.72</v>
      </c>
      <c r="AF5" s="16">
        <v>489.72</v>
      </c>
      <c r="AG5" s="16">
        <f>+AF5*5%</f>
        <v>24.486000000000004</v>
      </c>
      <c r="AH5" s="16">
        <f>+AG5+AF5</f>
        <v>514.20600000000002</v>
      </c>
      <c r="AI5" s="17">
        <f>+AH5-R5</f>
        <v>-4.0000000000190994E-3</v>
      </c>
    </row>
    <row r="6" spans="1:35" ht="22.5" x14ac:dyDescent="0.25">
      <c r="B6" s="15"/>
      <c r="C6" s="102"/>
      <c r="D6" s="11"/>
      <c r="E6" s="11"/>
      <c r="F6" s="5" t="s">
        <v>3</v>
      </c>
      <c r="G6" s="14"/>
      <c r="H6" s="13"/>
      <c r="I6" s="12"/>
      <c r="J6" s="12"/>
      <c r="K6" s="12"/>
      <c r="L6" s="12"/>
      <c r="M6" s="12"/>
      <c r="N6" s="12"/>
      <c r="O6" s="12"/>
      <c r="P6" s="12"/>
      <c r="Q6" s="12"/>
      <c r="R6" s="11"/>
    </row>
    <row r="7" spans="1:35" ht="22.5" x14ac:dyDescent="0.25">
      <c r="B7" s="10"/>
      <c r="C7" s="101"/>
      <c r="D7" s="7"/>
      <c r="E7" s="7"/>
      <c r="F7" s="5" t="s">
        <v>2</v>
      </c>
      <c r="G7" s="9">
        <v>0.3</v>
      </c>
      <c r="H7" s="3">
        <v>0.3</v>
      </c>
      <c r="I7" s="8"/>
      <c r="J7" s="8"/>
      <c r="K7" s="8"/>
      <c r="L7" s="8"/>
      <c r="M7" s="8"/>
      <c r="N7" s="8"/>
      <c r="O7" s="8"/>
      <c r="P7" s="8"/>
      <c r="Q7" s="8"/>
      <c r="R7" s="7"/>
    </row>
    <row r="8" spans="1:35" ht="22.5" x14ac:dyDescent="0.25">
      <c r="B8" s="10"/>
      <c r="C8" s="101"/>
      <c r="D8" s="7"/>
      <c r="E8" s="7"/>
      <c r="F8" s="5" t="s">
        <v>1</v>
      </c>
      <c r="G8" s="9">
        <v>0.2</v>
      </c>
      <c r="H8" s="3">
        <v>0.2</v>
      </c>
      <c r="I8" s="8"/>
      <c r="J8" s="8"/>
      <c r="K8" s="8"/>
      <c r="L8" s="8"/>
      <c r="M8" s="8"/>
      <c r="N8" s="8"/>
      <c r="O8" s="8"/>
      <c r="P8" s="8"/>
      <c r="Q8" s="8"/>
      <c r="R8" s="7"/>
    </row>
    <row r="9" spans="1:35" ht="34.5" thickBot="1" x14ac:dyDescent="0.3">
      <c r="B9" s="6"/>
      <c r="C9" s="100"/>
      <c r="D9" s="1"/>
      <c r="E9" s="1"/>
      <c r="F9" s="5" t="s">
        <v>0</v>
      </c>
      <c r="G9" s="4">
        <v>0.1</v>
      </c>
      <c r="H9" s="3">
        <v>0.1</v>
      </c>
      <c r="I9" s="2"/>
      <c r="J9" s="2"/>
      <c r="K9" s="2"/>
      <c r="L9" s="2"/>
      <c r="M9" s="2"/>
      <c r="N9" s="2"/>
      <c r="O9" s="2"/>
      <c r="P9" s="2"/>
      <c r="Q9" s="2"/>
      <c r="R9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AI14"/>
  <sheetViews>
    <sheetView topLeftCell="C1" workbookViewId="0">
      <selection activeCell="AM1" sqref="AM1"/>
    </sheetView>
  </sheetViews>
  <sheetFormatPr baseColWidth="10" defaultRowHeight="15" x14ac:dyDescent="0.25"/>
  <cols>
    <col min="1" max="1" width="0" hidden="1" customWidth="1"/>
    <col min="2" max="2" width="8" hidden="1" customWidth="1"/>
    <col min="3" max="3" width="7.140625" customWidth="1"/>
    <col min="4" max="4" width="5.7109375" customWidth="1"/>
    <col min="5" max="5" width="0" hidden="1" customWidth="1"/>
    <col min="6" max="6" width="38.5703125" customWidth="1"/>
    <col min="7" max="7" width="15.28515625" customWidth="1"/>
    <col min="8" max="8" width="0" hidden="1" customWidth="1"/>
    <col min="10" max="10" width="0" hidden="1" customWidth="1"/>
    <col min="11" max="11" width="15.140625" customWidth="1"/>
    <col min="12" max="12" width="0" hidden="1" customWidth="1"/>
    <col min="13" max="13" width="13.5703125" customWidth="1"/>
    <col min="14" max="17" width="0" hidden="1" customWidth="1"/>
    <col min="19" max="23" width="0" hidden="1" customWidth="1"/>
    <col min="25" max="25" width="0" hidden="1" customWidth="1"/>
    <col min="26" max="26" width="1.85546875" customWidth="1"/>
    <col min="27" max="29" width="11.42578125" hidden="1" customWidth="1"/>
    <col min="30" max="36" width="0" hidden="1" customWidth="1"/>
  </cols>
  <sheetData>
    <row r="1" spans="1:35" s="16" customFormat="1" ht="138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63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875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3.25" customHeight="1" x14ac:dyDescent="0.25">
      <c r="A3" s="16">
        <v>1264</v>
      </c>
      <c r="B3" s="20">
        <v>1277</v>
      </c>
      <c r="C3" s="20" t="s">
        <v>873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279.36</v>
      </c>
      <c r="AF3" s="16">
        <v>279.36</v>
      </c>
      <c r="AG3" s="16">
        <f t="shared" ref="AG3:AG10" si="0">+AF3*5%</f>
        <v>13.968000000000002</v>
      </c>
      <c r="AH3" s="16">
        <f t="shared" ref="AH3:AH10" si="1">+AG3+AF3</f>
        <v>293.32800000000003</v>
      </c>
      <c r="AI3" s="17">
        <f t="shared" ref="AI3:AI10" si="2">+AH3-R3</f>
        <v>-1.9999999999527063E-3</v>
      </c>
    </row>
    <row r="4" spans="1:35" s="16" customFormat="1" x14ac:dyDescent="0.25">
      <c r="A4" s="16">
        <v>1265</v>
      </c>
      <c r="B4" s="20">
        <v>1278</v>
      </c>
      <c r="C4" s="20" t="s">
        <v>873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1266</v>
      </c>
      <c r="B5" s="20">
        <v>1279</v>
      </c>
      <c r="C5" s="20" t="s">
        <v>873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x14ac:dyDescent="0.25">
      <c r="A6" s="16">
        <v>1267</v>
      </c>
      <c r="B6" s="20">
        <v>1280</v>
      </c>
      <c r="C6" s="20" t="s">
        <v>873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1268</v>
      </c>
      <c r="B7" s="20">
        <v>1281</v>
      </c>
      <c r="C7" s="20" t="s">
        <v>873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1269</v>
      </c>
      <c r="B8" s="20">
        <v>1282</v>
      </c>
      <c r="C8" s="20" t="s">
        <v>873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1270</v>
      </c>
      <c r="B9" s="20">
        <v>1283</v>
      </c>
      <c r="C9" s="20" t="s">
        <v>873</v>
      </c>
      <c r="D9" s="20">
        <v>7</v>
      </c>
      <c r="E9" s="20">
        <v>1</v>
      </c>
      <c r="F9" s="26" t="s">
        <v>874</v>
      </c>
      <c r="G9" s="23">
        <v>1000.37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1000.37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952.73</v>
      </c>
      <c r="AF9" s="16">
        <v>952.73</v>
      </c>
      <c r="AG9" s="16">
        <f t="shared" si="0"/>
        <v>47.636500000000005</v>
      </c>
      <c r="AH9" s="16">
        <f t="shared" si="1"/>
        <v>1000.3665</v>
      </c>
      <c r="AI9" s="17">
        <f t="shared" si="2"/>
        <v>-3.5000000000309228E-3</v>
      </c>
    </row>
    <row r="10" spans="1:35" s="16" customFormat="1" ht="30" x14ac:dyDescent="0.25">
      <c r="A10" s="16">
        <v>1271</v>
      </c>
      <c r="B10" s="20">
        <v>1284</v>
      </c>
      <c r="C10" s="20" t="s">
        <v>873</v>
      </c>
      <c r="D10" s="20">
        <v>8</v>
      </c>
      <c r="E10" s="20">
        <v>1</v>
      </c>
      <c r="F10" s="26" t="s">
        <v>872</v>
      </c>
      <c r="G10" s="23">
        <v>1332.26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1332.26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AA10" s="17"/>
      <c r="AD10" s="16" t="s">
        <v>4</v>
      </c>
      <c r="AE10" s="46">
        <v>1268.82</v>
      </c>
      <c r="AF10" s="16">
        <v>1268.82</v>
      </c>
      <c r="AG10" s="16">
        <f t="shared" si="0"/>
        <v>63.441000000000003</v>
      </c>
      <c r="AH10" s="16">
        <f t="shared" si="1"/>
        <v>1332.261</v>
      </c>
      <c r="AI10" s="17">
        <f t="shared" si="2"/>
        <v>9.9999999997635314E-4</v>
      </c>
    </row>
    <row r="11" spans="1:35" ht="22.5" x14ac:dyDescent="0.25">
      <c r="B11" s="15"/>
      <c r="C11" s="102"/>
      <c r="D11" s="11"/>
      <c r="E11" s="11"/>
      <c r="F11" s="5" t="s">
        <v>3</v>
      </c>
      <c r="G11" s="14"/>
      <c r="H11" s="13"/>
      <c r="I11" s="12"/>
      <c r="J11" s="12"/>
      <c r="K11" s="12"/>
      <c r="L11" s="12"/>
      <c r="M11" s="12"/>
      <c r="N11" s="12"/>
      <c r="O11" s="12"/>
      <c r="P11" s="12"/>
      <c r="Q11" s="12"/>
      <c r="R11" s="11"/>
    </row>
    <row r="12" spans="1:35" ht="22.5" x14ac:dyDescent="0.25">
      <c r="B12" s="10"/>
      <c r="C12" s="101"/>
      <c r="D12" s="7"/>
      <c r="E12" s="7"/>
      <c r="F12" s="5" t="s">
        <v>2</v>
      </c>
      <c r="G12" s="9">
        <v>0.3</v>
      </c>
      <c r="H12" s="3">
        <v>0.3</v>
      </c>
      <c r="I12" s="8"/>
      <c r="J12" s="8"/>
      <c r="K12" s="8"/>
      <c r="L12" s="8"/>
      <c r="M12" s="8"/>
      <c r="N12" s="8"/>
      <c r="O12" s="8"/>
      <c r="P12" s="8"/>
      <c r="Q12" s="8"/>
      <c r="R12" s="7"/>
    </row>
    <row r="13" spans="1:35" ht="22.5" x14ac:dyDescent="0.25">
      <c r="B13" s="10"/>
      <c r="C13" s="101"/>
      <c r="D13" s="7"/>
      <c r="E13" s="7"/>
      <c r="F13" s="5" t="s">
        <v>1</v>
      </c>
      <c r="G13" s="9">
        <v>0.2</v>
      </c>
      <c r="H13" s="3">
        <v>0.2</v>
      </c>
      <c r="I13" s="8"/>
      <c r="J13" s="8"/>
      <c r="K13" s="8"/>
      <c r="L13" s="8"/>
      <c r="M13" s="8"/>
      <c r="N13" s="8"/>
      <c r="O13" s="8"/>
      <c r="P13" s="8"/>
      <c r="Q13" s="8"/>
      <c r="R13" s="7"/>
    </row>
    <row r="14" spans="1:35" ht="34.5" thickBot="1" x14ac:dyDescent="0.3">
      <c r="B14" s="6"/>
      <c r="C14" s="100"/>
      <c r="D14" s="1"/>
      <c r="E14" s="1"/>
      <c r="F14" s="5" t="s">
        <v>0</v>
      </c>
      <c r="G14" s="4">
        <v>0.1</v>
      </c>
      <c r="H14" s="3">
        <v>0.1</v>
      </c>
      <c r="I14" s="2"/>
      <c r="J14" s="2"/>
      <c r="K14" s="2"/>
      <c r="L14" s="2"/>
      <c r="M14" s="2"/>
      <c r="N14" s="2"/>
      <c r="O14" s="2"/>
      <c r="P14" s="2"/>
      <c r="Q14" s="2"/>
      <c r="R14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AI190"/>
  <sheetViews>
    <sheetView topLeftCell="C37" workbookViewId="0">
      <selection activeCell="C1" sqref="C1:R1"/>
    </sheetView>
  </sheetViews>
  <sheetFormatPr baseColWidth="10" defaultRowHeight="15" x14ac:dyDescent="0.25"/>
  <cols>
    <col min="1" max="1" width="0" hidden="1" customWidth="1"/>
    <col min="2" max="2" width="9.140625" hidden="1" customWidth="1"/>
    <col min="3" max="3" width="20.28515625" customWidth="1"/>
    <col min="4" max="4" width="5.28515625" customWidth="1"/>
    <col min="5" max="5" width="0" hidden="1" customWidth="1"/>
    <col min="6" max="6" width="44.5703125" customWidth="1"/>
    <col min="7" max="7" width="13.85546875" customWidth="1"/>
    <col min="8" max="8" width="0" hidden="1" customWidth="1"/>
    <col min="10" max="10" width="0" hidden="1" customWidth="1"/>
    <col min="11" max="11" width="13.85546875" customWidth="1"/>
    <col min="12" max="12" width="0" hidden="1" customWidth="1"/>
    <col min="13" max="13" width="13.85546875" customWidth="1"/>
    <col min="14" max="17" width="0" hidden="1" customWidth="1"/>
    <col min="19" max="26" width="0" hidden="1" customWidth="1"/>
    <col min="27" max="27" width="2.85546875" customWidth="1"/>
    <col min="28" max="28" width="11.42578125" hidden="1" customWidth="1"/>
    <col min="30" max="35" width="0" hidden="1" customWidth="1"/>
  </cols>
  <sheetData>
    <row r="1" spans="1:35" s="16" customFormat="1" ht="156.75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1:35" s="16" customFormat="1" ht="52.5" customHeight="1" thickBot="1" x14ac:dyDescent="0.3">
      <c r="B2" s="84" t="s">
        <v>70</v>
      </c>
      <c r="C2" s="84" t="s">
        <v>69</v>
      </c>
      <c r="D2" s="84" t="s">
        <v>135</v>
      </c>
      <c r="E2" s="83" t="s">
        <v>67</v>
      </c>
      <c r="F2" s="140" t="s">
        <v>1056</v>
      </c>
      <c r="G2" s="138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3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7" customHeight="1" x14ac:dyDescent="0.25">
      <c r="A3" s="16">
        <v>1275</v>
      </c>
      <c r="B3" s="47">
        <v>907</v>
      </c>
      <c r="C3" s="47" t="s">
        <v>877</v>
      </c>
      <c r="D3" s="47">
        <v>1</v>
      </c>
      <c r="E3" s="20">
        <v>1</v>
      </c>
      <c r="F3" s="52" t="s">
        <v>55</v>
      </c>
      <c r="G3" s="51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48">
        <v>266.45</v>
      </c>
      <c r="S3" s="20">
        <v>0</v>
      </c>
      <c r="T3" s="20">
        <v>0</v>
      </c>
      <c r="U3" s="21">
        <v>0</v>
      </c>
      <c r="V3" s="20"/>
      <c r="W3" s="20"/>
      <c r="X3" s="17">
        <f t="shared" ref="X3:X34" si="0">+G3+I3+K3+M3</f>
        <v>266.45</v>
      </c>
      <c r="Y3" s="17" t="s">
        <v>5</v>
      </c>
      <c r="Z3"/>
      <c r="AA3"/>
      <c r="AC3" s="17"/>
      <c r="AD3" s="16" t="s">
        <v>4</v>
      </c>
      <c r="AE3" s="46">
        <v>253.76</v>
      </c>
      <c r="AF3" s="16">
        <v>253.76</v>
      </c>
      <c r="AG3" s="16">
        <f t="shared" ref="AG3:AG34" si="1">+AF3*5%</f>
        <v>12.688000000000001</v>
      </c>
      <c r="AH3" s="16">
        <f t="shared" ref="AH3:AH34" si="2">+AG3+AF3</f>
        <v>266.44799999999998</v>
      </c>
      <c r="AI3" s="17">
        <f t="shared" ref="AI3:AI34" si="3">+AH3-R3</f>
        <v>-2.0000000000095497E-3</v>
      </c>
    </row>
    <row r="4" spans="1:35" s="16" customFormat="1" x14ac:dyDescent="0.25">
      <c r="A4" s="16">
        <v>1276</v>
      </c>
      <c r="B4" s="20">
        <v>908</v>
      </c>
      <c r="C4" s="20" t="s">
        <v>877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 s="17">
        <f t="shared" si="0"/>
        <v>514.21</v>
      </c>
      <c r="Y4" s="17" t="s">
        <v>5</v>
      </c>
      <c r="Z4"/>
      <c r="AA4"/>
      <c r="AC4" s="17"/>
      <c r="AD4" s="16" t="s">
        <v>4</v>
      </c>
      <c r="AE4" s="46">
        <v>489.72</v>
      </c>
      <c r="AF4" s="16">
        <v>489.72</v>
      </c>
      <c r="AG4" s="16">
        <f t="shared" si="1"/>
        <v>24.486000000000004</v>
      </c>
      <c r="AH4" s="16">
        <f t="shared" si="2"/>
        <v>514.20600000000002</v>
      </c>
      <c r="AI4" s="17">
        <f t="shared" si="3"/>
        <v>-4.0000000000190994E-3</v>
      </c>
    </row>
    <row r="5" spans="1:35" s="16" customFormat="1" x14ac:dyDescent="0.25">
      <c r="A5" s="16">
        <v>1277</v>
      </c>
      <c r="B5" s="20">
        <v>909</v>
      </c>
      <c r="C5" s="20" t="s">
        <v>877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 s="17">
        <f t="shared" si="0"/>
        <v>586.66999999999996</v>
      </c>
      <c r="Y5" s="17" t="s">
        <v>5</v>
      </c>
      <c r="Z5"/>
      <c r="AA5"/>
      <c r="AC5" s="17"/>
      <c r="AD5" s="16" t="s">
        <v>4</v>
      </c>
      <c r="AE5" s="46">
        <v>558.73</v>
      </c>
      <c r="AF5" s="16">
        <v>558.73</v>
      </c>
      <c r="AG5" s="16">
        <f t="shared" si="1"/>
        <v>27.936500000000002</v>
      </c>
      <c r="AH5" s="16">
        <f t="shared" si="2"/>
        <v>586.66650000000004</v>
      </c>
      <c r="AI5" s="17">
        <f t="shared" si="3"/>
        <v>-3.499999999917236E-3</v>
      </c>
    </row>
    <row r="6" spans="1:35" s="16" customFormat="1" x14ac:dyDescent="0.25">
      <c r="A6" s="16">
        <v>1278</v>
      </c>
      <c r="B6" s="20">
        <v>910</v>
      </c>
      <c r="C6" s="20" t="s">
        <v>877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 s="17">
        <f t="shared" si="0"/>
        <v>514.21</v>
      </c>
      <c r="Y6" s="17" t="s">
        <v>5</v>
      </c>
      <c r="Z6"/>
      <c r="AA6"/>
      <c r="AC6" s="17"/>
      <c r="AD6" s="16" t="s">
        <v>4</v>
      </c>
      <c r="AE6" s="46">
        <v>489.72</v>
      </c>
      <c r="AF6" s="16">
        <v>489.72</v>
      </c>
      <c r="AG6" s="16">
        <f t="shared" si="1"/>
        <v>24.486000000000004</v>
      </c>
      <c r="AH6" s="16">
        <f t="shared" si="2"/>
        <v>514.20600000000002</v>
      </c>
      <c r="AI6" s="17">
        <f t="shared" si="3"/>
        <v>-4.0000000000190994E-3</v>
      </c>
    </row>
    <row r="7" spans="1:35" s="16" customFormat="1" x14ac:dyDescent="0.25">
      <c r="A7" s="16">
        <v>1279</v>
      </c>
      <c r="B7" s="20">
        <v>911</v>
      </c>
      <c r="C7" s="20" t="s">
        <v>877</v>
      </c>
      <c r="D7" s="20">
        <v>5</v>
      </c>
      <c r="E7" s="20">
        <v>1</v>
      </c>
      <c r="F7" s="26" t="s">
        <v>1055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 s="17">
        <f t="shared" si="0"/>
        <v>514.21</v>
      </c>
      <c r="Y7" s="17" t="s">
        <v>5</v>
      </c>
      <c r="Z7"/>
      <c r="AA7"/>
      <c r="AC7" s="17"/>
      <c r="AD7" s="16" t="s">
        <v>4</v>
      </c>
      <c r="AE7" s="46">
        <v>489.72</v>
      </c>
      <c r="AF7" s="16">
        <v>489.72</v>
      </c>
      <c r="AG7" s="16">
        <f t="shared" si="1"/>
        <v>24.486000000000004</v>
      </c>
      <c r="AH7" s="16">
        <f t="shared" si="2"/>
        <v>514.20600000000002</v>
      </c>
      <c r="AI7" s="17">
        <f t="shared" si="3"/>
        <v>-4.0000000000190994E-3</v>
      </c>
    </row>
    <row r="8" spans="1:35" s="16" customFormat="1" ht="30" x14ac:dyDescent="0.25">
      <c r="A8" s="16">
        <v>1280</v>
      </c>
      <c r="B8" s="20">
        <v>912</v>
      </c>
      <c r="C8" s="20" t="s">
        <v>877</v>
      </c>
      <c r="D8" s="20">
        <v>6</v>
      </c>
      <c r="E8" s="20">
        <v>1</v>
      </c>
      <c r="F8" s="26" t="s">
        <v>470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 s="17">
        <f t="shared" si="0"/>
        <v>514.21</v>
      </c>
      <c r="Y8" s="17" t="s">
        <v>5</v>
      </c>
      <c r="Z8"/>
      <c r="AA8"/>
      <c r="AC8" s="17"/>
      <c r="AD8" s="16" t="s">
        <v>4</v>
      </c>
      <c r="AE8" s="46">
        <v>489.72</v>
      </c>
      <c r="AF8" s="16">
        <v>489.72</v>
      </c>
      <c r="AG8" s="16">
        <f t="shared" si="1"/>
        <v>24.486000000000004</v>
      </c>
      <c r="AH8" s="16">
        <f t="shared" si="2"/>
        <v>514.20600000000002</v>
      </c>
      <c r="AI8" s="17">
        <f t="shared" si="3"/>
        <v>-4.0000000000190994E-3</v>
      </c>
    </row>
    <row r="9" spans="1:35" s="16" customFormat="1" ht="30" x14ac:dyDescent="0.25">
      <c r="A9" s="16">
        <v>1281</v>
      </c>
      <c r="B9" s="20">
        <v>913</v>
      </c>
      <c r="C9" s="20" t="s">
        <v>877</v>
      </c>
      <c r="D9" s="20">
        <v>7</v>
      </c>
      <c r="E9" s="20">
        <v>1</v>
      </c>
      <c r="F9" s="26" t="s">
        <v>1054</v>
      </c>
      <c r="G9" s="23">
        <v>1000.37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1000.37</v>
      </c>
      <c r="S9" s="20">
        <v>0</v>
      </c>
      <c r="T9" s="20">
        <v>0</v>
      </c>
      <c r="U9" s="21">
        <v>0</v>
      </c>
      <c r="V9" s="20"/>
      <c r="W9" s="20"/>
      <c r="X9" s="17">
        <f t="shared" si="0"/>
        <v>1000.37</v>
      </c>
      <c r="Y9" s="17" t="s">
        <v>5</v>
      </c>
      <c r="Z9"/>
      <c r="AA9"/>
      <c r="AC9" s="17"/>
      <c r="AD9" s="16" t="s">
        <v>4</v>
      </c>
      <c r="AE9" s="46">
        <v>952.73</v>
      </c>
      <c r="AF9" s="16">
        <v>952.73</v>
      </c>
      <c r="AG9" s="16">
        <f t="shared" si="1"/>
        <v>47.636500000000005</v>
      </c>
      <c r="AH9" s="16">
        <f t="shared" si="2"/>
        <v>1000.3665</v>
      </c>
      <c r="AI9" s="17">
        <f t="shared" si="3"/>
        <v>-3.5000000000309228E-3</v>
      </c>
    </row>
    <row r="10" spans="1:35" s="16" customFormat="1" x14ac:dyDescent="0.25">
      <c r="A10" s="16">
        <v>1282</v>
      </c>
      <c r="B10" s="20">
        <v>914</v>
      </c>
      <c r="C10" s="20" t="s">
        <v>877</v>
      </c>
      <c r="D10" s="20">
        <v>8</v>
      </c>
      <c r="E10" s="20">
        <v>1</v>
      </c>
      <c r="F10" s="26" t="s">
        <v>1053</v>
      </c>
      <c r="G10" s="23">
        <v>3999.12</v>
      </c>
      <c r="H10" s="20">
        <v>31.5</v>
      </c>
      <c r="I10" s="23">
        <v>1199.74</v>
      </c>
      <c r="J10" s="20">
        <v>21</v>
      </c>
      <c r="K10" s="23">
        <v>799.83</v>
      </c>
      <c r="L10" s="20">
        <v>10.5</v>
      </c>
      <c r="M10" s="23">
        <v>399.91</v>
      </c>
      <c r="N10" s="20">
        <v>0</v>
      </c>
      <c r="O10" s="23">
        <v>0</v>
      </c>
      <c r="P10" s="20">
        <v>0</v>
      </c>
      <c r="Q10" s="23">
        <v>0</v>
      </c>
      <c r="R10" s="22">
        <v>6398.6</v>
      </c>
      <c r="S10" s="20">
        <v>100</v>
      </c>
      <c r="T10" s="20">
        <v>50</v>
      </c>
      <c r="U10" s="21">
        <v>25</v>
      </c>
      <c r="V10" s="20"/>
      <c r="W10" s="20"/>
      <c r="X10" s="17">
        <f t="shared" si="0"/>
        <v>6398.5999999999995</v>
      </c>
      <c r="Y10" s="17" t="s">
        <v>5</v>
      </c>
      <c r="Z10"/>
      <c r="AA10"/>
      <c r="AC10" s="17"/>
      <c r="AD10" s="16" t="s">
        <v>4</v>
      </c>
      <c r="AE10" s="46">
        <v>6093.91</v>
      </c>
      <c r="AF10" s="16">
        <v>6093.91</v>
      </c>
      <c r="AG10" s="16">
        <f t="shared" si="1"/>
        <v>304.69549999999998</v>
      </c>
      <c r="AH10" s="16">
        <f t="shared" si="2"/>
        <v>6398.6054999999997</v>
      </c>
      <c r="AI10" s="17">
        <f t="shared" si="3"/>
        <v>5.4999999993015081E-3</v>
      </c>
    </row>
    <row r="11" spans="1:35" s="16" customFormat="1" ht="30" x14ac:dyDescent="0.25">
      <c r="A11" s="16">
        <v>1283</v>
      </c>
      <c r="B11" s="20">
        <v>915</v>
      </c>
      <c r="C11" s="20" t="s">
        <v>877</v>
      </c>
      <c r="D11" s="20">
        <v>9</v>
      </c>
      <c r="E11" s="20">
        <v>1</v>
      </c>
      <c r="F11" s="26" t="s">
        <v>1052</v>
      </c>
      <c r="G11" s="23">
        <v>2532.46</v>
      </c>
      <c r="H11" s="20">
        <v>31.5</v>
      </c>
      <c r="I11" s="23">
        <v>759.74</v>
      </c>
      <c r="J11" s="20">
        <v>21</v>
      </c>
      <c r="K11" s="23">
        <v>506.49</v>
      </c>
      <c r="L11" s="20">
        <v>10.5</v>
      </c>
      <c r="M11" s="23">
        <v>253.25</v>
      </c>
      <c r="N11" s="20">
        <v>0</v>
      </c>
      <c r="O11" s="23">
        <v>0</v>
      </c>
      <c r="P11" s="20">
        <v>0</v>
      </c>
      <c r="Q11" s="23">
        <v>0</v>
      </c>
      <c r="R11" s="22">
        <v>4051.94</v>
      </c>
      <c r="S11" s="20">
        <v>100</v>
      </c>
      <c r="T11" s="20">
        <v>50</v>
      </c>
      <c r="U11" s="21">
        <v>25</v>
      </c>
      <c r="V11" s="20"/>
      <c r="W11" s="20"/>
      <c r="X11" s="17">
        <f t="shared" si="0"/>
        <v>4051.9399999999996</v>
      </c>
      <c r="Y11" s="17" t="s">
        <v>5</v>
      </c>
      <c r="Z11"/>
      <c r="AA11"/>
      <c r="AC11" s="17"/>
      <c r="AD11" s="16" t="s">
        <v>4</v>
      </c>
      <c r="AE11" s="46">
        <v>3858.99</v>
      </c>
      <c r="AF11" s="16">
        <v>3858.99</v>
      </c>
      <c r="AG11" s="16">
        <f t="shared" si="1"/>
        <v>192.9495</v>
      </c>
      <c r="AH11" s="16">
        <f t="shared" si="2"/>
        <v>4051.9395</v>
      </c>
      <c r="AI11" s="17">
        <f t="shared" si="3"/>
        <v>-5.0000000010186341E-4</v>
      </c>
    </row>
    <row r="12" spans="1:35" s="16" customFormat="1" x14ac:dyDescent="0.25">
      <c r="A12" s="16">
        <v>1284</v>
      </c>
      <c r="B12" s="20">
        <v>916</v>
      </c>
      <c r="C12" s="20" t="s">
        <v>877</v>
      </c>
      <c r="D12" s="20">
        <v>10</v>
      </c>
      <c r="E12" s="20">
        <v>1</v>
      </c>
      <c r="F12" s="26" t="s">
        <v>1051</v>
      </c>
      <c r="G12" s="23">
        <v>3999.12</v>
      </c>
      <c r="H12" s="20">
        <v>31.5</v>
      </c>
      <c r="I12" s="23">
        <v>1199.74</v>
      </c>
      <c r="J12" s="20">
        <v>21</v>
      </c>
      <c r="K12" s="23">
        <v>799.83</v>
      </c>
      <c r="L12" s="20">
        <v>10.5</v>
      </c>
      <c r="M12" s="23">
        <v>399.91</v>
      </c>
      <c r="N12" s="20">
        <v>0</v>
      </c>
      <c r="O12" s="23">
        <v>0</v>
      </c>
      <c r="P12" s="20">
        <v>0</v>
      </c>
      <c r="Q12" s="23">
        <v>0</v>
      </c>
      <c r="R12" s="22">
        <v>6398.6</v>
      </c>
      <c r="S12" s="20">
        <v>100</v>
      </c>
      <c r="T12" s="20">
        <v>50</v>
      </c>
      <c r="U12" s="21">
        <v>25</v>
      </c>
      <c r="V12" s="20"/>
      <c r="W12" s="20"/>
      <c r="X12" s="17">
        <f t="shared" si="0"/>
        <v>6398.5999999999995</v>
      </c>
      <c r="Y12" s="17" t="s">
        <v>5</v>
      </c>
      <c r="Z12"/>
      <c r="AA12"/>
      <c r="AC12" s="17"/>
      <c r="AD12" s="16" t="s">
        <v>4</v>
      </c>
      <c r="AE12" s="46">
        <v>6093.91</v>
      </c>
      <c r="AF12" s="16">
        <v>6093.91</v>
      </c>
      <c r="AG12" s="16">
        <f t="shared" si="1"/>
        <v>304.69549999999998</v>
      </c>
      <c r="AH12" s="16">
        <f t="shared" si="2"/>
        <v>6398.6054999999997</v>
      </c>
      <c r="AI12" s="17">
        <f t="shared" si="3"/>
        <v>5.4999999993015081E-3</v>
      </c>
    </row>
    <row r="13" spans="1:35" s="16" customFormat="1" ht="30" x14ac:dyDescent="0.25">
      <c r="A13" s="16">
        <v>1285</v>
      </c>
      <c r="B13" s="20">
        <v>917</v>
      </c>
      <c r="C13" s="20" t="s">
        <v>877</v>
      </c>
      <c r="D13" s="20">
        <v>11</v>
      </c>
      <c r="E13" s="20">
        <v>1</v>
      </c>
      <c r="F13" s="26" t="s">
        <v>1050</v>
      </c>
      <c r="G13" s="23">
        <v>2666.86</v>
      </c>
      <c r="H13" s="20">
        <v>31.5</v>
      </c>
      <c r="I13" s="23">
        <v>800.06</v>
      </c>
      <c r="J13" s="20">
        <v>21</v>
      </c>
      <c r="K13" s="23">
        <v>533.37</v>
      </c>
      <c r="L13" s="20">
        <v>10.5</v>
      </c>
      <c r="M13" s="23">
        <v>266.69</v>
      </c>
      <c r="N13" s="20">
        <v>0</v>
      </c>
      <c r="O13" s="23">
        <v>0</v>
      </c>
      <c r="P13" s="20">
        <v>0</v>
      </c>
      <c r="Q13" s="23">
        <v>0</v>
      </c>
      <c r="R13" s="22">
        <v>4266.9799999999996</v>
      </c>
      <c r="S13" s="20">
        <v>100</v>
      </c>
      <c r="T13" s="20">
        <v>50</v>
      </c>
      <c r="U13" s="21">
        <v>25</v>
      </c>
      <c r="V13" s="20"/>
      <c r="W13" s="20"/>
      <c r="X13" s="17">
        <f t="shared" si="0"/>
        <v>4266.9799999999996</v>
      </c>
      <c r="Y13" s="17" t="s">
        <v>5</v>
      </c>
      <c r="Z13"/>
      <c r="AA13"/>
      <c r="AC13" s="17"/>
      <c r="AD13" s="16" t="s">
        <v>4</v>
      </c>
      <c r="AE13" s="46">
        <v>4063.79</v>
      </c>
      <c r="AF13" s="16">
        <v>4063.79</v>
      </c>
      <c r="AG13" s="16">
        <f t="shared" si="1"/>
        <v>203.18950000000001</v>
      </c>
      <c r="AH13" s="16">
        <f t="shared" si="2"/>
        <v>4266.9795000000004</v>
      </c>
      <c r="AI13" s="17">
        <f t="shared" si="3"/>
        <v>-4.999999991923687E-4</v>
      </c>
    </row>
    <row r="14" spans="1:35" s="16" customFormat="1" x14ac:dyDescent="0.25">
      <c r="A14" s="16">
        <v>1286</v>
      </c>
      <c r="B14" s="20">
        <v>918</v>
      </c>
      <c r="C14" s="20" t="s">
        <v>877</v>
      </c>
      <c r="D14" s="20">
        <v>12</v>
      </c>
      <c r="E14" s="20">
        <v>1</v>
      </c>
      <c r="F14" s="26" t="s">
        <v>1049</v>
      </c>
      <c r="G14" s="23">
        <v>4533.2</v>
      </c>
      <c r="H14" s="20">
        <v>31.5</v>
      </c>
      <c r="I14" s="23">
        <v>1359.96</v>
      </c>
      <c r="J14" s="20">
        <v>21</v>
      </c>
      <c r="K14" s="23">
        <v>906.64</v>
      </c>
      <c r="L14" s="20">
        <v>10.5</v>
      </c>
      <c r="M14" s="23">
        <v>453.32</v>
      </c>
      <c r="N14" s="20">
        <v>0</v>
      </c>
      <c r="O14" s="23">
        <v>0</v>
      </c>
      <c r="P14" s="20">
        <v>0</v>
      </c>
      <c r="Q14" s="23">
        <v>0</v>
      </c>
      <c r="R14" s="22">
        <v>7253.12</v>
      </c>
      <c r="S14" s="20">
        <v>100</v>
      </c>
      <c r="T14" s="20">
        <v>50</v>
      </c>
      <c r="U14" s="21">
        <v>25</v>
      </c>
      <c r="V14" s="20"/>
      <c r="W14" s="20"/>
      <c r="X14" s="17">
        <f t="shared" si="0"/>
        <v>7253.12</v>
      </c>
      <c r="Y14" s="17" t="s">
        <v>5</v>
      </c>
      <c r="Z14"/>
      <c r="AA14"/>
      <c r="AC14" s="17"/>
      <c r="AD14" s="16" t="s">
        <v>4</v>
      </c>
      <c r="AE14" s="46">
        <v>6907.73</v>
      </c>
      <c r="AF14" s="16">
        <v>6907.73</v>
      </c>
      <c r="AG14" s="16">
        <f t="shared" si="1"/>
        <v>345.38650000000001</v>
      </c>
      <c r="AH14" s="16">
        <f t="shared" si="2"/>
        <v>7253.1164999999992</v>
      </c>
      <c r="AI14" s="17">
        <f t="shared" si="3"/>
        <v>-3.5000000007130438E-3</v>
      </c>
    </row>
    <row r="15" spans="1:35" s="16" customFormat="1" x14ac:dyDescent="0.25">
      <c r="A15" s="16">
        <v>1287</v>
      </c>
      <c r="B15" s="20">
        <v>919</v>
      </c>
      <c r="C15" s="20" t="s">
        <v>877</v>
      </c>
      <c r="D15" s="20">
        <v>13</v>
      </c>
      <c r="E15" s="20">
        <v>1</v>
      </c>
      <c r="F15" s="26" t="s">
        <v>1048</v>
      </c>
      <c r="G15" s="23">
        <v>3867.07</v>
      </c>
      <c r="H15" s="20">
        <v>31.5</v>
      </c>
      <c r="I15" s="23">
        <v>1160.1199999999999</v>
      </c>
      <c r="J15" s="20">
        <v>21</v>
      </c>
      <c r="K15" s="23">
        <v>773.41</v>
      </c>
      <c r="L15" s="20">
        <v>10.5</v>
      </c>
      <c r="M15" s="23">
        <v>386.7</v>
      </c>
      <c r="N15" s="20">
        <v>0</v>
      </c>
      <c r="O15" s="23">
        <v>0</v>
      </c>
      <c r="P15" s="20">
        <v>0</v>
      </c>
      <c r="Q15" s="23">
        <v>0</v>
      </c>
      <c r="R15" s="22">
        <v>6187.3</v>
      </c>
      <c r="S15" s="20">
        <v>100</v>
      </c>
      <c r="T15" s="20">
        <v>50</v>
      </c>
      <c r="U15" s="21">
        <v>25</v>
      </c>
      <c r="V15" s="20"/>
      <c r="W15" s="20"/>
      <c r="X15" s="17">
        <f t="shared" si="0"/>
        <v>6187.3</v>
      </c>
      <c r="Y15" s="17" t="s">
        <v>5</v>
      </c>
      <c r="Z15"/>
      <c r="AA15"/>
      <c r="AC15" s="17"/>
      <c r="AD15" s="16" t="s">
        <v>4</v>
      </c>
      <c r="AE15" s="46">
        <v>5892.67</v>
      </c>
      <c r="AF15" s="16">
        <v>5892.67</v>
      </c>
      <c r="AG15" s="16">
        <f t="shared" si="1"/>
        <v>294.63350000000003</v>
      </c>
      <c r="AH15" s="16">
        <f t="shared" si="2"/>
        <v>6187.3035</v>
      </c>
      <c r="AI15" s="17">
        <f t="shared" si="3"/>
        <v>3.4999999998035491E-3</v>
      </c>
    </row>
    <row r="16" spans="1:35" s="16" customFormat="1" x14ac:dyDescent="0.25">
      <c r="A16" s="16">
        <v>1288</v>
      </c>
      <c r="B16" s="20">
        <v>920</v>
      </c>
      <c r="C16" s="20" t="s">
        <v>877</v>
      </c>
      <c r="D16" s="20">
        <v>14</v>
      </c>
      <c r="E16" s="20">
        <v>1</v>
      </c>
      <c r="F16" s="26" t="s">
        <v>1047</v>
      </c>
      <c r="G16" s="23">
        <v>9066.3799999999992</v>
      </c>
      <c r="H16" s="20">
        <v>31.5</v>
      </c>
      <c r="I16" s="23">
        <v>2719.92</v>
      </c>
      <c r="J16" s="20">
        <v>21</v>
      </c>
      <c r="K16" s="23">
        <v>1813.28</v>
      </c>
      <c r="L16" s="20">
        <v>10.5</v>
      </c>
      <c r="M16" s="23">
        <v>906.64</v>
      </c>
      <c r="N16" s="20">
        <v>0</v>
      </c>
      <c r="O16" s="23">
        <v>0</v>
      </c>
      <c r="P16" s="20">
        <v>0</v>
      </c>
      <c r="Q16" s="23">
        <v>0</v>
      </c>
      <c r="R16" s="22">
        <v>14506.22</v>
      </c>
      <c r="S16" s="20">
        <v>100</v>
      </c>
      <c r="T16" s="20">
        <v>50</v>
      </c>
      <c r="U16" s="21">
        <v>25</v>
      </c>
      <c r="V16" s="20"/>
      <c r="W16" s="20"/>
      <c r="X16" s="17">
        <f t="shared" si="0"/>
        <v>14506.22</v>
      </c>
      <c r="Y16" s="17" t="s">
        <v>5</v>
      </c>
      <c r="Z16"/>
      <c r="AA16"/>
      <c r="AC16" s="17"/>
      <c r="AD16" s="16" t="s">
        <v>4</v>
      </c>
      <c r="AE16" s="46">
        <v>13815.45</v>
      </c>
      <c r="AF16" s="16">
        <v>13815.45</v>
      </c>
      <c r="AG16" s="16">
        <f t="shared" si="1"/>
        <v>690.77250000000004</v>
      </c>
      <c r="AH16" s="16">
        <f t="shared" si="2"/>
        <v>14506.2225</v>
      </c>
      <c r="AI16" s="17">
        <f t="shared" si="3"/>
        <v>2.500000000509317E-3</v>
      </c>
    </row>
    <row r="17" spans="1:35" s="16" customFormat="1" x14ac:dyDescent="0.25">
      <c r="A17" s="16">
        <v>1289</v>
      </c>
      <c r="B17" s="20">
        <v>921</v>
      </c>
      <c r="C17" s="20" t="s">
        <v>877</v>
      </c>
      <c r="D17" s="20">
        <v>15</v>
      </c>
      <c r="E17" s="20">
        <v>1</v>
      </c>
      <c r="F17" s="26" t="s">
        <v>1046</v>
      </c>
      <c r="G17" s="23">
        <v>5066.1000000000004</v>
      </c>
      <c r="H17" s="20">
        <v>31.5</v>
      </c>
      <c r="I17" s="23">
        <v>1519.83</v>
      </c>
      <c r="J17" s="20">
        <v>21</v>
      </c>
      <c r="K17" s="23">
        <v>1013.22</v>
      </c>
      <c r="L17" s="20">
        <v>10.5</v>
      </c>
      <c r="M17" s="23">
        <v>506.61</v>
      </c>
      <c r="N17" s="20">
        <v>0</v>
      </c>
      <c r="O17" s="23">
        <v>0</v>
      </c>
      <c r="P17" s="20">
        <v>0</v>
      </c>
      <c r="Q17" s="23">
        <v>0</v>
      </c>
      <c r="R17" s="22">
        <v>8105.76</v>
      </c>
      <c r="S17" s="20">
        <v>100</v>
      </c>
      <c r="T17" s="20">
        <v>50</v>
      </c>
      <c r="U17" s="21">
        <v>25</v>
      </c>
      <c r="V17" s="20"/>
      <c r="W17" s="20"/>
      <c r="X17" s="17">
        <f t="shared" si="0"/>
        <v>8105.76</v>
      </c>
      <c r="Y17" s="17" t="s">
        <v>5</v>
      </c>
      <c r="Z17"/>
      <c r="AA17"/>
      <c r="AC17" s="17"/>
      <c r="AD17" s="16" t="s">
        <v>4</v>
      </c>
      <c r="AE17" s="46">
        <v>7719.78</v>
      </c>
      <c r="AF17" s="16">
        <v>7719.78</v>
      </c>
      <c r="AG17" s="16">
        <f t="shared" si="1"/>
        <v>385.98900000000003</v>
      </c>
      <c r="AH17" s="16">
        <f t="shared" si="2"/>
        <v>8105.7690000000002</v>
      </c>
      <c r="AI17" s="17">
        <f t="shared" si="3"/>
        <v>9.0000000000145519E-3</v>
      </c>
    </row>
    <row r="18" spans="1:35" s="16" customFormat="1" ht="30" x14ac:dyDescent="0.25">
      <c r="A18" s="16">
        <v>1290</v>
      </c>
      <c r="B18" s="20">
        <v>922</v>
      </c>
      <c r="C18" s="20" t="s">
        <v>877</v>
      </c>
      <c r="D18" s="20">
        <v>16</v>
      </c>
      <c r="E18" s="20">
        <v>1</v>
      </c>
      <c r="F18" s="26" t="s">
        <v>1045</v>
      </c>
      <c r="G18" s="23">
        <v>9467.23</v>
      </c>
      <c r="H18" s="20">
        <v>31.5</v>
      </c>
      <c r="I18" s="23">
        <v>2840.17</v>
      </c>
      <c r="J18" s="20">
        <v>21</v>
      </c>
      <c r="K18" s="23">
        <v>1893.44</v>
      </c>
      <c r="L18" s="20">
        <v>10.5</v>
      </c>
      <c r="M18" s="23">
        <v>946.72</v>
      </c>
      <c r="N18" s="20">
        <v>0</v>
      </c>
      <c r="O18" s="23">
        <v>0</v>
      </c>
      <c r="P18" s="20">
        <v>0</v>
      </c>
      <c r="Q18" s="23">
        <v>0</v>
      </c>
      <c r="R18" s="22">
        <v>15147.56</v>
      </c>
      <c r="S18" s="20">
        <v>100</v>
      </c>
      <c r="T18" s="20">
        <v>50</v>
      </c>
      <c r="U18" s="21">
        <v>25</v>
      </c>
      <c r="V18" s="20"/>
      <c r="W18" s="20"/>
      <c r="X18" s="17">
        <f t="shared" si="0"/>
        <v>15147.56</v>
      </c>
      <c r="Y18" s="17" t="s">
        <v>5</v>
      </c>
      <c r="Z18"/>
      <c r="AA18"/>
      <c r="AC18" s="17"/>
      <c r="AD18" s="16" t="s">
        <v>4</v>
      </c>
      <c r="AE18" s="46">
        <v>14426.25</v>
      </c>
      <c r="AF18" s="16">
        <v>14426.25</v>
      </c>
      <c r="AG18" s="16">
        <f t="shared" si="1"/>
        <v>721.3125</v>
      </c>
      <c r="AH18" s="16">
        <f t="shared" si="2"/>
        <v>15147.5625</v>
      </c>
      <c r="AI18" s="17">
        <f t="shared" si="3"/>
        <v>2.500000000509317E-3</v>
      </c>
    </row>
    <row r="19" spans="1:35" s="16" customFormat="1" ht="30" x14ac:dyDescent="0.25">
      <c r="A19" s="16">
        <v>1291</v>
      </c>
      <c r="B19" s="20">
        <v>923</v>
      </c>
      <c r="C19" s="20" t="s">
        <v>877</v>
      </c>
      <c r="D19" s="20">
        <v>17</v>
      </c>
      <c r="E19" s="20">
        <v>1</v>
      </c>
      <c r="F19" s="26" t="s">
        <v>1044</v>
      </c>
      <c r="G19" s="23">
        <v>8933.16</v>
      </c>
      <c r="H19" s="20">
        <v>31.5</v>
      </c>
      <c r="I19" s="23">
        <v>2679.95</v>
      </c>
      <c r="J19" s="20">
        <v>21</v>
      </c>
      <c r="K19" s="23">
        <v>1786.63</v>
      </c>
      <c r="L19" s="20">
        <v>10.5</v>
      </c>
      <c r="M19" s="23">
        <v>893.32</v>
      </c>
      <c r="N19" s="20">
        <v>0</v>
      </c>
      <c r="O19" s="23">
        <v>0</v>
      </c>
      <c r="P19" s="20">
        <v>0</v>
      </c>
      <c r="Q19" s="23">
        <v>0</v>
      </c>
      <c r="R19" s="22">
        <v>14293.06</v>
      </c>
      <c r="S19" s="20">
        <v>100</v>
      </c>
      <c r="T19" s="20">
        <v>50</v>
      </c>
      <c r="U19" s="21">
        <v>25</v>
      </c>
      <c r="V19" s="20"/>
      <c r="W19" s="20"/>
      <c r="X19" s="17">
        <f t="shared" si="0"/>
        <v>14293.060000000001</v>
      </c>
      <c r="Y19" s="17" t="s">
        <v>5</v>
      </c>
      <c r="Z19"/>
      <c r="AA19"/>
      <c r="AC19" s="17"/>
      <c r="AD19" s="16" t="s">
        <v>4</v>
      </c>
      <c r="AE19" s="46">
        <v>13612.43</v>
      </c>
      <c r="AF19" s="16">
        <v>13612.43</v>
      </c>
      <c r="AG19" s="16">
        <f t="shared" si="1"/>
        <v>680.62150000000008</v>
      </c>
      <c r="AH19" s="16">
        <f t="shared" si="2"/>
        <v>14293.0515</v>
      </c>
      <c r="AI19" s="17">
        <f t="shared" si="3"/>
        <v>-8.4999999999126885E-3</v>
      </c>
    </row>
    <row r="20" spans="1:35" s="16" customFormat="1" x14ac:dyDescent="0.25">
      <c r="A20" s="16">
        <v>1292</v>
      </c>
      <c r="B20" s="20">
        <v>924</v>
      </c>
      <c r="C20" s="20" t="s">
        <v>877</v>
      </c>
      <c r="D20" s="20">
        <v>18</v>
      </c>
      <c r="E20" s="20">
        <v>1</v>
      </c>
      <c r="F20" s="26" t="s">
        <v>1043</v>
      </c>
      <c r="G20" s="23">
        <v>5998.68</v>
      </c>
      <c r="H20" s="20">
        <v>31.5</v>
      </c>
      <c r="I20" s="23">
        <v>1799.61</v>
      </c>
      <c r="J20" s="20">
        <v>21</v>
      </c>
      <c r="K20" s="23">
        <v>1199.74</v>
      </c>
      <c r="L20" s="20">
        <v>10.5</v>
      </c>
      <c r="M20" s="23">
        <v>599.86</v>
      </c>
      <c r="N20" s="20">
        <v>0</v>
      </c>
      <c r="O20" s="23">
        <v>0</v>
      </c>
      <c r="P20" s="20">
        <v>0</v>
      </c>
      <c r="Q20" s="23">
        <v>0</v>
      </c>
      <c r="R20" s="22">
        <v>9597.89</v>
      </c>
      <c r="S20" s="20">
        <v>100</v>
      </c>
      <c r="T20" s="20">
        <v>50</v>
      </c>
      <c r="U20" s="21">
        <v>25</v>
      </c>
      <c r="V20" s="20"/>
      <c r="W20" s="20"/>
      <c r="X20" s="17">
        <f t="shared" si="0"/>
        <v>9597.8900000000012</v>
      </c>
      <c r="Y20" s="17" t="s">
        <v>5</v>
      </c>
      <c r="Z20"/>
      <c r="AA20"/>
      <c r="AC20" s="17"/>
      <c r="AD20" s="16" t="s">
        <v>4</v>
      </c>
      <c r="AE20" s="46">
        <v>9140.85</v>
      </c>
      <c r="AF20" s="16">
        <v>9140.85</v>
      </c>
      <c r="AG20" s="16">
        <f t="shared" si="1"/>
        <v>457.04250000000002</v>
      </c>
      <c r="AH20" s="16">
        <f t="shared" si="2"/>
        <v>9597.8924999999999</v>
      </c>
      <c r="AI20" s="17">
        <f t="shared" si="3"/>
        <v>2.500000000509317E-3</v>
      </c>
    </row>
    <row r="21" spans="1:35" s="16" customFormat="1" x14ac:dyDescent="0.25">
      <c r="A21" s="16">
        <v>1293</v>
      </c>
      <c r="B21" s="20">
        <v>925</v>
      </c>
      <c r="C21" s="20" t="s">
        <v>877</v>
      </c>
      <c r="D21" s="20">
        <v>19</v>
      </c>
      <c r="E21" s="20">
        <v>1</v>
      </c>
      <c r="F21" s="26" t="s">
        <v>1042</v>
      </c>
      <c r="G21" s="23">
        <v>3066.54</v>
      </c>
      <c r="H21" s="20">
        <v>31.5</v>
      </c>
      <c r="I21" s="23">
        <v>919.96</v>
      </c>
      <c r="J21" s="20">
        <v>21</v>
      </c>
      <c r="K21" s="23">
        <v>613.30999999999995</v>
      </c>
      <c r="L21" s="20">
        <v>10.5</v>
      </c>
      <c r="M21" s="23">
        <v>306.64999999999998</v>
      </c>
      <c r="N21" s="20">
        <v>0</v>
      </c>
      <c r="O21" s="23">
        <v>0</v>
      </c>
      <c r="P21" s="20">
        <v>0</v>
      </c>
      <c r="Q21" s="23">
        <v>0</v>
      </c>
      <c r="R21" s="22">
        <v>4906.46</v>
      </c>
      <c r="S21" s="20">
        <v>100</v>
      </c>
      <c r="T21" s="20">
        <v>50</v>
      </c>
      <c r="U21" s="21">
        <v>25</v>
      </c>
      <c r="V21" s="20"/>
      <c r="W21" s="20"/>
      <c r="X21" s="17">
        <f t="shared" si="0"/>
        <v>4906.4599999999991</v>
      </c>
      <c r="Y21" s="17" t="s">
        <v>5</v>
      </c>
      <c r="Z21"/>
      <c r="AA21"/>
      <c r="AC21" s="17"/>
      <c r="AD21" s="16" t="s">
        <v>4</v>
      </c>
      <c r="AE21" s="46">
        <v>4672.8100000000004</v>
      </c>
      <c r="AF21" s="16">
        <v>4672.8100000000004</v>
      </c>
      <c r="AG21" s="16">
        <f t="shared" si="1"/>
        <v>233.64050000000003</v>
      </c>
      <c r="AH21" s="16">
        <f t="shared" si="2"/>
        <v>4906.4505000000008</v>
      </c>
      <c r="AI21" s="17">
        <f t="shared" si="3"/>
        <v>-9.4999999992069206E-3</v>
      </c>
    </row>
    <row r="22" spans="1:35" s="16" customFormat="1" ht="30" x14ac:dyDescent="0.25">
      <c r="A22" s="16">
        <v>1294</v>
      </c>
      <c r="B22" s="20">
        <v>926</v>
      </c>
      <c r="C22" s="20" t="s">
        <v>877</v>
      </c>
      <c r="D22" s="20">
        <v>20</v>
      </c>
      <c r="E22" s="20">
        <v>1</v>
      </c>
      <c r="F22" s="26" t="s">
        <v>1041</v>
      </c>
      <c r="G22" s="23">
        <v>3066.54</v>
      </c>
      <c r="H22" s="20">
        <v>31.5</v>
      </c>
      <c r="I22" s="23">
        <v>919.96</v>
      </c>
      <c r="J22" s="20">
        <v>21</v>
      </c>
      <c r="K22" s="23">
        <v>613.30999999999995</v>
      </c>
      <c r="L22" s="20">
        <v>10.5</v>
      </c>
      <c r="M22" s="23">
        <v>306.64999999999998</v>
      </c>
      <c r="N22" s="20">
        <v>0</v>
      </c>
      <c r="O22" s="23">
        <v>0</v>
      </c>
      <c r="P22" s="20">
        <v>0</v>
      </c>
      <c r="Q22" s="23">
        <v>0</v>
      </c>
      <c r="R22" s="22">
        <v>4906.46</v>
      </c>
      <c r="S22" s="20">
        <v>100</v>
      </c>
      <c r="T22" s="20">
        <v>50</v>
      </c>
      <c r="U22" s="21">
        <v>25</v>
      </c>
      <c r="V22" s="20"/>
      <c r="W22" s="20"/>
      <c r="X22" s="17">
        <f t="shared" si="0"/>
        <v>4906.4599999999991</v>
      </c>
      <c r="Y22" s="17" t="s">
        <v>5</v>
      </c>
      <c r="Z22"/>
      <c r="AA22"/>
      <c r="AC22" s="17"/>
      <c r="AD22" s="16" t="s">
        <v>4</v>
      </c>
      <c r="AE22" s="46">
        <v>4672.8100000000004</v>
      </c>
      <c r="AF22" s="16">
        <v>4672.8100000000004</v>
      </c>
      <c r="AG22" s="16">
        <f t="shared" si="1"/>
        <v>233.64050000000003</v>
      </c>
      <c r="AH22" s="16">
        <f t="shared" si="2"/>
        <v>4906.4505000000008</v>
      </c>
      <c r="AI22" s="17">
        <f t="shared" si="3"/>
        <v>-9.4999999992069206E-3</v>
      </c>
    </row>
    <row r="23" spans="1:35" s="16" customFormat="1" x14ac:dyDescent="0.25">
      <c r="A23" s="16">
        <v>1295</v>
      </c>
      <c r="B23" s="20">
        <v>927</v>
      </c>
      <c r="C23" s="20" t="s">
        <v>877</v>
      </c>
      <c r="D23" s="20">
        <v>21</v>
      </c>
      <c r="E23" s="20">
        <v>1</v>
      </c>
      <c r="F23" s="26" t="s">
        <v>1040</v>
      </c>
      <c r="G23" s="23">
        <v>4666.42</v>
      </c>
      <c r="H23" s="20">
        <v>31.5</v>
      </c>
      <c r="I23" s="23">
        <v>1399.92</v>
      </c>
      <c r="J23" s="20">
        <v>21</v>
      </c>
      <c r="K23" s="23">
        <v>933.28</v>
      </c>
      <c r="L23" s="20">
        <v>10.5</v>
      </c>
      <c r="M23" s="23">
        <v>466.64</v>
      </c>
      <c r="N23" s="20">
        <v>0</v>
      </c>
      <c r="O23" s="23">
        <v>0</v>
      </c>
      <c r="P23" s="20">
        <v>0</v>
      </c>
      <c r="Q23" s="23">
        <v>0</v>
      </c>
      <c r="R23" s="22">
        <v>7466.26</v>
      </c>
      <c r="S23" s="20">
        <v>100</v>
      </c>
      <c r="T23" s="20">
        <v>50</v>
      </c>
      <c r="U23" s="21">
        <v>25</v>
      </c>
      <c r="V23" s="20"/>
      <c r="W23" s="20"/>
      <c r="X23" s="17">
        <f t="shared" si="0"/>
        <v>7466.26</v>
      </c>
      <c r="Y23" s="17" t="s">
        <v>5</v>
      </c>
      <c r="Z23"/>
      <c r="AA23"/>
      <c r="AC23" s="17"/>
      <c r="AD23" s="16" t="s">
        <v>4</v>
      </c>
      <c r="AE23" s="46">
        <v>7110.73</v>
      </c>
      <c r="AF23" s="16">
        <v>7110.73</v>
      </c>
      <c r="AG23" s="16">
        <f t="shared" si="1"/>
        <v>355.53649999999999</v>
      </c>
      <c r="AH23" s="16">
        <f t="shared" si="2"/>
        <v>7466.2664999999997</v>
      </c>
      <c r="AI23" s="17">
        <f t="shared" si="3"/>
        <v>6.4999999995052349E-3</v>
      </c>
    </row>
    <row r="24" spans="1:35" s="16" customFormat="1" x14ac:dyDescent="0.25">
      <c r="A24" s="16">
        <v>1296</v>
      </c>
      <c r="B24" s="20">
        <v>928</v>
      </c>
      <c r="C24" s="20" t="s">
        <v>877</v>
      </c>
      <c r="D24" s="20">
        <v>22</v>
      </c>
      <c r="E24" s="20">
        <v>1</v>
      </c>
      <c r="F24" s="26" t="s">
        <v>1039</v>
      </c>
      <c r="G24" s="23">
        <v>6133.07</v>
      </c>
      <c r="H24" s="20">
        <v>31.5</v>
      </c>
      <c r="I24" s="23">
        <v>1839.93</v>
      </c>
      <c r="J24" s="20">
        <v>21</v>
      </c>
      <c r="K24" s="23">
        <v>1226.6099999999999</v>
      </c>
      <c r="L24" s="20">
        <v>10.5</v>
      </c>
      <c r="M24" s="23">
        <v>613.30999999999995</v>
      </c>
      <c r="N24" s="20">
        <v>0</v>
      </c>
      <c r="O24" s="23">
        <v>0</v>
      </c>
      <c r="P24" s="20">
        <v>0</v>
      </c>
      <c r="Q24" s="23">
        <v>0</v>
      </c>
      <c r="R24" s="22">
        <v>9812.92</v>
      </c>
      <c r="S24" s="20">
        <v>100</v>
      </c>
      <c r="T24" s="20">
        <v>50</v>
      </c>
      <c r="U24" s="21">
        <v>25</v>
      </c>
      <c r="V24" s="20"/>
      <c r="W24" s="20"/>
      <c r="X24" s="17">
        <f t="shared" si="0"/>
        <v>9812.92</v>
      </c>
      <c r="Y24" s="17" t="s">
        <v>5</v>
      </c>
      <c r="Z24"/>
      <c r="AA24"/>
      <c r="AC24" s="17"/>
      <c r="AD24" s="16" t="s">
        <v>4</v>
      </c>
      <c r="AE24" s="46">
        <v>9345.6299999999992</v>
      </c>
      <c r="AF24" s="16">
        <v>9345.6299999999992</v>
      </c>
      <c r="AG24" s="16">
        <f t="shared" si="1"/>
        <v>467.28149999999999</v>
      </c>
      <c r="AH24" s="16">
        <f t="shared" si="2"/>
        <v>9812.9114999999983</v>
      </c>
      <c r="AI24" s="17">
        <f t="shared" si="3"/>
        <v>-8.5000000017316779E-3</v>
      </c>
    </row>
    <row r="25" spans="1:35" s="16" customFormat="1" ht="30" x14ac:dyDescent="0.25">
      <c r="A25" s="16">
        <v>1297</v>
      </c>
      <c r="B25" s="20">
        <v>929</v>
      </c>
      <c r="C25" s="20" t="s">
        <v>877</v>
      </c>
      <c r="D25" s="20">
        <v>23</v>
      </c>
      <c r="E25" s="20">
        <v>1</v>
      </c>
      <c r="F25" s="26" t="s">
        <v>1038</v>
      </c>
      <c r="G25" s="23">
        <v>6133.07</v>
      </c>
      <c r="H25" s="20">
        <v>31.5</v>
      </c>
      <c r="I25" s="23">
        <v>1839.93</v>
      </c>
      <c r="J25" s="20">
        <v>21</v>
      </c>
      <c r="K25" s="23">
        <v>1226.6099999999999</v>
      </c>
      <c r="L25" s="20">
        <v>10.5</v>
      </c>
      <c r="M25" s="23">
        <v>613.30999999999995</v>
      </c>
      <c r="N25" s="20">
        <v>0</v>
      </c>
      <c r="O25" s="23">
        <v>0</v>
      </c>
      <c r="P25" s="20">
        <v>0</v>
      </c>
      <c r="Q25" s="23">
        <v>0</v>
      </c>
      <c r="R25" s="22">
        <v>9812.92</v>
      </c>
      <c r="S25" s="20">
        <v>100</v>
      </c>
      <c r="T25" s="20">
        <v>50</v>
      </c>
      <c r="U25" s="21">
        <v>25</v>
      </c>
      <c r="V25" s="20"/>
      <c r="W25" s="20"/>
      <c r="X25" s="17">
        <f t="shared" si="0"/>
        <v>9812.92</v>
      </c>
      <c r="Y25" s="17" t="s">
        <v>5</v>
      </c>
      <c r="Z25"/>
      <c r="AA25"/>
      <c r="AC25" s="17"/>
      <c r="AD25" s="16" t="s">
        <v>4</v>
      </c>
      <c r="AE25" s="46">
        <v>9345.6299999999992</v>
      </c>
      <c r="AF25" s="16">
        <v>9345.6299999999992</v>
      </c>
      <c r="AG25" s="16">
        <f t="shared" si="1"/>
        <v>467.28149999999999</v>
      </c>
      <c r="AH25" s="16">
        <f t="shared" si="2"/>
        <v>9812.9114999999983</v>
      </c>
      <c r="AI25" s="17">
        <f t="shared" si="3"/>
        <v>-8.5000000017316779E-3</v>
      </c>
    </row>
    <row r="26" spans="1:35" s="16" customFormat="1" ht="30" x14ac:dyDescent="0.25">
      <c r="A26" s="16">
        <v>1298</v>
      </c>
      <c r="B26" s="20">
        <v>930</v>
      </c>
      <c r="C26" s="20" t="s">
        <v>877</v>
      </c>
      <c r="D26" s="20">
        <v>24</v>
      </c>
      <c r="E26" s="20">
        <v>1</v>
      </c>
      <c r="F26" s="26" t="s">
        <v>1037</v>
      </c>
      <c r="G26" s="23">
        <v>9599.2900000000009</v>
      </c>
      <c r="H26" s="20">
        <v>31.5</v>
      </c>
      <c r="I26" s="23">
        <v>2879.78</v>
      </c>
      <c r="J26" s="20">
        <v>21</v>
      </c>
      <c r="K26" s="23">
        <v>1919.86</v>
      </c>
      <c r="L26" s="20">
        <v>10.5</v>
      </c>
      <c r="M26" s="23">
        <v>959.93</v>
      </c>
      <c r="N26" s="20">
        <v>0</v>
      </c>
      <c r="O26" s="23">
        <v>0</v>
      </c>
      <c r="P26" s="20">
        <v>0</v>
      </c>
      <c r="Q26" s="23">
        <v>0</v>
      </c>
      <c r="R26" s="22">
        <v>15358.86</v>
      </c>
      <c r="S26" s="20">
        <v>100</v>
      </c>
      <c r="T26" s="20">
        <v>50</v>
      </c>
      <c r="U26" s="21">
        <v>25</v>
      </c>
      <c r="V26" s="20"/>
      <c r="W26" s="20"/>
      <c r="X26" s="17">
        <f t="shared" si="0"/>
        <v>15358.860000000002</v>
      </c>
      <c r="Y26" s="17" t="s">
        <v>5</v>
      </c>
      <c r="Z26"/>
      <c r="AA26"/>
      <c r="AC26" s="17"/>
      <c r="AD26" s="16" t="s">
        <v>4</v>
      </c>
      <c r="AE26" s="46">
        <v>14627.49</v>
      </c>
      <c r="AF26" s="16">
        <v>14627.49</v>
      </c>
      <c r="AG26" s="16">
        <f t="shared" si="1"/>
        <v>731.37450000000001</v>
      </c>
      <c r="AH26" s="16">
        <f t="shared" si="2"/>
        <v>15358.8645</v>
      </c>
      <c r="AI26" s="17">
        <f t="shared" si="3"/>
        <v>4.4999999990977813E-3</v>
      </c>
    </row>
    <row r="27" spans="1:35" s="16" customFormat="1" x14ac:dyDescent="0.25">
      <c r="A27" s="16">
        <v>1299</v>
      </c>
      <c r="B27" s="20">
        <v>931</v>
      </c>
      <c r="C27" s="20" t="s">
        <v>877</v>
      </c>
      <c r="D27" s="20">
        <v>25</v>
      </c>
      <c r="E27" s="20">
        <v>1</v>
      </c>
      <c r="F27" s="26" t="s">
        <v>1036</v>
      </c>
      <c r="G27" s="23">
        <v>9066.3799999999992</v>
      </c>
      <c r="H27" s="20">
        <v>31.5</v>
      </c>
      <c r="I27" s="23">
        <v>2719.92</v>
      </c>
      <c r="J27" s="20">
        <v>21</v>
      </c>
      <c r="K27" s="23">
        <v>1813.28</v>
      </c>
      <c r="L27" s="20">
        <v>10.5</v>
      </c>
      <c r="M27" s="23">
        <v>906.64</v>
      </c>
      <c r="N27" s="20">
        <v>0</v>
      </c>
      <c r="O27" s="23">
        <v>0</v>
      </c>
      <c r="P27" s="20">
        <v>0</v>
      </c>
      <c r="Q27" s="23">
        <v>0</v>
      </c>
      <c r="R27" s="22">
        <v>14506.22</v>
      </c>
      <c r="S27" s="20">
        <v>100</v>
      </c>
      <c r="T27" s="20">
        <v>50</v>
      </c>
      <c r="U27" s="21">
        <v>25</v>
      </c>
      <c r="V27" s="20"/>
      <c r="W27" s="20"/>
      <c r="X27" s="17">
        <f t="shared" si="0"/>
        <v>14506.22</v>
      </c>
      <c r="Y27" s="17" t="s">
        <v>5</v>
      </c>
      <c r="Z27"/>
      <c r="AA27"/>
      <c r="AC27" s="17"/>
      <c r="AD27" s="16" t="s">
        <v>4</v>
      </c>
      <c r="AE27" s="46">
        <v>13815.45</v>
      </c>
      <c r="AF27" s="16">
        <v>13815.45</v>
      </c>
      <c r="AG27" s="16">
        <f t="shared" si="1"/>
        <v>690.77250000000004</v>
      </c>
      <c r="AH27" s="16">
        <f t="shared" si="2"/>
        <v>14506.2225</v>
      </c>
      <c r="AI27" s="17">
        <f t="shared" si="3"/>
        <v>2.500000000509317E-3</v>
      </c>
    </row>
    <row r="28" spans="1:35" s="16" customFormat="1" ht="45" x14ac:dyDescent="0.25">
      <c r="A28" s="16">
        <v>1300</v>
      </c>
      <c r="B28" s="20">
        <v>932</v>
      </c>
      <c r="C28" s="20" t="s">
        <v>877</v>
      </c>
      <c r="D28" s="20">
        <v>26</v>
      </c>
      <c r="E28" s="20">
        <v>1</v>
      </c>
      <c r="F28" s="26" t="s">
        <v>1035</v>
      </c>
      <c r="G28" s="23">
        <v>12267.32</v>
      </c>
      <c r="H28" s="20">
        <v>31.5</v>
      </c>
      <c r="I28" s="23">
        <v>3680.2</v>
      </c>
      <c r="J28" s="20">
        <v>21</v>
      </c>
      <c r="K28" s="23">
        <v>2453.46</v>
      </c>
      <c r="L28" s="20">
        <v>10.5</v>
      </c>
      <c r="M28" s="23">
        <v>1226.74</v>
      </c>
      <c r="N28" s="20">
        <v>0</v>
      </c>
      <c r="O28" s="23">
        <v>0</v>
      </c>
      <c r="P28" s="20">
        <v>0</v>
      </c>
      <c r="Q28" s="23">
        <v>0</v>
      </c>
      <c r="R28" s="22">
        <v>19627.72</v>
      </c>
      <c r="S28" s="20">
        <v>100</v>
      </c>
      <c r="T28" s="20">
        <v>50</v>
      </c>
      <c r="U28" s="21">
        <v>25</v>
      </c>
      <c r="V28" s="20"/>
      <c r="W28" s="20"/>
      <c r="X28" s="17">
        <f t="shared" si="0"/>
        <v>19627.72</v>
      </c>
      <c r="Y28" s="17" t="s">
        <v>5</v>
      </c>
      <c r="Z28"/>
      <c r="AA28"/>
      <c r="AC28" s="17"/>
      <c r="AD28" s="16" t="s">
        <v>4</v>
      </c>
      <c r="AE28" s="46">
        <v>18693.060000000001</v>
      </c>
      <c r="AF28" s="16">
        <v>18693.060000000001</v>
      </c>
      <c r="AG28" s="16">
        <f t="shared" si="1"/>
        <v>934.65300000000013</v>
      </c>
      <c r="AH28" s="16">
        <f t="shared" si="2"/>
        <v>19627.713</v>
      </c>
      <c r="AI28" s="17">
        <f t="shared" si="3"/>
        <v>-7.0000000014260877E-3</v>
      </c>
    </row>
    <row r="29" spans="1:35" s="16" customFormat="1" x14ac:dyDescent="0.25">
      <c r="A29" s="16">
        <v>1301</v>
      </c>
      <c r="B29" s="20">
        <v>933</v>
      </c>
      <c r="C29" s="20" t="s">
        <v>877</v>
      </c>
      <c r="D29" s="20">
        <v>27</v>
      </c>
      <c r="E29" s="20">
        <v>1</v>
      </c>
      <c r="F29" s="26" t="s">
        <v>1034</v>
      </c>
      <c r="G29" s="23">
        <v>5199.33</v>
      </c>
      <c r="H29" s="20">
        <v>31.5</v>
      </c>
      <c r="I29" s="23">
        <v>1559.8</v>
      </c>
      <c r="J29" s="20">
        <v>21</v>
      </c>
      <c r="K29" s="23">
        <v>1039.8699999999999</v>
      </c>
      <c r="L29" s="20">
        <v>10.5</v>
      </c>
      <c r="M29" s="23">
        <v>519.92999999999995</v>
      </c>
      <c r="N29" s="20">
        <v>0</v>
      </c>
      <c r="O29" s="23">
        <v>0</v>
      </c>
      <c r="P29" s="20">
        <v>0</v>
      </c>
      <c r="Q29" s="23">
        <v>0</v>
      </c>
      <c r="R29" s="22">
        <v>8318.93</v>
      </c>
      <c r="S29" s="20">
        <v>100</v>
      </c>
      <c r="T29" s="20">
        <v>50</v>
      </c>
      <c r="U29" s="21">
        <v>25</v>
      </c>
      <c r="V29" s="20"/>
      <c r="W29" s="20"/>
      <c r="X29" s="17">
        <f t="shared" si="0"/>
        <v>8318.93</v>
      </c>
      <c r="Y29" s="17" t="s">
        <v>5</v>
      </c>
      <c r="Z29"/>
      <c r="AA29"/>
      <c r="AC29" s="17"/>
      <c r="AD29" s="16" t="s">
        <v>4</v>
      </c>
      <c r="AE29" s="46">
        <v>7922.78</v>
      </c>
      <c r="AF29" s="16">
        <v>7922.78</v>
      </c>
      <c r="AG29" s="16">
        <f t="shared" si="1"/>
        <v>396.13900000000001</v>
      </c>
      <c r="AH29" s="16">
        <f t="shared" si="2"/>
        <v>8318.9189999999999</v>
      </c>
      <c r="AI29" s="17">
        <f t="shared" si="3"/>
        <v>-1.1000000000422006E-2</v>
      </c>
    </row>
    <row r="30" spans="1:35" s="16" customFormat="1" x14ac:dyDescent="0.25">
      <c r="A30" s="16">
        <v>1302</v>
      </c>
      <c r="B30" s="20">
        <v>934</v>
      </c>
      <c r="C30" s="20" t="s">
        <v>877</v>
      </c>
      <c r="D30" s="20">
        <v>28</v>
      </c>
      <c r="E30" s="20">
        <v>1</v>
      </c>
      <c r="F30" s="26" t="s">
        <v>1033</v>
      </c>
      <c r="G30" s="23">
        <v>5866.62</v>
      </c>
      <c r="H30" s="20">
        <v>31.5</v>
      </c>
      <c r="I30" s="23">
        <v>1759.99</v>
      </c>
      <c r="J30" s="20">
        <v>21</v>
      </c>
      <c r="K30" s="23">
        <v>1173.32</v>
      </c>
      <c r="L30" s="20">
        <v>10.5</v>
      </c>
      <c r="M30" s="23">
        <v>586.66999999999996</v>
      </c>
      <c r="N30" s="20">
        <v>0</v>
      </c>
      <c r="O30" s="23">
        <v>0</v>
      </c>
      <c r="P30" s="20">
        <v>0</v>
      </c>
      <c r="Q30" s="23">
        <v>0</v>
      </c>
      <c r="R30" s="22">
        <v>9386.6</v>
      </c>
      <c r="S30" s="20">
        <v>100</v>
      </c>
      <c r="T30" s="20">
        <v>50</v>
      </c>
      <c r="U30" s="21">
        <v>25</v>
      </c>
      <c r="V30" s="20"/>
      <c r="W30" s="20"/>
      <c r="X30" s="17">
        <f t="shared" si="0"/>
        <v>9386.6</v>
      </c>
      <c r="Y30" s="17" t="s">
        <v>5</v>
      </c>
      <c r="Z30"/>
      <c r="AA30"/>
      <c r="AC30" s="17"/>
      <c r="AD30" s="16" t="s">
        <v>4</v>
      </c>
      <c r="AE30" s="46">
        <v>8939.6200000000008</v>
      </c>
      <c r="AF30" s="16">
        <v>8939.6200000000008</v>
      </c>
      <c r="AG30" s="16">
        <f t="shared" si="1"/>
        <v>446.98100000000005</v>
      </c>
      <c r="AH30" s="16">
        <f t="shared" si="2"/>
        <v>9386.6010000000006</v>
      </c>
      <c r="AI30" s="17">
        <f t="shared" si="3"/>
        <v>1.0000000002037268E-3</v>
      </c>
    </row>
    <row r="31" spans="1:35" s="16" customFormat="1" ht="30" x14ac:dyDescent="0.25">
      <c r="A31" s="16">
        <v>1303</v>
      </c>
      <c r="B31" s="20">
        <v>935</v>
      </c>
      <c r="C31" s="20" t="s">
        <v>877</v>
      </c>
      <c r="D31" s="20">
        <v>29</v>
      </c>
      <c r="E31" s="20">
        <v>1</v>
      </c>
      <c r="F31" s="26" t="s">
        <v>1032</v>
      </c>
      <c r="G31" s="23">
        <v>3198.59</v>
      </c>
      <c r="H31" s="20">
        <v>31.5</v>
      </c>
      <c r="I31" s="23">
        <v>959.57</v>
      </c>
      <c r="J31" s="20">
        <v>21</v>
      </c>
      <c r="K31" s="23">
        <v>639.72</v>
      </c>
      <c r="L31" s="20">
        <v>10.5</v>
      </c>
      <c r="M31" s="23">
        <v>319.86</v>
      </c>
      <c r="N31" s="20">
        <v>0</v>
      </c>
      <c r="O31" s="23">
        <v>0</v>
      </c>
      <c r="P31" s="20">
        <v>0</v>
      </c>
      <c r="Q31" s="23">
        <v>0</v>
      </c>
      <c r="R31" s="22">
        <v>5117.74</v>
      </c>
      <c r="S31" s="20">
        <v>100</v>
      </c>
      <c r="T31" s="20">
        <v>50</v>
      </c>
      <c r="U31" s="21">
        <v>25</v>
      </c>
      <c r="V31" s="20"/>
      <c r="W31" s="20"/>
      <c r="X31" s="17">
        <f t="shared" si="0"/>
        <v>5117.74</v>
      </c>
      <c r="Y31" s="17" t="s">
        <v>5</v>
      </c>
      <c r="Z31"/>
      <c r="AA31"/>
      <c r="AC31" s="17"/>
      <c r="AD31" s="16" t="s">
        <v>4</v>
      </c>
      <c r="AE31" s="46">
        <v>4874.05</v>
      </c>
      <c r="AF31" s="16">
        <v>4874.05</v>
      </c>
      <c r="AG31" s="16">
        <f t="shared" si="1"/>
        <v>243.70250000000001</v>
      </c>
      <c r="AH31" s="16">
        <f t="shared" si="2"/>
        <v>5117.7525000000005</v>
      </c>
      <c r="AI31" s="17">
        <f t="shared" si="3"/>
        <v>1.2500000000727596E-2</v>
      </c>
    </row>
    <row r="32" spans="1:35" s="16" customFormat="1" x14ac:dyDescent="0.25">
      <c r="A32" s="16">
        <v>1304</v>
      </c>
      <c r="B32" s="20">
        <v>936</v>
      </c>
      <c r="C32" s="20" t="s">
        <v>877</v>
      </c>
      <c r="D32" s="20">
        <v>30</v>
      </c>
      <c r="E32" s="20">
        <v>1</v>
      </c>
      <c r="F32" s="26" t="s">
        <v>1031</v>
      </c>
      <c r="G32" s="23">
        <v>3198.59</v>
      </c>
      <c r="H32" s="20">
        <v>31.5</v>
      </c>
      <c r="I32" s="23">
        <v>959.57</v>
      </c>
      <c r="J32" s="20">
        <v>21</v>
      </c>
      <c r="K32" s="23">
        <v>639.72</v>
      </c>
      <c r="L32" s="20">
        <v>10.5</v>
      </c>
      <c r="M32" s="23">
        <v>319.86</v>
      </c>
      <c r="N32" s="20">
        <v>0</v>
      </c>
      <c r="O32" s="23">
        <v>0</v>
      </c>
      <c r="P32" s="20">
        <v>0</v>
      </c>
      <c r="Q32" s="23">
        <v>0</v>
      </c>
      <c r="R32" s="22">
        <v>5117.74</v>
      </c>
      <c r="S32" s="20">
        <v>100</v>
      </c>
      <c r="T32" s="20">
        <v>50</v>
      </c>
      <c r="U32" s="21">
        <v>25</v>
      </c>
      <c r="V32" s="20"/>
      <c r="W32" s="20"/>
      <c r="X32" s="17">
        <f t="shared" si="0"/>
        <v>5117.74</v>
      </c>
      <c r="Y32" s="17" t="s">
        <v>5</v>
      </c>
      <c r="Z32"/>
      <c r="AA32"/>
      <c r="AC32" s="17"/>
      <c r="AD32" s="16" t="s">
        <v>4</v>
      </c>
      <c r="AE32" s="46">
        <v>4874.05</v>
      </c>
      <c r="AF32" s="16">
        <v>4874.05</v>
      </c>
      <c r="AG32" s="16">
        <f t="shared" si="1"/>
        <v>243.70250000000001</v>
      </c>
      <c r="AH32" s="16">
        <f t="shared" si="2"/>
        <v>5117.7525000000005</v>
      </c>
      <c r="AI32" s="17">
        <f t="shared" si="3"/>
        <v>1.2500000000727596E-2</v>
      </c>
    </row>
    <row r="33" spans="1:35" s="16" customFormat="1" x14ac:dyDescent="0.25">
      <c r="A33" s="16">
        <v>1305</v>
      </c>
      <c r="B33" s="20">
        <v>937</v>
      </c>
      <c r="C33" s="20" t="s">
        <v>877</v>
      </c>
      <c r="D33" s="20">
        <v>31</v>
      </c>
      <c r="E33" s="20">
        <v>1</v>
      </c>
      <c r="F33" s="26" t="s">
        <v>1030</v>
      </c>
      <c r="G33" s="23">
        <v>3732.67</v>
      </c>
      <c r="H33" s="20">
        <v>31.5</v>
      </c>
      <c r="I33" s="23">
        <v>1119.8</v>
      </c>
      <c r="J33" s="20">
        <v>21</v>
      </c>
      <c r="K33" s="23">
        <v>746.53</v>
      </c>
      <c r="L33" s="20">
        <v>10.5</v>
      </c>
      <c r="M33" s="23">
        <v>373.26</v>
      </c>
      <c r="N33" s="20">
        <v>0</v>
      </c>
      <c r="O33" s="23">
        <v>0</v>
      </c>
      <c r="P33" s="20">
        <v>0</v>
      </c>
      <c r="Q33" s="23">
        <v>0</v>
      </c>
      <c r="R33" s="22">
        <v>5972.26</v>
      </c>
      <c r="S33" s="20">
        <v>100</v>
      </c>
      <c r="T33" s="20">
        <v>50</v>
      </c>
      <c r="U33" s="21">
        <v>25</v>
      </c>
      <c r="V33" s="20"/>
      <c r="W33" s="20"/>
      <c r="X33" s="17">
        <f t="shared" si="0"/>
        <v>5972.26</v>
      </c>
      <c r="Y33" s="17" t="s">
        <v>5</v>
      </c>
      <c r="Z33"/>
      <c r="AA33"/>
      <c r="AC33" s="17"/>
      <c r="AD33" s="16" t="s">
        <v>4</v>
      </c>
      <c r="AE33" s="46">
        <v>5687.87</v>
      </c>
      <c r="AF33" s="16">
        <v>5687.87</v>
      </c>
      <c r="AG33" s="16">
        <f t="shared" si="1"/>
        <v>284.39350000000002</v>
      </c>
      <c r="AH33" s="16">
        <f t="shared" si="2"/>
        <v>5972.2635</v>
      </c>
      <c r="AI33" s="17">
        <f t="shared" si="3"/>
        <v>3.4999999998035491E-3</v>
      </c>
    </row>
    <row r="34" spans="1:35" s="16" customFormat="1" x14ac:dyDescent="0.25">
      <c r="A34" s="16">
        <v>1306</v>
      </c>
      <c r="B34" s="20">
        <v>938</v>
      </c>
      <c r="C34" s="20" t="s">
        <v>877</v>
      </c>
      <c r="D34" s="20">
        <v>32</v>
      </c>
      <c r="E34" s="20">
        <v>1</v>
      </c>
      <c r="F34" s="26" t="s">
        <v>1029</v>
      </c>
      <c r="G34" s="23">
        <v>9866.91</v>
      </c>
      <c r="H34" s="20">
        <v>31.5</v>
      </c>
      <c r="I34" s="23">
        <v>2960.08</v>
      </c>
      <c r="J34" s="20">
        <v>21</v>
      </c>
      <c r="K34" s="23">
        <v>1973.38</v>
      </c>
      <c r="L34" s="20">
        <v>10.5</v>
      </c>
      <c r="M34" s="23">
        <v>986.7</v>
      </c>
      <c r="N34" s="20">
        <v>0</v>
      </c>
      <c r="O34" s="23">
        <v>0</v>
      </c>
      <c r="P34" s="20">
        <v>0</v>
      </c>
      <c r="Q34" s="23">
        <v>0</v>
      </c>
      <c r="R34" s="22">
        <v>15787.07</v>
      </c>
      <c r="S34" s="20">
        <v>100</v>
      </c>
      <c r="T34" s="20">
        <v>50</v>
      </c>
      <c r="U34" s="21">
        <v>25</v>
      </c>
      <c r="V34" s="20"/>
      <c r="W34" s="20"/>
      <c r="X34" s="17">
        <f t="shared" si="0"/>
        <v>15787.07</v>
      </c>
      <c r="Y34" s="17" t="s">
        <v>5</v>
      </c>
      <c r="Z34"/>
      <c r="AA34"/>
      <c r="AC34" s="17"/>
      <c r="AD34" s="16" t="s">
        <v>4</v>
      </c>
      <c r="AE34" s="46">
        <v>15035.3</v>
      </c>
      <c r="AF34" s="16">
        <v>15035.3</v>
      </c>
      <c r="AG34" s="16">
        <f t="shared" si="1"/>
        <v>751.76499999999999</v>
      </c>
      <c r="AH34" s="16">
        <f t="shared" si="2"/>
        <v>15787.064999999999</v>
      </c>
      <c r="AI34" s="17">
        <f t="shared" si="3"/>
        <v>-5.0000000010186341E-3</v>
      </c>
    </row>
    <row r="35" spans="1:35" s="16" customFormat="1" x14ac:dyDescent="0.25">
      <c r="A35" s="16">
        <v>1307</v>
      </c>
      <c r="B35" s="20">
        <v>939</v>
      </c>
      <c r="C35" s="20" t="s">
        <v>877</v>
      </c>
      <c r="D35" s="20">
        <v>33</v>
      </c>
      <c r="E35" s="20">
        <v>1</v>
      </c>
      <c r="F35" s="26" t="s">
        <v>1028</v>
      </c>
      <c r="G35" s="23">
        <v>2666.86</v>
      </c>
      <c r="H35" s="20">
        <v>31.5</v>
      </c>
      <c r="I35" s="23">
        <v>800.06</v>
      </c>
      <c r="J35" s="20">
        <v>21</v>
      </c>
      <c r="K35" s="23">
        <v>533.37</v>
      </c>
      <c r="L35" s="20">
        <v>10.5</v>
      </c>
      <c r="M35" s="23">
        <v>266.69</v>
      </c>
      <c r="N35" s="20">
        <v>0</v>
      </c>
      <c r="O35" s="23">
        <v>0</v>
      </c>
      <c r="P35" s="20">
        <v>0</v>
      </c>
      <c r="Q35" s="23">
        <v>0</v>
      </c>
      <c r="R35" s="22">
        <v>4266.9799999999996</v>
      </c>
      <c r="S35" s="20">
        <v>100</v>
      </c>
      <c r="T35" s="20">
        <v>50</v>
      </c>
      <c r="U35" s="21">
        <v>25</v>
      </c>
      <c r="V35" s="20"/>
      <c r="W35" s="20"/>
      <c r="X35" s="17">
        <f t="shared" ref="X35:X66" si="4">+G35+I35+K35+M35</f>
        <v>4266.9799999999996</v>
      </c>
      <c r="Y35" s="17" t="s">
        <v>5</v>
      </c>
      <c r="Z35"/>
      <c r="AA35"/>
      <c r="AC35" s="17"/>
      <c r="AD35" s="16" t="s">
        <v>4</v>
      </c>
      <c r="AE35" s="46">
        <v>4063.79</v>
      </c>
      <c r="AF35" s="16">
        <v>4063.79</v>
      </c>
      <c r="AG35" s="16">
        <f t="shared" ref="AG35:AG66" si="5">+AF35*5%</f>
        <v>203.18950000000001</v>
      </c>
      <c r="AH35" s="16">
        <f t="shared" ref="AH35:AH66" si="6">+AG35+AF35</f>
        <v>4266.9795000000004</v>
      </c>
      <c r="AI35" s="17">
        <f t="shared" ref="AI35:AI66" si="7">+AH35-R35</f>
        <v>-4.999999991923687E-4</v>
      </c>
    </row>
    <row r="36" spans="1:35" s="16" customFormat="1" x14ac:dyDescent="0.25">
      <c r="A36" s="16">
        <v>1308</v>
      </c>
      <c r="B36" s="20">
        <v>940</v>
      </c>
      <c r="C36" s="20" t="s">
        <v>877</v>
      </c>
      <c r="D36" s="20">
        <v>34</v>
      </c>
      <c r="E36" s="20">
        <v>1</v>
      </c>
      <c r="F36" s="26" t="s">
        <v>1027</v>
      </c>
      <c r="G36" s="23">
        <v>11999.69</v>
      </c>
      <c r="H36" s="20">
        <v>31.5</v>
      </c>
      <c r="I36" s="23">
        <v>3599.9</v>
      </c>
      <c r="J36" s="20">
        <v>21</v>
      </c>
      <c r="K36" s="23">
        <v>2399.94</v>
      </c>
      <c r="L36" s="20">
        <v>10.5</v>
      </c>
      <c r="M36" s="23">
        <v>1199.97</v>
      </c>
      <c r="N36" s="20">
        <v>0</v>
      </c>
      <c r="O36" s="23">
        <v>0</v>
      </c>
      <c r="P36" s="20">
        <v>0</v>
      </c>
      <c r="Q36" s="23">
        <v>0</v>
      </c>
      <c r="R36" s="22">
        <v>19199.5</v>
      </c>
      <c r="S36" s="20">
        <v>100</v>
      </c>
      <c r="T36" s="20">
        <v>50</v>
      </c>
      <c r="U36" s="21">
        <v>25</v>
      </c>
      <c r="V36" s="20"/>
      <c r="W36" s="20"/>
      <c r="X36" s="17">
        <f t="shared" si="4"/>
        <v>19199.5</v>
      </c>
      <c r="Y36" s="17" t="s">
        <v>5</v>
      </c>
      <c r="Z36"/>
      <c r="AA36"/>
      <c r="AC36" s="17"/>
      <c r="AD36" s="16" t="s">
        <v>4</v>
      </c>
      <c r="AE36" s="46">
        <v>18285.25</v>
      </c>
      <c r="AF36" s="16">
        <v>18285.25</v>
      </c>
      <c r="AG36" s="16">
        <f t="shared" si="5"/>
        <v>914.26250000000005</v>
      </c>
      <c r="AH36" s="16">
        <f t="shared" si="6"/>
        <v>19199.512500000001</v>
      </c>
      <c r="AI36" s="17">
        <f t="shared" si="7"/>
        <v>1.2500000000727596E-2</v>
      </c>
    </row>
    <row r="37" spans="1:35" s="16" customFormat="1" x14ac:dyDescent="0.25">
      <c r="A37" s="16">
        <v>1309</v>
      </c>
      <c r="B37" s="20">
        <v>941</v>
      </c>
      <c r="C37" s="20" t="s">
        <v>877</v>
      </c>
      <c r="D37" s="20">
        <v>35</v>
      </c>
      <c r="E37" s="20">
        <v>1</v>
      </c>
      <c r="F37" s="26" t="s">
        <v>1026</v>
      </c>
      <c r="G37" s="23">
        <v>6667.14</v>
      </c>
      <c r="H37" s="20">
        <v>31.5</v>
      </c>
      <c r="I37" s="23">
        <v>2000.14</v>
      </c>
      <c r="J37" s="20">
        <v>21</v>
      </c>
      <c r="K37" s="23">
        <v>1333.43</v>
      </c>
      <c r="L37" s="20">
        <v>10.5</v>
      </c>
      <c r="M37" s="23">
        <v>666.72</v>
      </c>
      <c r="N37" s="20">
        <v>0</v>
      </c>
      <c r="O37" s="23">
        <v>0</v>
      </c>
      <c r="P37" s="20">
        <v>0</v>
      </c>
      <c r="Q37" s="23">
        <v>0</v>
      </c>
      <c r="R37" s="22">
        <v>10667.43</v>
      </c>
      <c r="S37" s="20">
        <v>100</v>
      </c>
      <c r="T37" s="20">
        <v>50</v>
      </c>
      <c r="U37" s="21">
        <v>25</v>
      </c>
      <c r="V37" s="20"/>
      <c r="W37" s="20"/>
      <c r="X37" s="17">
        <f t="shared" si="4"/>
        <v>10667.43</v>
      </c>
      <c r="Y37" s="17" t="s">
        <v>5</v>
      </c>
      <c r="Z37"/>
      <c r="AA37"/>
      <c r="AC37" s="17"/>
      <c r="AD37" s="16" t="s">
        <v>4</v>
      </c>
      <c r="AE37" s="46">
        <v>10159.459999999999</v>
      </c>
      <c r="AF37" s="16">
        <v>10159.459999999999</v>
      </c>
      <c r="AG37" s="16">
        <f t="shared" si="5"/>
        <v>507.97299999999996</v>
      </c>
      <c r="AH37" s="16">
        <f t="shared" si="6"/>
        <v>10667.432999999999</v>
      </c>
      <c r="AI37" s="17">
        <f t="shared" si="7"/>
        <v>2.999999998792191E-3</v>
      </c>
    </row>
    <row r="38" spans="1:35" s="16" customFormat="1" ht="30" x14ac:dyDescent="0.25">
      <c r="A38" s="16">
        <v>1310</v>
      </c>
      <c r="B38" s="20">
        <v>942</v>
      </c>
      <c r="C38" s="20" t="s">
        <v>877</v>
      </c>
      <c r="D38" s="20">
        <v>36</v>
      </c>
      <c r="E38" s="20">
        <v>1</v>
      </c>
      <c r="F38" s="26" t="s">
        <v>1025</v>
      </c>
      <c r="G38" s="23">
        <v>9066.3799999999992</v>
      </c>
      <c r="H38" s="20">
        <v>31.5</v>
      </c>
      <c r="I38" s="23">
        <v>2719.92</v>
      </c>
      <c r="J38" s="20">
        <v>21</v>
      </c>
      <c r="K38" s="23">
        <v>1813.28</v>
      </c>
      <c r="L38" s="20">
        <v>10.5</v>
      </c>
      <c r="M38" s="23">
        <v>906.64</v>
      </c>
      <c r="N38" s="20">
        <v>0</v>
      </c>
      <c r="O38" s="23">
        <v>0</v>
      </c>
      <c r="P38" s="20">
        <v>0</v>
      </c>
      <c r="Q38" s="23">
        <v>0</v>
      </c>
      <c r="R38" s="22">
        <v>14506.22</v>
      </c>
      <c r="S38" s="20">
        <v>100</v>
      </c>
      <c r="T38" s="20">
        <v>50</v>
      </c>
      <c r="U38" s="21">
        <v>25</v>
      </c>
      <c r="V38" s="20"/>
      <c r="W38" s="20"/>
      <c r="X38" s="17">
        <f t="shared" si="4"/>
        <v>14506.22</v>
      </c>
      <c r="Y38" s="17" t="s">
        <v>5</v>
      </c>
      <c r="Z38"/>
      <c r="AA38"/>
      <c r="AC38" s="17"/>
      <c r="AD38" s="16" t="s">
        <v>4</v>
      </c>
      <c r="AE38" s="46">
        <v>13815.45</v>
      </c>
      <c r="AF38" s="16">
        <v>13815.45</v>
      </c>
      <c r="AG38" s="16">
        <f t="shared" si="5"/>
        <v>690.77250000000004</v>
      </c>
      <c r="AH38" s="16">
        <f t="shared" si="6"/>
        <v>14506.2225</v>
      </c>
      <c r="AI38" s="17">
        <f t="shared" si="7"/>
        <v>2.500000000509317E-3</v>
      </c>
    </row>
    <row r="39" spans="1:35" s="16" customFormat="1" ht="30" x14ac:dyDescent="0.25">
      <c r="A39" s="16">
        <v>1311</v>
      </c>
      <c r="B39" s="20">
        <v>943</v>
      </c>
      <c r="C39" s="20" t="s">
        <v>877</v>
      </c>
      <c r="D39" s="20">
        <v>37</v>
      </c>
      <c r="E39" s="20">
        <v>1</v>
      </c>
      <c r="F39" s="26" t="s">
        <v>1024</v>
      </c>
      <c r="G39" s="23">
        <v>6532.75</v>
      </c>
      <c r="H39" s="20">
        <v>31.5</v>
      </c>
      <c r="I39" s="23">
        <v>1959.82</v>
      </c>
      <c r="J39" s="20">
        <v>21</v>
      </c>
      <c r="K39" s="23">
        <v>1306.55</v>
      </c>
      <c r="L39" s="20">
        <v>10.5</v>
      </c>
      <c r="M39" s="23">
        <v>653.28</v>
      </c>
      <c r="N39" s="20">
        <v>0</v>
      </c>
      <c r="O39" s="23">
        <v>0</v>
      </c>
      <c r="P39" s="20">
        <v>0</v>
      </c>
      <c r="Q39" s="23">
        <v>0</v>
      </c>
      <c r="R39" s="22">
        <v>10452.4</v>
      </c>
      <c r="S39" s="20">
        <v>100</v>
      </c>
      <c r="T39" s="20">
        <v>50</v>
      </c>
      <c r="U39" s="21">
        <v>25</v>
      </c>
      <c r="V39" s="20"/>
      <c r="W39" s="20"/>
      <c r="X39" s="17">
        <f t="shared" si="4"/>
        <v>10452.4</v>
      </c>
      <c r="Y39" s="17" t="s">
        <v>5</v>
      </c>
      <c r="Z39"/>
      <c r="AA39"/>
      <c r="AC39" s="17"/>
      <c r="AD39" s="16" t="s">
        <v>4</v>
      </c>
      <c r="AE39" s="46">
        <v>9954.67</v>
      </c>
      <c r="AF39" s="16">
        <v>9954.67</v>
      </c>
      <c r="AG39" s="16">
        <f t="shared" si="5"/>
        <v>497.73350000000005</v>
      </c>
      <c r="AH39" s="16">
        <f t="shared" si="6"/>
        <v>10452.4035</v>
      </c>
      <c r="AI39" s="17">
        <f t="shared" si="7"/>
        <v>3.5000000007130438E-3</v>
      </c>
    </row>
    <row r="40" spans="1:35" s="16" customFormat="1" ht="30" x14ac:dyDescent="0.25">
      <c r="A40" s="16">
        <v>1312</v>
      </c>
      <c r="B40" s="20">
        <v>944</v>
      </c>
      <c r="C40" s="20" t="s">
        <v>877</v>
      </c>
      <c r="D40" s="20">
        <v>38</v>
      </c>
      <c r="E40" s="20">
        <v>1</v>
      </c>
      <c r="F40" s="26" t="s">
        <v>1023</v>
      </c>
      <c r="G40" s="23">
        <v>2666.86</v>
      </c>
      <c r="H40" s="20">
        <v>31.5</v>
      </c>
      <c r="I40" s="23">
        <v>800.06</v>
      </c>
      <c r="J40" s="20">
        <v>21</v>
      </c>
      <c r="K40" s="23">
        <v>533.37</v>
      </c>
      <c r="L40" s="20">
        <v>10.5</v>
      </c>
      <c r="M40" s="23">
        <v>266.69</v>
      </c>
      <c r="N40" s="20">
        <v>0</v>
      </c>
      <c r="O40" s="23">
        <v>0</v>
      </c>
      <c r="P40" s="20">
        <v>0</v>
      </c>
      <c r="Q40" s="23">
        <v>0</v>
      </c>
      <c r="R40" s="22">
        <v>4266.9799999999996</v>
      </c>
      <c r="S40" s="20">
        <v>100</v>
      </c>
      <c r="T40" s="20">
        <v>50</v>
      </c>
      <c r="U40" s="21">
        <v>25</v>
      </c>
      <c r="V40" s="20"/>
      <c r="W40" s="20"/>
      <c r="X40" s="17">
        <f t="shared" si="4"/>
        <v>4266.9799999999996</v>
      </c>
      <c r="Y40" s="17" t="s">
        <v>5</v>
      </c>
      <c r="Z40"/>
      <c r="AA40"/>
      <c r="AC40" s="17"/>
      <c r="AD40" s="16" t="s">
        <v>4</v>
      </c>
      <c r="AE40" s="46">
        <v>4063.79</v>
      </c>
      <c r="AF40" s="16">
        <v>4063.79</v>
      </c>
      <c r="AG40" s="16">
        <f t="shared" si="5"/>
        <v>203.18950000000001</v>
      </c>
      <c r="AH40" s="16">
        <f t="shared" si="6"/>
        <v>4266.9795000000004</v>
      </c>
      <c r="AI40" s="17">
        <f t="shared" si="7"/>
        <v>-4.999999991923687E-4</v>
      </c>
    </row>
    <row r="41" spans="1:35" s="16" customFormat="1" ht="30" x14ac:dyDescent="0.25">
      <c r="A41" s="16">
        <v>1313</v>
      </c>
      <c r="B41" s="20">
        <v>945</v>
      </c>
      <c r="C41" s="20" t="s">
        <v>877</v>
      </c>
      <c r="D41" s="20">
        <v>39</v>
      </c>
      <c r="E41" s="20">
        <v>1</v>
      </c>
      <c r="F41" s="26" t="s">
        <v>1022</v>
      </c>
      <c r="G41" s="23">
        <v>3198.59</v>
      </c>
      <c r="H41" s="20">
        <v>31.5</v>
      </c>
      <c r="I41" s="23">
        <v>959.57</v>
      </c>
      <c r="J41" s="20">
        <v>21</v>
      </c>
      <c r="K41" s="23">
        <v>639.72</v>
      </c>
      <c r="L41" s="20">
        <v>10.5</v>
      </c>
      <c r="M41" s="23">
        <v>319.86</v>
      </c>
      <c r="N41" s="20">
        <v>0</v>
      </c>
      <c r="O41" s="23">
        <v>0</v>
      </c>
      <c r="P41" s="20">
        <v>0</v>
      </c>
      <c r="Q41" s="23">
        <v>0</v>
      </c>
      <c r="R41" s="22">
        <v>5117.74</v>
      </c>
      <c r="S41" s="20">
        <v>100</v>
      </c>
      <c r="T41" s="20">
        <v>50</v>
      </c>
      <c r="U41" s="21">
        <v>25</v>
      </c>
      <c r="V41" s="20"/>
      <c r="W41" s="20"/>
      <c r="X41" s="17">
        <f t="shared" si="4"/>
        <v>5117.74</v>
      </c>
      <c r="Y41" s="17" t="s">
        <v>5</v>
      </c>
      <c r="Z41"/>
      <c r="AA41"/>
      <c r="AC41" s="17"/>
      <c r="AD41" s="16" t="s">
        <v>4</v>
      </c>
      <c r="AE41" s="46">
        <v>4874.05</v>
      </c>
      <c r="AF41" s="16">
        <v>4874.05</v>
      </c>
      <c r="AG41" s="16">
        <f t="shared" si="5"/>
        <v>243.70250000000001</v>
      </c>
      <c r="AH41" s="16">
        <f t="shared" si="6"/>
        <v>5117.7525000000005</v>
      </c>
      <c r="AI41" s="17">
        <f t="shared" si="7"/>
        <v>1.2500000000727596E-2</v>
      </c>
    </row>
    <row r="42" spans="1:35" s="16" customFormat="1" ht="30" x14ac:dyDescent="0.25">
      <c r="A42" s="16">
        <v>1314</v>
      </c>
      <c r="B42" s="20">
        <v>946</v>
      </c>
      <c r="C42" s="20" t="s">
        <v>877</v>
      </c>
      <c r="D42" s="20">
        <v>40</v>
      </c>
      <c r="E42" s="20">
        <v>1</v>
      </c>
      <c r="F42" s="26" t="s">
        <v>1021</v>
      </c>
      <c r="G42" s="23">
        <v>10266.59</v>
      </c>
      <c r="H42" s="20">
        <v>31.5</v>
      </c>
      <c r="I42" s="23">
        <v>3079.98</v>
      </c>
      <c r="J42" s="20">
        <v>21</v>
      </c>
      <c r="K42" s="23">
        <v>2053.3200000000002</v>
      </c>
      <c r="L42" s="20">
        <v>10.5</v>
      </c>
      <c r="M42" s="23">
        <v>1026.6600000000001</v>
      </c>
      <c r="N42" s="20">
        <v>0</v>
      </c>
      <c r="O42" s="23">
        <v>0</v>
      </c>
      <c r="P42" s="20">
        <v>0</v>
      </c>
      <c r="Q42" s="23">
        <v>0</v>
      </c>
      <c r="R42" s="22">
        <v>16426.55</v>
      </c>
      <c r="S42" s="20">
        <v>100</v>
      </c>
      <c r="T42" s="20">
        <v>50</v>
      </c>
      <c r="U42" s="21">
        <v>25</v>
      </c>
      <c r="V42" s="20"/>
      <c r="W42" s="20"/>
      <c r="X42" s="17">
        <f t="shared" si="4"/>
        <v>16426.55</v>
      </c>
      <c r="Y42" s="17" t="s">
        <v>5</v>
      </c>
      <c r="Z42"/>
      <c r="AA42"/>
      <c r="AC42" s="17"/>
      <c r="AD42" s="16" t="s">
        <v>4</v>
      </c>
      <c r="AE42" s="46">
        <v>15644.32</v>
      </c>
      <c r="AF42" s="16">
        <v>15644.32</v>
      </c>
      <c r="AG42" s="16">
        <f t="shared" si="5"/>
        <v>782.21600000000001</v>
      </c>
      <c r="AH42" s="16">
        <f t="shared" si="6"/>
        <v>16426.536</v>
      </c>
      <c r="AI42" s="17">
        <f t="shared" si="7"/>
        <v>-1.3999999999214197E-2</v>
      </c>
    </row>
    <row r="43" spans="1:35" s="16" customFormat="1" ht="30" x14ac:dyDescent="0.25">
      <c r="A43" s="16">
        <v>1315</v>
      </c>
      <c r="B43" s="20">
        <v>947</v>
      </c>
      <c r="C43" s="20" t="s">
        <v>877</v>
      </c>
      <c r="D43" s="20">
        <v>41</v>
      </c>
      <c r="E43" s="20">
        <v>1</v>
      </c>
      <c r="F43" s="26" t="s">
        <v>1020</v>
      </c>
      <c r="G43" s="23">
        <v>6532.75</v>
      </c>
      <c r="H43" s="20">
        <v>31.5</v>
      </c>
      <c r="I43" s="23">
        <v>1959.82</v>
      </c>
      <c r="J43" s="20">
        <v>21</v>
      </c>
      <c r="K43" s="23">
        <v>1306.55</v>
      </c>
      <c r="L43" s="20">
        <v>10.5</v>
      </c>
      <c r="M43" s="23">
        <v>653.28</v>
      </c>
      <c r="N43" s="20">
        <v>0</v>
      </c>
      <c r="O43" s="23">
        <v>0</v>
      </c>
      <c r="P43" s="20">
        <v>0</v>
      </c>
      <c r="Q43" s="23">
        <v>0</v>
      </c>
      <c r="R43" s="22">
        <v>10452.4</v>
      </c>
      <c r="S43" s="20">
        <v>100</v>
      </c>
      <c r="T43" s="20">
        <v>50</v>
      </c>
      <c r="U43" s="21">
        <v>25</v>
      </c>
      <c r="V43" s="20"/>
      <c r="W43" s="20"/>
      <c r="X43" s="17">
        <f t="shared" si="4"/>
        <v>10452.4</v>
      </c>
      <c r="Y43" s="17" t="s">
        <v>5</v>
      </c>
      <c r="Z43"/>
      <c r="AA43"/>
      <c r="AC43" s="17"/>
      <c r="AD43" s="16" t="s">
        <v>4</v>
      </c>
      <c r="AE43" s="46">
        <v>9954.67</v>
      </c>
      <c r="AF43" s="16">
        <v>9954.67</v>
      </c>
      <c r="AG43" s="16">
        <f t="shared" si="5"/>
        <v>497.73350000000005</v>
      </c>
      <c r="AH43" s="16">
        <f t="shared" si="6"/>
        <v>10452.4035</v>
      </c>
      <c r="AI43" s="17">
        <f t="shared" si="7"/>
        <v>3.5000000007130438E-3</v>
      </c>
    </row>
    <row r="44" spans="1:35" s="16" customFormat="1" ht="30" x14ac:dyDescent="0.25">
      <c r="A44" s="16">
        <v>1316</v>
      </c>
      <c r="B44" s="20">
        <v>948</v>
      </c>
      <c r="C44" s="20" t="s">
        <v>877</v>
      </c>
      <c r="D44" s="20">
        <v>42</v>
      </c>
      <c r="E44" s="20">
        <v>1</v>
      </c>
      <c r="F44" s="26" t="s">
        <v>1019</v>
      </c>
      <c r="G44" s="23">
        <v>2666.86</v>
      </c>
      <c r="H44" s="20">
        <v>31.5</v>
      </c>
      <c r="I44" s="23">
        <v>800.06</v>
      </c>
      <c r="J44" s="20">
        <v>21</v>
      </c>
      <c r="K44" s="23">
        <v>533.37</v>
      </c>
      <c r="L44" s="20">
        <v>10.5</v>
      </c>
      <c r="M44" s="23">
        <v>266.69</v>
      </c>
      <c r="N44" s="20">
        <v>0</v>
      </c>
      <c r="O44" s="23">
        <v>0</v>
      </c>
      <c r="P44" s="20">
        <v>0</v>
      </c>
      <c r="Q44" s="23">
        <v>0</v>
      </c>
      <c r="R44" s="22">
        <v>4266.9799999999996</v>
      </c>
      <c r="S44" s="20">
        <v>100</v>
      </c>
      <c r="T44" s="20">
        <v>50</v>
      </c>
      <c r="U44" s="21">
        <v>25</v>
      </c>
      <c r="V44" s="20"/>
      <c r="W44" s="20"/>
      <c r="X44" s="17">
        <f t="shared" si="4"/>
        <v>4266.9799999999996</v>
      </c>
      <c r="Y44" s="17" t="s">
        <v>5</v>
      </c>
      <c r="Z44"/>
      <c r="AA44"/>
      <c r="AC44" s="17"/>
      <c r="AD44" s="16" t="s">
        <v>4</v>
      </c>
      <c r="AE44" s="46">
        <v>4063.79</v>
      </c>
      <c r="AF44" s="16">
        <v>4063.79</v>
      </c>
      <c r="AG44" s="16">
        <f t="shared" si="5"/>
        <v>203.18950000000001</v>
      </c>
      <c r="AH44" s="16">
        <f t="shared" si="6"/>
        <v>4266.9795000000004</v>
      </c>
      <c r="AI44" s="17">
        <f t="shared" si="7"/>
        <v>-4.999999991923687E-4</v>
      </c>
    </row>
    <row r="45" spans="1:35" s="16" customFormat="1" ht="30" x14ac:dyDescent="0.25">
      <c r="A45" s="16">
        <v>1317</v>
      </c>
      <c r="B45" s="20">
        <v>949</v>
      </c>
      <c r="C45" s="20" t="s">
        <v>877</v>
      </c>
      <c r="D45" s="20">
        <v>43</v>
      </c>
      <c r="E45" s="20">
        <v>1</v>
      </c>
      <c r="F45" s="26" t="s">
        <v>1018</v>
      </c>
      <c r="G45" s="23">
        <v>3999.12</v>
      </c>
      <c r="H45" s="20">
        <v>31.5</v>
      </c>
      <c r="I45" s="23">
        <v>1199.74</v>
      </c>
      <c r="J45" s="20">
        <v>21</v>
      </c>
      <c r="K45" s="23">
        <v>799.83</v>
      </c>
      <c r="L45" s="20">
        <v>10.5</v>
      </c>
      <c r="M45" s="23">
        <v>399.91</v>
      </c>
      <c r="N45" s="20">
        <v>0</v>
      </c>
      <c r="O45" s="23">
        <v>0</v>
      </c>
      <c r="P45" s="20">
        <v>0</v>
      </c>
      <c r="Q45" s="23">
        <v>0</v>
      </c>
      <c r="R45" s="22">
        <v>6398.6</v>
      </c>
      <c r="S45" s="20">
        <v>100</v>
      </c>
      <c r="T45" s="20">
        <v>50</v>
      </c>
      <c r="U45" s="21">
        <v>25</v>
      </c>
      <c r="V45" s="20"/>
      <c r="W45" s="20"/>
      <c r="X45" s="17">
        <f t="shared" si="4"/>
        <v>6398.5999999999995</v>
      </c>
      <c r="Y45" s="17" t="s">
        <v>5</v>
      </c>
      <c r="Z45"/>
      <c r="AA45"/>
      <c r="AC45" s="17"/>
      <c r="AD45" s="16" t="s">
        <v>4</v>
      </c>
      <c r="AE45" s="46">
        <v>6093.91</v>
      </c>
      <c r="AF45" s="16">
        <v>6093.91</v>
      </c>
      <c r="AG45" s="16">
        <f t="shared" si="5"/>
        <v>304.69549999999998</v>
      </c>
      <c r="AH45" s="16">
        <f t="shared" si="6"/>
        <v>6398.6054999999997</v>
      </c>
      <c r="AI45" s="17">
        <f t="shared" si="7"/>
        <v>5.4999999993015081E-3</v>
      </c>
    </row>
    <row r="46" spans="1:35" s="16" customFormat="1" ht="30" x14ac:dyDescent="0.25">
      <c r="A46" s="16">
        <v>1318</v>
      </c>
      <c r="B46" s="20">
        <v>950</v>
      </c>
      <c r="C46" s="20" t="s">
        <v>877</v>
      </c>
      <c r="D46" s="20">
        <v>44</v>
      </c>
      <c r="E46" s="20">
        <v>1</v>
      </c>
      <c r="F46" s="26" t="s">
        <v>1017</v>
      </c>
      <c r="G46" s="23">
        <v>5466.94</v>
      </c>
      <c r="H46" s="20">
        <v>31.5</v>
      </c>
      <c r="I46" s="23">
        <v>1640.08</v>
      </c>
      <c r="J46" s="20">
        <v>21</v>
      </c>
      <c r="K46" s="23">
        <v>1093.3900000000001</v>
      </c>
      <c r="L46" s="20">
        <v>10.5</v>
      </c>
      <c r="M46" s="23">
        <v>546.69000000000005</v>
      </c>
      <c r="N46" s="20">
        <v>0</v>
      </c>
      <c r="O46" s="23">
        <v>0</v>
      </c>
      <c r="P46" s="20">
        <v>0</v>
      </c>
      <c r="Q46" s="23">
        <v>0</v>
      </c>
      <c r="R46" s="22">
        <v>8747.1</v>
      </c>
      <c r="S46" s="20">
        <v>100</v>
      </c>
      <c r="T46" s="20">
        <v>50</v>
      </c>
      <c r="U46" s="21">
        <v>25</v>
      </c>
      <c r="V46" s="20"/>
      <c r="W46" s="20"/>
      <c r="X46" s="17">
        <f t="shared" si="4"/>
        <v>8747.1</v>
      </c>
      <c r="Y46" s="17" t="s">
        <v>5</v>
      </c>
      <c r="Z46"/>
      <c r="AA46"/>
      <c r="AC46" s="17"/>
      <c r="AD46" s="16" t="s">
        <v>4</v>
      </c>
      <c r="AE46" s="46">
        <v>8330.57</v>
      </c>
      <c r="AF46" s="16">
        <v>8330.57</v>
      </c>
      <c r="AG46" s="16">
        <f t="shared" si="5"/>
        <v>416.52850000000001</v>
      </c>
      <c r="AH46" s="16">
        <f t="shared" si="6"/>
        <v>8747.0985000000001</v>
      </c>
      <c r="AI46" s="17">
        <f t="shared" si="7"/>
        <v>-1.5000000003055902E-3</v>
      </c>
    </row>
    <row r="47" spans="1:35" s="16" customFormat="1" ht="45" x14ac:dyDescent="0.25">
      <c r="A47" s="16">
        <v>1319</v>
      </c>
      <c r="B47" s="20">
        <v>951</v>
      </c>
      <c r="C47" s="20" t="s">
        <v>877</v>
      </c>
      <c r="D47" s="20">
        <v>45</v>
      </c>
      <c r="E47" s="20">
        <v>1</v>
      </c>
      <c r="F47" s="26" t="s">
        <v>1016</v>
      </c>
      <c r="G47" s="23">
        <v>2666.86</v>
      </c>
      <c r="H47" s="20">
        <v>31.5</v>
      </c>
      <c r="I47" s="23">
        <v>800.06</v>
      </c>
      <c r="J47" s="20">
        <v>21</v>
      </c>
      <c r="K47" s="23">
        <v>533.37</v>
      </c>
      <c r="L47" s="20">
        <v>10.5</v>
      </c>
      <c r="M47" s="23">
        <v>266.69</v>
      </c>
      <c r="N47" s="20">
        <v>0</v>
      </c>
      <c r="O47" s="23">
        <v>0</v>
      </c>
      <c r="P47" s="20">
        <v>0</v>
      </c>
      <c r="Q47" s="23">
        <v>0</v>
      </c>
      <c r="R47" s="22">
        <v>4266.9799999999996</v>
      </c>
      <c r="S47" s="20">
        <v>100</v>
      </c>
      <c r="T47" s="20">
        <v>50</v>
      </c>
      <c r="U47" s="21">
        <v>25</v>
      </c>
      <c r="V47" s="20"/>
      <c r="W47" s="20"/>
      <c r="X47" s="17">
        <f t="shared" si="4"/>
        <v>4266.9799999999996</v>
      </c>
      <c r="Y47" s="17" t="s">
        <v>5</v>
      </c>
      <c r="Z47"/>
      <c r="AA47"/>
      <c r="AC47" s="17"/>
      <c r="AD47" s="16" t="s">
        <v>4</v>
      </c>
      <c r="AE47" s="46">
        <v>4063.79</v>
      </c>
      <c r="AF47" s="16">
        <v>4063.79</v>
      </c>
      <c r="AG47" s="16">
        <f t="shared" si="5"/>
        <v>203.18950000000001</v>
      </c>
      <c r="AH47" s="16">
        <f t="shared" si="6"/>
        <v>4266.9795000000004</v>
      </c>
      <c r="AI47" s="17">
        <f t="shared" si="7"/>
        <v>-4.999999991923687E-4</v>
      </c>
    </row>
    <row r="48" spans="1:35" s="16" customFormat="1" ht="45" x14ac:dyDescent="0.25">
      <c r="A48" s="16">
        <v>1320</v>
      </c>
      <c r="B48" s="20">
        <v>952</v>
      </c>
      <c r="C48" s="20" t="s">
        <v>877</v>
      </c>
      <c r="D48" s="20">
        <v>46</v>
      </c>
      <c r="E48" s="20">
        <v>1</v>
      </c>
      <c r="F48" s="26" t="s">
        <v>1015</v>
      </c>
      <c r="G48" s="23">
        <v>5199.33</v>
      </c>
      <c r="H48" s="20">
        <v>31.5</v>
      </c>
      <c r="I48" s="23">
        <v>1559.8</v>
      </c>
      <c r="J48" s="20">
        <v>21</v>
      </c>
      <c r="K48" s="23">
        <v>1039.8699999999999</v>
      </c>
      <c r="L48" s="20">
        <v>10.5</v>
      </c>
      <c r="M48" s="23">
        <v>519.92999999999995</v>
      </c>
      <c r="N48" s="20">
        <v>0</v>
      </c>
      <c r="O48" s="23">
        <v>0</v>
      </c>
      <c r="P48" s="20">
        <v>0</v>
      </c>
      <c r="Q48" s="23">
        <v>0</v>
      </c>
      <c r="R48" s="22">
        <v>8318.93</v>
      </c>
      <c r="S48" s="20">
        <v>100</v>
      </c>
      <c r="T48" s="20">
        <v>50</v>
      </c>
      <c r="U48" s="21">
        <v>25</v>
      </c>
      <c r="V48" s="20"/>
      <c r="W48" s="20"/>
      <c r="X48" s="17">
        <f t="shared" si="4"/>
        <v>8318.93</v>
      </c>
      <c r="Y48" s="17" t="s">
        <v>5</v>
      </c>
      <c r="Z48"/>
      <c r="AA48"/>
      <c r="AC48" s="17"/>
      <c r="AD48" s="16" t="s">
        <v>4</v>
      </c>
      <c r="AE48" s="46">
        <v>7922.78</v>
      </c>
      <c r="AF48" s="16">
        <v>7922.78</v>
      </c>
      <c r="AG48" s="16">
        <f t="shared" si="5"/>
        <v>396.13900000000001</v>
      </c>
      <c r="AH48" s="16">
        <f t="shared" si="6"/>
        <v>8318.9189999999999</v>
      </c>
      <c r="AI48" s="17">
        <f t="shared" si="7"/>
        <v>-1.1000000000422006E-2</v>
      </c>
    </row>
    <row r="49" spans="1:35" s="16" customFormat="1" ht="45" x14ac:dyDescent="0.25">
      <c r="A49" s="16">
        <v>1321</v>
      </c>
      <c r="B49" s="20">
        <v>953</v>
      </c>
      <c r="C49" s="20" t="s">
        <v>877</v>
      </c>
      <c r="D49" s="20">
        <v>47</v>
      </c>
      <c r="E49" s="20">
        <v>1</v>
      </c>
      <c r="F49" s="26" t="s">
        <v>1014</v>
      </c>
      <c r="G49" s="23">
        <v>2666.86</v>
      </c>
      <c r="H49" s="20">
        <v>31.5</v>
      </c>
      <c r="I49" s="23">
        <v>800.06</v>
      </c>
      <c r="J49" s="20">
        <v>21</v>
      </c>
      <c r="K49" s="23">
        <v>533.37</v>
      </c>
      <c r="L49" s="20">
        <v>10.5</v>
      </c>
      <c r="M49" s="23">
        <v>266.69</v>
      </c>
      <c r="N49" s="20">
        <v>0</v>
      </c>
      <c r="O49" s="23">
        <v>0</v>
      </c>
      <c r="P49" s="20">
        <v>0</v>
      </c>
      <c r="Q49" s="23">
        <v>0</v>
      </c>
      <c r="R49" s="22">
        <v>4266.9799999999996</v>
      </c>
      <c r="S49" s="20">
        <v>100</v>
      </c>
      <c r="T49" s="20">
        <v>50</v>
      </c>
      <c r="U49" s="21">
        <v>25</v>
      </c>
      <c r="V49" s="20"/>
      <c r="W49" s="20"/>
      <c r="X49" s="17">
        <f t="shared" si="4"/>
        <v>4266.9799999999996</v>
      </c>
      <c r="Y49" s="17" t="s">
        <v>5</v>
      </c>
      <c r="Z49"/>
      <c r="AA49"/>
      <c r="AC49" s="17"/>
      <c r="AD49" s="16" t="s">
        <v>4</v>
      </c>
      <c r="AE49" s="46">
        <v>4063.79</v>
      </c>
      <c r="AF49" s="16">
        <v>4063.79</v>
      </c>
      <c r="AG49" s="16">
        <f t="shared" si="5"/>
        <v>203.18950000000001</v>
      </c>
      <c r="AH49" s="16">
        <f t="shared" si="6"/>
        <v>4266.9795000000004</v>
      </c>
      <c r="AI49" s="17">
        <f t="shared" si="7"/>
        <v>-4.999999991923687E-4</v>
      </c>
    </row>
    <row r="50" spans="1:35" s="16" customFormat="1" ht="45" x14ac:dyDescent="0.25">
      <c r="A50" s="16">
        <v>1322</v>
      </c>
      <c r="B50" s="20">
        <v>954</v>
      </c>
      <c r="C50" s="20" t="s">
        <v>877</v>
      </c>
      <c r="D50" s="20">
        <v>48</v>
      </c>
      <c r="E50" s="20">
        <v>1</v>
      </c>
      <c r="F50" s="26" t="s">
        <v>1013</v>
      </c>
      <c r="G50" s="23">
        <v>3198.59</v>
      </c>
      <c r="H50" s="20">
        <v>31.5</v>
      </c>
      <c r="I50" s="23">
        <v>959.57</v>
      </c>
      <c r="J50" s="20">
        <v>21</v>
      </c>
      <c r="K50" s="23">
        <v>639.72</v>
      </c>
      <c r="L50" s="20">
        <v>10.5</v>
      </c>
      <c r="M50" s="23">
        <v>319.86</v>
      </c>
      <c r="N50" s="20">
        <v>0</v>
      </c>
      <c r="O50" s="23">
        <v>0</v>
      </c>
      <c r="P50" s="20">
        <v>0</v>
      </c>
      <c r="Q50" s="23">
        <v>0</v>
      </c>
      <c r="R50" s="22">
        <v>5117.74</v>
      </c>
      <c r="S50" s="20">
        <v>100</v>
      </c>
      <c r="T50" s="20">
        <v>50</v>
      </c>
      <c r="U50" s="21">
        <v>25</v>
      </c>
      <c r="V50" s="20"/>
      <c r="W50" s="20"/>
      <c r="X50" s="17">
        <f t="shared" si="4"/>
        <v>5117.74</v>
      </c>
      <c r="Y50" s="17" t="s">
        <v>5</v>
      </c>
      <c r="Z50"/>
      <c r="AA50"/>
      <c r="AC50" s="17"/>
      <c r="AD50" s="16" t="s">
        <v>4</v>
      </c>
      <c r="AE50" s="46">
        <v>4874.05</v>
      </c>
      <c r="AF50" s="16">
        <v>4874.05</v>
      </c>
      <c r="AG50" s="16">
        <f t="shared" si="5"/>
        <v>243.70250000000001</v>
      </c>
      <c r="AH50" s="16">
        <f t="shared" si="6"/>
        <v>5117.7525000000005</v>
      </c>
      <c r="AI50" s="17">
        <f t="shared" si="7"/>
        <v>1.2500000000727596E-2</v>
      </c>
    </row>
    <row r="51" spans="1:35" s="16" customFormat="1" ht="45" x14ac:dyDescent="0.25">
      <c r="A51" s="16">
        <v>1323</v>
      </c>
      <c r="B51" s="20">
        <v>955</v>
      </c>
      <c r="C51" s="20" t="s">
        <v>877</v>
      </c>
      <c r="D51" s="20">
        <v>49</v>
      </c>
      <c r="E51" s="20">
        <v>1</v>
      </c>
      <c r="F51" s="26" t="s">
        <v>1012</v>
      </c>
      <c r="G51" s="23">
        <v>5199.33</v>
      </c>
      <c r="H51" s="20">
        <v>31.5</v>
      </c>
      <c r="I51" s="23">
        <v>1559.8</v>
      </c>
      <c r="J51" s="20">
        <v>21</v>
      </c>
      <c r="K51" s="23">
        <v>1039.8699999999999</v>
      </c>
      <c r="L51" s="20">
        <v>10.5</v>
      </c>
      <c r="M51" s="23">
        <v>519.92999999999995</v>
      </c>
      <c r="N51" s="20">
        <v>0</v>
      </c>
      <c r="O51" s="23">
        <v>0</v>
      </c>
      <c r="P51" s="20">
        <v>0</v>
      </c>
      <c r="Q51" s="23">
        <v>0</v>
      </c>
      <c r="R51" s="22">
        <v>8318.93</v>
      </c>
      <c r="S51" s="20">
        <v>100</v>
      </c>
      <c r="T51" s="20">
        <v>50</v>
      </c>
      <c r="U51" s="21">
        <v>25</v>
      </c>
      <c r="V51" s="20"/>
      <c r="W51" s="20"/>
      <c r="X51" s="17">
        <f t="shared" si="4"/>
        <v>8318.93</v>
      </c>
      <c r="Y51" s="17" t="s">
        <v>5</v>
      </c>
      <c r="Z51"/>
      <c r="AA51"/>
      <c r="AC51" s="17"/>
      <c r="AD51" s="16" t="s">
        <v>4</v>
      </c>
      <c r="AE51" s="46">
        <v>7922.78</v>
      </c>
      <c r="AF51" s="16">
        <v>7922.78</v>
      </c>
      <c r="AG51" s="16">
        <f t="shared" si="5"/>
        <v>396.13900000000001</v>
      </c>
      <c r="AH51" s="16">
        <f t="shared" si="6"/>
        <v>8318.9189999999999</v>
      </c>
      <c r="AI51" s="17">
        <f t="shared" si="7"/>
        <v>-1.1000000000422006E-2</v>
      </c>
    </row>
    <row r="52" spans="1:35" s="16" customFormat="1" ht="45" x14ac:dyDescent="0.25">
      <c r="A52" s="16">
        <v>1324</v>
      </c>
      <c r="B52" s="20">
        <v>956</v>
      </c>
      <c r="C52" s="20" t="s">
        <v>877</v>
      </c>
      <c r="D52" s="20">
        <v>50</v>
      </c>
      <c r="E52" s="20">
        <v>1</v>
      </c>
      <c r="F52" s="26" t="s">
        <v>1011</v>
      </c>
      <c r="G52" s="23">
        <v>2666.86</v>
      </c>
      <c r="H52" s="20">
        <v>31.5</v>
      </c>
      <c r="I52" s="23">
        <v>800.06</v>
      </c>
      <c r="J52" s="20">
        <v>21</v>
      </c>
      <c r="K52" s="23">
        <v>533.37</v>
      </c>
      <c r="L52" s="20">
        <v>10.5</v>
      </c>
      <c r="M52" s="23">
        <v>266.69</v>
      </c>
      <c r="N52" s="20">
        <v>0</v>
      </c>
      <c r="O52" s="23">
        <v>0</v>
      </c>
      <c r="P52" s="20">
        <v>0</v>
      </c>
      <c r="Q52" s="23">
        <v>0</v>
      </c>
      <c r="R52" s="22">
        <v>4266.9799999999996</v>
      </c>
      <c r="S52" s="20">
        <v>100</v>
      </c>
      <c r="T52" s="20">
        <v>50</v>
      </c>
      <c r="U52" s="21">
        <v>25</v>
      </c>
      <c r="V52" s="20"/>
      <c r="W52" s="20"/>
      <c r="X52" s="17">
        <f t="shared" si="4"/>
        <v>4266.9799999999996</v>
      </c>
      <c r="Y52" s="17" t="s">
        <v>5</v>
      </c>
      <c r="Z52"/>
      <c r="AA52"/>
      <c r="AC52" s="17"/>
      <c r="AD52" s="16" t="s">
        <v>4</v>
      </c>
      <c r="AE52" s="46">
        <v>4063.79</v>
      </c>
      <c r="AF52" s="16">
        <v>4063.79</v>
      </c>
      <c r="AG52" s="16">
        <f t="shared" si="5"/>
        <v>203.18950000000001</v>
      </c>
      <c r="AH52" s="16">
        <f t="shared" si="6"/>
        <v>4266.9795000000004</v>
      </c>
      <c r="AI52" s="17">
        <f t="shared" si="7"/>
        <v>-4.999999991923687E-4</v>
      </c>
    </row>
    <row r="53" spans="1:35" s="16" customFormat="1" ht="45" x14ac:dyDescent="0.25">
      <c r="A53" s="16">
        <v>1325</v>
      </c>
      <c r="B53" s="20">
        <v>957</v>
      </c>
      <c r="C53" s="20" t="s">
        <v>877</v>
      </c>
      <c r="D53" s="20">
        <v>51</v>
      </c>
      <c r="E53" s="20">
        <v>1</v>
      </c>
      <c r="F53" s="26" t="s">
        <v>1010</v>
      </c>
      <c r="G53" s="23">
        <v>3198.59</v>
      </c>
      <c r="H53" s="20">
        <v>31.5</v>
      </c>
      <c r="I53" s="23">
        <v>959.57</v>
      </c>
      <c r="J53" s="20">
        <v>21</v>
      </c>
      <c r="K53" s="23">
        <v>639.72</v>
      </c>
      <c r="L53" s="20">
        <v>10.5</v>
      </c>
      <c r="M53" s="23">
        <v>319.86</v>
      </c>
      <c r="N53" s="20">
        <v>0</v>
      </c>
      <c r="O53" s="23">
        <v>0</v>
      </c>
      <c r="P53" s="20">
        <v>0</v>
      </c>
      <c r="Q53" s="23">
        <v>0</v>
      </c>
      <c r="R53" s="22">
        <v>5117.74</v>
      </c>
      <c r="S53" s="20">
        <v>100</v>
      </c>
      <c r="T53" s="20">
        <v>50</v>
      </c>
      <c r="U53" s="21">
        <v>25</v>
      </c>
      <c r="V53" s="20"/>
      <c r="W53" s="20"/>
      <c r="X53" s="17">
        <f t="shared" si="4"/>
        <v>5117.74</v>
      </c>
      <c r="Y53" s="17" t="s">
        <v>5</v>
      </c>
      <c r="Z53"/>
      <c r="AA53"/>
      <c r="AC53" s="17"/>
      <c r="AD53" s="16" t="s">
        <v>4</v>
      </c>
      <c r="AE53" s="46">
        <v>4874.05</v>
      </c>
      <c r="AF53" s="16">
        <v>4874.05</v>
      </c>
      <c r="AG53" s="16">
        <f t="shared" si="5"/>
        <v>243.70250000000001</v>
      </c>
      <c r="AH53" s="16">
        <f t="shared" si="6"/>
        <v>5117.7525000000005</v>
      </c>
      <c r="AI53" s="17">
        <f t="shared" si="7"/>
        <v>1.2500000000727596E-2</v>
      </c>
    </row>
    <row r="54" spans="1:35" s="16" customFormat="1" ht="30" x14ac:dyDescent="0.25">
      <c r="A54" s="16">
        <v>1326</v>
      </c>
      <c r="B54" s="20">
        <v>958</v>
      </c>
      <c r="C54" s="20" t="s">
        <v>877</v>
      </c>
      <c r="D54" s="20">
        <v>52</v>
      </c>
      <c r="E54" s="20">
        <v>1</v>
      </c>
      <c r="F54" s="26" t="s">
        <v>1009</v>
      </c>
      <c r="G54" s="23">
        <v>3999.12</v>
      </c>
      <c r="H54" s="20">
        <v>31.5</v>
      </c>
      <c r="I54" s="23">
        <v>1199.74</v>
      </c>
      <c r="J54" s="20">
        <v>21</v>
      </c>
      <c r="K54" s="23">
        <v>799.83</v>
      </c>
      <c r="L54" s="20">
        <v>10.5</v>
      </c>
      <c r="M54" s="23">
        <v>399.91</v>
      </c>
      <c r="N54" s="20">
        <v>0</v>
      </c>
      <c r="O54" s="23">
        <v>0</v>
      </c>
      <c r="P54" s="20">
        <v>0</v>
      </c>
      <c r="Q54" s="23">
        <v>0</v>
      </c>
      <c r="R54" s="22">
        <v>6398.6</v>
      </c>
      <c r="S54" s="20">
        <v>100</v>
      </c>
      <c r="T54" s="20">
        <v>50</v>
      </c>
      <c r="U54" s="21">
        <v>25</v>
      </c>
      <c r="V54" s="20"/>
      <c r="W54" s="20"/>
      <c r="X54" s="17">
        <f t="shared" si="4"/>
        <v>6398.5999999999995</v>
      </c>
      <c r="Y54" s="17" t="s">
        <v>5</v>
      </c>
      <c r="Z54"/>
      <c r="AA54"/>
      <c r="AC54" s="17"/>
      <c r="AD54" s="16" t="s">
        <v>4</v>
      </c>
      <c r="AE54" s="46">
        <v>6093.91</v>
      </c>
      <c r="AF54" s="16">
        <v>6093.91</v>
      </c>
      <c r="AG54" s="16">
        <f t="shared" si="5"/>
        <v>304.69549999999998</v>
      </c>
      <c r="AH54" s="16">
        <f t="shared" si="6"/>
        <v>6398.6054999999997</v>
      </c>
      <c r="AI54" s="17">
        <f t="shared" si="7"/>
        <v>5.4999999993015081E-3</v>
      </c>
    </row>
    <row r="55" spans="1:35" s="16" customFormat="1" ht="45" x14ac:dyDescent="0.25">
      <c r="A55" s="16">
        <v>1327</v>
      </c>
      <c r="B55" s="20">
        <v>959</v>
      </c>
      <c r="C55" s="20" t="s">
        <v>877</v>
      </c>
      <c r="D55" s="20">
        <v>53</v>
      </c>
      <c r="E55" s="20">
        <v>1</v>
      </c>
      <c r="F55" s="26" t="s">
        <v>1008</v>
      </c>
      <c r="G55" s="23">
        <v>2666.86</v>
      </c>
      <c r="H55" s="20">
        <v>31.5</v>
      </c>
      <c r="I55" s="23">
        <v>800.06</v>
      </c>
      <c r="J55" s="20">
        <v>21</v>
      </c>
      <c r="K55" s="23">
        <v>533.37</v>
      </c>
      <c r="L55" s="20">
        <v>10.5</v>
      </c>
      <c r="M55" s="23">
        <v>266.69</v>
      </c>
      <c r="N55" s="20">
        <v>0</v>
      </c>
      <c r="O55" s="23">
        <v>0</v>
      </c>
      <c r="P55" s="20">
        <v>0</v>
      </c>
      <c r="Q55" s="23">
        <v>0</v>
      </c>
      <c r="R55" s="22">
        <v>4266.9799999999996</v>
      </c>
      <c r="S55" s="20">
        <v>100</v>
      </c>
      <c r="T55" s="20">
        <v>50</v>
      </c>
      <c r="U55" s="21">
        <v>25</v>
      </c>
      <c r="V55" s="20"/>
      <c r="W55" s="20"/>
      <c r="X55" s="17">
        <f t="shared" si="4"/>
        <v>4266.9799999999996</v>
      </c>
      <c r="Y55" s="17" t="s">
        <v>5</v>
      </c>
      <c r="Z55"/>
      <c r="AA55"/>
      <c r="AC55" s="17"/>
      <c r="AD55" s="16" t="s">
        <v>4</v>
      </c>
      <c r="AE55" s="46">
        <v>4063.79</v>
      </c>
      <c r="AF55" s="16">
        <v>4063.79</v>
      </c>
      <c r="AG55" s="16">
        <f t="shared" si="5"/>
        <v>203.18950000000001</v>
      </c>
      <c r="AH55" s="16">
        <f t="shared" si="6"/>
        <v>4266.9795000000004</v>
      </c>
      <c r="AI55" s="17">
        <f t="shared" si="7"/>
        <v>-4.999999991923687E-4</v>
      </c>
    </row>
    <row r="56" spans="1:35" s="16" customFormat="1" ht="45" x14ac:dyDescent="0.25">
      <c r="A56" s="16">
        <v>1328</v>
      </c>
      <c r="B56" s="20">
        <v>960</v>
      </c>
      <c r="C56" s="20" t="s">
        <v>877</v>
      </c>
      <c r="D56" s="20">
        <v>54</v>
      </c>
      <c r="E56" s="20">
        <v>1</v>
      </c>
      <c r="F56" s="26" t="s">
        <v>1007</v>
      </c>
      <c r="G56" s="23">
        <v>3332.99</v>
      </c>
      <c r="H56" s="20">
        <v>31.5</v>
      </c>
      <c r="I56" s="23">
        <v>999.89</v>
      </c>
      <c r="J56" s="20">
        <v>21</v>
      </c>
      <c r="K56" s="23">
        <v>666.6</v>
      </c>
      <c r="L56" s="20">
        <v>10.5</v>
      </c>
      <c r="M56" s="23">
        <v>333.3</v>
      </c>
      <c r="N56" s="20">
        <v>0</v>
      </c>
      <c r="O56" s="23">
        <v>0</v>
      </c>
      <c r="P56" s="20">
        <v>0</v>
      </c>
      <c r="Q56" s="23">
        <v>0</v>
      </c>
      <c r="R56" s="22">
        <v>5332.78</v>
      </c>
      <c r="S56" s="20">
        <v>100</v>
      </c>
      <c r="T56" s="20">
        <v>50</v>
      </c>
      <c r="U56" s="21">
        <v>25</v>
      </c>
      <c r="V56" s="20"/>
      <c r="W56" s="20"/>
      <c r="X56" s="17">
        <f t="shared" si="4"/>
        <v>5332.7800000000007</v>
      </c>
      <c r="Y56" s="17" t="s">
        <v>5</v>
      </c>
      <c r="Z56"/>
      <c r="AA56"/>
      <c r="AC56" s="17"/>
      <c r="AD56" s="16" t="s">
        <v>4</v>
      </c>
      <c r="AE56" s="46">
        <v>5078.8500000000004</v>
      </c>
      <c r="AF56" s="16">
        <v>5078.8500000000004</v>
      </c>
      <c r="AG56" s="16">
        <f t="shared" si="5"/>
        <v>253.94250000000002</v>
      </c>
      <c r="AH56" s="16">
        <f t="shared" si="6"/>
        <v>5332.7925000000005</v>
      </c>
      <c r="AI56" s="17">
        <f t="shared" si="7"/>
        <v>1.2500000000727596E-2</v>
      </c>
    </row>
    <row r="57" spans="1:35" s="16" customFormat="1" ht="30" x14ac:dyDescent="0.25">
      <c r="A57" s="16">
        <v>1329</v>
      </c>
      <c r="B57" s="20">
        <v>961</v>
      </c>
      <c r="C57" s="20" t="s">
        <v>877</v>
      </c>
      <c r="D57" s="20">
        <v>55</v>
      </c>
      <c r="E57" s="20">
        <v>1</v>
      </c>
      <c r="F57" s="26" t="s">
        <v>1006</v>
      </c>
      <c r="G57" s="23">
        <v>4799.6400000000003</v>
      </c>
      <c r="H57" s="20">
        <v>31.5</v>
      </c>
      <c r="I57" s="23">
        <v>1439.9</v>
      </c>
      <c r="J57" s="20">
        <v>21</v>
      </c>
      <c r="K57" s="23">
        <v>959.93</v>
      </c>
      <c r="L57" s="20">
        <v>10.5</v>
      </c>
      <c r="M57" s="23">
        <v>479.97</v>
      </c>
      <c r="N57" s="20">
        <v>0</v>
      </c>
      <c r="O57" s="23">
        <v>0</v>
      </c>
      <c r="P57" s="20">
        <v>0</v>
      </c>
      <c r="Q57" s="23">
        <v>0</v>
      </c>
      <c r="R57" s="22">
        <v>7679.44</v>
      </c>
      <c r="S57" s="20">
        <v>100</v>
      </c>
      <c r="T57" s="20">
        <v>50</v>
      </c>
      <c r="U57" s="21">
        <v>25</v>
      </c>
      <c r="V57" s="20"/>
      <c r="W57" s="20"/>
      <c r="X57" s="17">
        <f t="shared" si="4"/>
        <v>7679.4400000000014</v>
      </c>
      <c r="Y57" s="17" t="s">
        <v>5</v>
      </c>
      <c r="Z57"/>
      <c r="AA57"/>
      <c r="AC57" s="17"/>
      <c r="AD57" s="16" t="s">
        <v>4</v>
      </c>
      <c r="AE57" s="46">
        <v>7313.75</v>
      </c>
      <c r="AF57" s="16">
        <v>7313.75</v>
      </c>
      <c r="AG57" s="16">
        <f t="shared" si="5"/>
        <v>365.6875</v>
      </c>
      <c r="AH57" s="16">
        <f t="shared" si="6"/>
        <v>7679.4375</v>
      </c>
      <c r="AI57" s="17">
        <f t="shared" si="7"/>
        <v>-2.4999999995998223E-3</v>
      </c>
    </row>
    <row r="58" spans="1:35" s="16" customFormat="1" ht="30" x14ac:dyDescent="0.25">
      <c r="A58" s="16">
        <v>1330</v>
      </c>
      <c r="B58" s="20">
        <v>962</v>
      </c>
      <c r="C58" s="20" t="s">
        <v>877</v>
      </c>
      <c r="D58" s="20">
        <v>56</v>
      </c>
      <c r="E58" s="20">
        <v>1</v>
      </c>
      <c r="F58" s="26" t="s">
        <v>1005</v>
      </c>
      <c r="G58" s="23">
        <v>2666.86</v>
      </c>
      <c r="H58" s="20">
        <v>31.5</v>
      </c>
      <c r="I58" s="23">
        <v>800.06</v>
      </c>
      <c r="J58" s="20">
        <v>21</v>
      </c>
      <c r="K58" s="23">
        <v>533.37</v>
      </c>
      <c r="L58" s="20">
        <v>10.5</v>
      </c>
      <c r="M58" s="23">
        <v>266.69</v>
      </c>
      <c r="N58" s="20">
        <v>0</v>
      </c>
      <c r="O58" s="23">
        <v>0</v>
      </c>
      <c r="P58" s="20">
        <v>0</v>
      </c>
      <c r="Q58" s="23">
        <v>0</v>
      </c>
      <c r="R58" s="22">
        <v>4266.9799999999996</v>
      </c>
      <c r="S58" s="20">
        <v>100</v>
      </c>
      <c r="T58" s="20">
        <v>50</v>
      </c>
      <c r="U58" s="21">
        <v>25</v>
      </c>
      <c r="V58" s="20"/>
      <c r="W58" s="20"/>
      <c r="X58" s="17">
        <f t="shared" si="4"/>
        <v>4266.9799999999996</v>
      </c>
      <c r="Y58" s="17" t="s">
        <v>5</v>
      </c>
      <c r="Z58"/>
      <c r="AA58"/>
      <c r="AC58" s="17"/>
      <c r="AD58" s="16" t="s">
        <v>4</v>
      </c>
      <c r="AE58" s="46">
        <v>4063.79</v>
      </c>
      <c r="AF58" s="16">
        <v>4063.79</v>
      </c>
      <c r="AG58" s="16">
        <f t="shared" si="5"/>
        <v>203.18950000000001</v>
      </c>
      <c r="AH58" s="16">
        <f t="shared" si="6"/>
        <v>4266.9795000000004</v>
      </c>
      <c r="AI58" s="17">
        <f t="shared" si="7"/>
        <v>-4.999999991923687E-4</v>
      </c>
    </row>
    <row r="59" spans="1:35" s="16" customFormat="1" ht="30" x14ac:dyDescent="0.25">
      <c r="A59" s="16">
        <v>1331</v>
      </c>
      <c r="B59" s="20">
        <v>963</v>
      </c>
      <c r="C59" s="20" t="s">
        <v>877</v>
      </c>
      <c r="D59" s="20">
        <v>57</v>
      </c>
      <c r="E59" s="20">
        <v>1</v>
      </c>
      <c r="F59" s="26" t="s">
        <v>1004</v>
      </c>
      <c r="G59" s="23">
        <v>3999.12</v>
      </c>
      <c r="H59" s="20">
        <v>31.5</v>
      </c>
      <c r="I59" s="23">
        <v>1199.74</v>
      </c>
      <c r="J59" s="20">
        <v>21</v>
      </c>
      <c r="K59" s="23">
        <v>799.83</v>
      </c>
      <c r="L59" s="20">
        <v>10.5</v>
      </c>
      <c r="M59" s="23">
        <v>399.91</v>
      </c>
      <c r="N59" s="20">
        <v>0</v>
      </c>
      <c r="O59" s="23">
        <v>0</v>
      </c>
      <c r="P59" s="20">
        <v>0</v>
      </c>
      <c r="Q59" s="23">
        <v>0</v>
      </c>
      <c r="R59" s="22">
        <v>6398.6</v>
      </c>
      <c r="S59" s="20">
        <v>100</v>
      </c>
      <c r="T59" s="20">
        <v>50</v>
      </c>
      <c r="U59" s="21">
        <v>25</v>
      </c>
      <c r="V59" s="20"/>
      <c r="W59" s="20"/>
      <c r="X59" s="17">
        <f t="shared" si="4"/>
        <v>6398.5999999999995</v>
      </c>
      <c r="Y59" s="17" t="s">
        <v>5</v>
      </c>
      <c r="Z59"/>
      <c r="AA59"/>
      <c r="AC59" s="17"/>
      <c r="AD59" s="16" t="s">
        <v>4</v>
      </c>
      <c r="AE59" s="46">
        <v>6093.91</v>
      </c>
      <c r="AF59" s="16">
        <v>6093.91</v>
      </c>
      <c r="AG59" s="16">
        <f t="shared" si="5"/>
        <v>304.69549999999998</v>
      </c>
      <c r="AH59" s="16">
        <f t="shared" si="6"/>
        <v>6398.6054999999997</v>
      </c>
      <c r="AI59" s="17">
        <f t="shared" si="7"/>
        <v>5.4999999993015081E-3</v>
      </c>
    </row>
    <row r="60" spans="1:35" s="16" customFormat="1" ht="45" x14ac:dyDescent="0.25">
      <c r="A60" s="16">
        <v>1332</v>
      </c>
      <c r="B60" s="20">
        <v>964</v>
      </c>
      <c r="C60" s="20" t="s">
        <v>877</v>
      </c>
      <c r="D60" s="20">
        <v>58</v>
      </c>
      <c r="E60" s="20">
        <v>1</v>
      </c>
      <c r="F60" s="26" t="s">
        <v>1003</v>
      </c>
      <c r="G60" s="23">
        <v>1466.66</v>
      </c>
      <c r="H60" s="20">
        <v>31.5</v>
      </c>
      <c r="I60" s="23">
        <v>440</v>
      </c>
      <c r="J60" s="20">
        <v>21</v>
      </c>
      <c r="K60" s="23">
        <v>293.33</v>
      </c>
      <c r="L60" s="20">
        <v>10.5</v>
      </c>
      <c r="M60" s="23">
        <v>146.66</v>
      </c>
      <c r="N60" s="20">
        <v>0</v>
      </c>
      <c r="O60" s="23">
        <v>0</v>
      </c>
      <c r="P60" s="20">
        <v>0</v>
      </c>
      <c r="Q60" s="23">
        <v>0</v>
      </c>
      <c r="R60" s="22">
        <v>2346.65</v>
      </c>
      <c r="S60" s="20">
        <v>100</v>
      </c>
      <c r="T60" s="20">
        <v>50</v>
      </c>
      <c r="U60" s="21">
        <v>25</v>
      </c>
      <c r="V60" s="20"/>
      <c r="W60" s="20"/>
      <c r="X60" s="17">
        <f t="shared" si="4"/>
        <v>2346.65</v>
      </c>
      <c r="Y60" s="17" t="s">
        <v>5</v>
      </c>
      <c r="Z60"/>
      <c r="AA60"/>
      <c r="AC60" s="17"/>
      <c r="AD60" s="16" t="s">
        <v>4</v>
      </c>
      <c r="AE60" s="46">
        <v>2234.91</v>
      </c>
      <c r="AF60" s="16">
        <v>2234.91</v>
      </c>
      <c r="AG60" s="16">
        <f t="shared" si="5"/>
        <v>111.74549999999999</v>
      </c>
      <c r="AH60" s="16">
        <f t="shared" si="6"/>
        <v>2346.6554999999998</v>
      </c>
      <c r="AI60" s="17">
        <f t="shared" si="7"/>
        <v>5.4999999997562554E-3</v>
      </c>
    </row>
    <row r="61" spans="1:35" s="16" customFormat="1" ht="30" x14ac:dyDescent="0.25">
      <c r="A61" s="16">
        <v>1333</v>
      </c>
      <c r="B61" s="20">
        <v>965</v>
      </c>
      <c r="C61" s="20" t="s">
        <v>877</v>
      </c>
      <c r="D61" s="20">
        <v>59</v>
      </c>
      <c r="E61" s="20">
        <v>1</v>
      </c>
      <c r="F61" s="26" t="s">
        <v>1002</v>
      </c>
      <c r="G61" s="23">
        <v>3732.67</v>
      </c>
      <c r="H61" s="20">
        <v>31.5</v>
      </c>
      <c r="I61" s="23">
        <v>1119.8</v>
      </c>
      <c r="J61" s="20">
        <v>21</v>
      </c>
      <c r="K61" s="23">
        <v>746.53</v>
      </c>
      <c r="L61" s="20">
        <v>10.5</v>
      </c>
      <c r="M61" s="23">
        <v>373.26</v>
      </c>
      <c r="N61" s="20">
        <v>0</v>
      </c>
      <c r="O61" s="23">
        <v>0</v>
      </c>
      <c r="P61" s="20">
        <v>0</v>
      </c>
      <c r="Q61" s="23">
        <v>0</v>
      </c>
      <c r="R61" s="22">
        <v>5972.26</v>
      </c>
      <c r="S61" s="20">
        <v>100</v>
      </c>
      <c r="T61" s="20">
        <v>50</v>
      </c>
      <c r="U61" s="21">
        <v>25</v>
      </c>
      <c r="V61" s="20"/>
      <c r="W61" s="20"/>
      <c r="X61" s="17">
        <f t="shared" si="4"/>
        <v>5972.26</v>
      </c>
      <c r="Y61" s="17" t="s">
        <v>5</v>
      </c>
      <c r="Z61"/>
      <c r="AA61"/>
      <c r="AC61" s="17"/>
      <c r="AD61" s="16" t="s">
        <v>4</v>
      </c>
      <c r="AE61" s="46">
        <v>5687.87</v>
      </c>
      <c r="AF61" s="16">
        <v>5687.87</v>
      </c>
      <c r="AG61" s="16">
        <f t="shared" si="5"/>
        <v>284.39350000000002</v>
      </c>
      <c r="AH61" s="16">
        <f t="shared" si="6"/>
        <v>5972.2635</v>
      </c>
      <c r="AI61" s="17">
        <f t="shared" si="7"/>
        <v>3.4999999998035491E-3</v>
      </c>
    </row>
    <row r="62" spans="1:35" s="16" customFormat="1" ht="30" x14ac:dyDescent="0.25">
      <c r="A62" s="16">
        <v>1334</v>
      </c>
      <c r="B62" s="20">
        <v>966</v>
      </c>
      <c r="C62" s="20" t="s">
        <v>877</v>
      </c>
      <c r="D62" s="20">
        <v>60</v>
      </c>
      <c r="E62" s="20">
        <v>1</v>
      </c>
      <c r="F62" s="26" t="s">
        <v>1001</v>
      </c>
      <c r="G62" s="23">
        <v>1998.39</v>
      </c>
      <c r="H62" s="20">
        <v>31.5</v>
      </c>
      <c r="I62" s="23">
        <v>599.52</v>
      </c>
      <c r="J62" s="20">
        <v>21</v>
      </c>
      <c r="K62" s="23">
        <v>399.68</v>
      </c>
      <c r="L62" s="20">
        <v>10.5</v>
      </c>
      <c r="M62" s="23">
        <v>199.84</v>
      </c>
      <c r="N62" s="20">
        <v>0</v>
      </c>
      <c r="O62" s="23">
        <v>0</v>
      </c>
      <c r="P62" s="20">
        <v>0</v>
      </c>
      <c r="Q62" s="23">
        <v>0</v>
      </c>
      <c r="R62" s="22">
        <v>3197.43</v>
      </c>
      <c r="S62" s="20">
        <v>100</v>
      </c>
      <c r="T62" s="20">
        <v>50</v>
      </c>
      <c r="U62" s="21">
        <v>25</v>
      </c>
      <c r="V62" s="20"/>
      <c r="W62" s="20"/>
      <c r="X62" s="17">
        <f t="shared" si="4"/>
        <v>3197.43</v>
      </c>
      <c r="Y62" s="17" t="s">
        <v>5</v>
      </c>
      <c r="Z62"/>
      <c r="AA62"/>
      <c r="AC62" s="17"/>
      <c r="AD62" s="16" t="s">
        <v>4</v>
      </c>
      <c r="AE62" s="46">
        <v>3045.17</v>
      </c>
      <c r="AF62" s="16">
        <v>3045.17</v>
      </c>
      <c r="AG62" s="16">
        <f t="shared" si="5"/>
        <v>152.2585</v>
      </c>
      <c r="AH62" s="16">
        <f t="shared" si="6"/>
        <v>3197.4285</v>
      </c>
      <c r="AI62" s="17">
        <f t="shared" si="7"/>
        <v>-1.4999999998508429E-3</v>
      </c>
    </row>
    <row r="63" spans="1:35" s="16" customFormat="1" ht="30" x14ac:dyDescent="0.25">
      <c r="A63" s="16">
        <v>1335</v>
      </c>
      <c r="B63" s="20">
        <v>967</v>
      </c>
      <c r="C63" s="20" t="s">
        <v>877</v>
      </c>
      <c r="D63" s="20">
        <v>61</v>
      </c>
      <c r="E63" s="20">
        <v>1</v>
      </c>
      <c r="F63" s="26" t="s">
        <v>1000</v>
      </c>
      <c r="G63" s="23">
        <v>6667.14</v>
      </c>
      <c r="H63" s="20">
        <v>31.5</v>
      </c>
      <c r="I63" s="23">
        <v>2000.14</v>
      </c>
      <c r="J63" s="20">
        <v>21</v>
      </c>
      <c r="K63" s="23">
        <v>1333.43</v>
      </c>
      <c r="L63" s="20">
        <v>10.5</v>
      </c>
      <c r="M63" s="23">
        <v>666.72</v>
      </c>
      <c r="N63" s="20">
        <v>0</v>
      </c>
      <c r="O63" s="23">
        <v>0</v>
      </c>
      <c r="P63" s="20">
        <v>0</v>
      </c>
      <c r="Q63" s="23">
        <v>0</v>
      </c>
      <c r="R63" s="22">
        <v>10667.43</v>
      </c>
      <c r="S63" s="20">
        <v>100</v>
      </c>
      <c r="T63" s="20">
        <v>50</v>
      </c>
      <c r="U63" s="21">
        <v>25</v>
      </c>
      <c r="V63" s="20"/>
      <c r="W63" s="20"/>
      <c r="X63" s="17">
        <f t="shared" si="4"/>
        <v>10667.43</v>
      </c>
      <c r="Y63" s="17" t="s">
        <v>5</v>
      </c>
      <c r="Z63"/>
      <c r="AA63"/>
      <c r="AC63" s="17"/>
      <c r="AD63" s="16" t="s">
        <v>4</v>
      </c>
      <c r="AE63" s="46">
        <v>10159.459999999999</v>
      </c>
      <c r="AF63" s="16">
        <v>10159.459999999999</v>
      </c>
      <c r="AG63" s="16">
        <f t="shared" si="5"/>
        <v>507.97299999999996</v>
      </c>
      <c r="AH63" s="16">
        <f t="shared" si="6"/>
        <v>10667.432999999999</v>
      </c>
      <c r="AI63" s="17">
        <f t="shared" si="7"/>
        <v>2.999999998792191E-3</v>
      </c>
    </row>
    <row r="64" spans="1:35" s="16" customFormat="1" ht="30" x14ac:dyDescent="0.25">
      <c r="A64" s="16">
        <v>1336</v>
      </c>
      <c r="B64" s="20">
        <v>968</v>
      </c>
      <c r="C64" s="20" t="s">
        <v>877</v>
      </c>
      <c r="D64" s="20">
        <v>62</v>
      </c>
      <c r="E64" s="20">
        <v>1</v>
      </c>
      <c r="F64" s="26" t="s">
        <v>999</v>
      </c>
      <c r="G64" s="23">
        <v>3332.99</v>
      </c>
      <c r="H64" s="20">
        <v>31.5</v>
      </c>
      <c r="I64" s="23">
        <v>999.89</v>
      </c>
      <c r="J64" s="20">
        <v>21</v>
      </c>
      <c r="K64" s="23">
        <v>666.6</v>
      </c>
      <c r="L64" s="20">
        <v>10.5</v>
      </c>
      <c r="M64" s="23">
        <v>333.3</v>
      </c>
      <c r="N64" s="20">
        <v>0</v>
      </c>
      <c r="O64" s="23">
        <v>0</v>
      </c>
      <c r="P64" s="20">
        <v>0</v>
      </c>
      <c r="Q64" s="23">
        <v>0</v>
      </c>
      <c r="R64" s="22">
        <v>5332.78</v>
      </c>
      <c r="S64" s="20">
        <v>100</v>
      </c>
      <c r="T64" s="20">
        <v>50</v>
      </c>
      <c r="U64" s="21">
        <v>25</v>
      </c>
      <c r="V64" s="20"/>
      <c r="W64" s="20"/>
      <c r="X64" s="17">
        <f t="shared" si="4"/>
        <v>5332.7800000000007</v>
      </c>
      <c r="Y64" s="17" t="s">
        <v>5</v>
      </c>
      <c r="Z64"/>
      <c r="AA64"/>
      <c r="AC64" s="17"/>
      <c r="AD64" s="16" t="s">
        <v>4</v>
      </c>
      <c r="AE64" s="46">
        <v>5078.8500000000004</v>
      </c>
      <c r="AF64" s="16">
        <v>5078.8500000000004</v>
      </c>
      <c r="AG64" s="16">
        <f t="shared" si="5"/>
        <v>253.94250000000002</v>
      </c>
      <c r="AH64" s="16">
        <f t="shared" si="6"/>
        <v>5332.7925000000005</v>
      </c>
      <c r="AI64" s="17">
        <f t="shared" si="7"/>
        <v>1.2500000000727596E-2</v>
      </c>
    </row>
    <row r="65" spans="1:35" s="16" customFormat="1" ht="30" x14ac:dyDescent="0.25">
      <c r="A65" s="16">
        <v>1337</v>
      </c>
      <c r="B65" s="20">
        <v>969</v>
      </c>
      <c r="C65" s="20" t="s">
        <v>877</v>
      </c>
      <c r="D65" s="20">
        <v>63</v>
      </c>
      <c r="E65" s="20">
        <v>1</v>
      </c>
      <c r="F65" s="26" t="s">
        <v>998</v>
      </c>
      <c r="G65" s="23">
        <v>7066.83</v>
      </c>
      <c r="H65" s="20">
        <v>31.5</v>
      </c>
      <c r="I65" s="23">
        <v>2120.04</v>
      </c>
      <c r="J65" s="20">
        <v>21</v>
      </c>
      <c r="K65" s="23">
        <v>1413.36</v>
      </c>
      <c r="L65" s="20">
        <v>10.5</v>
      </c>
      <c r="M65" s="23">
        <v>706.68</v>
      </c>
      <c r="N65" s="20">
        <v>0</v>
      </c>
      <c r="O65" s="23">
        <v>0</v>
      </c>
      <c r="P65" s="20">
        <v>0</v>
      </c>
      <c r="Q65" s="23">
        <v>0</v>
      </c>
      <c r="R65" s="22">
        <v>11306.91</v>
      </c>
      <c r="S65" s="20">
        <v>100</v>
      </c>
      <c r="T65" s="20">
        <v>50</v>
      </c>
      <c r="U65" s="21">
        <v>25</v>
      </c>
      <c r="V65" s="20"/>
      <c r="W65" s="20"/>
      <c r="X65" s="17">
        <f t="shared" si="4"/>
        <v>11306.91</v>
      </c>
      <c r="Y65" s="17" t="s">
        <v>5</v>
      </c>
      <c r="Z65"/>
      <c r="AA65"/>
      <c r="AC65" s="17"/>
      <c r="AD65" s="16" t="s">
        <v>4</v>
      </c>
      <c r="AE65" s="46">
        <v>10768.49</v>
      </c>
      <c r="AF65" s="16">
        <v>10768.49</v>
      </c>
      <c r="AG65" s="16">
        <f t="shared" si="5"/>
        <v>538.42449999999997</v>
      </c>
      <c r="AH65" s="16">
        <f t="shared" si="6"/>
        <v>11306.914499999999</v>
      </c>
      <c r="AI65" s="17">
        <f t="shared" si="7"/>
        <v>4.4999999990977813E-3</v>
      </c>
    </row>
    <row r="66" spans="1:35" s="16" customFormat="1" ht="30" x14ac:dyDescent="0.25">
      <c r="A66" s="16">
        <v>1338</v>
      </c>
      <c r="B66" s="20">
        <v>970</v>
      </c>
      <c r="C66" s="20" t="s">
        <v>877</v>
      </c>
      <c r="D66" s="20">
        <v>64</v>
      </c>
      <c r="E66" s="20">
        <v>1</v>
      </c>
      <c r="F66" s="26" t="s">
        <v>997</v>
      </c>
      <c r="G66" s="23">
        <v>7066.83</v>
      </c>
      <c r="H66" s="20">
        <v>31.5</v>
      </c>
      <c r="I66" s="23">
        <v>2120.04</v>
      </c>
      <c r="J66" s="20">
        <v>21</v>
      </c>
      <c r="K66" s="23">
        <v>1413.36</v>
      </c>
      <c r="L66" s="20">
        <v>10.5</v>
      </c>
      <c r="M66" s="23">
        <v>706.68</v>
      </c>
      <c r="N66" s="20">
        <v>0</v>
      </c>
      <c r="O66" s="23">
        <v>0</v>
      </c>
      <c r="P66" s="20">
        <v>0</v>
      </c>
      <c r="Q66" s="23">
        <v>0</v>
      </c>
      <c r="R66" s="22">
        <v>11306.91</v>
      </c>
      <c r="S66" s="20">
        <v>100</v>
      </c>
      <c r="T66" s="20">
        <v>50</v>
      </c>
      <c r="U66" s="21">
        <v>25</v>
      </c>
      <c r="V66" s="20"/>
      <c r="W66" s="20"/>
      <c r="X66" s="17">
        <f t="shared" si="4"/>
        <v>11306.91</v>
      </c>
      <c r="Y66" s="17" t="s">
        <v>5</v>
      </c>
      <c r="Z66"/>
      <c r="AA66"/>
      <c r="AC66" s="17"/>
      <c r="AD66" s="16" t="s">
        <v>4</v>
      </c>
      <c r="AE66" s="46">
        <v>10768.49</v>
      </c>
      <c r="AF66" s="16">
        <v>10768.49</v>
      </c>
      <c r="AG66" s="16">
        <f t="shared" si="5"/>
        <v>538.42449999999997</v>
      </c>
      <c r="AH66" s="16">
        <f t="shared" si="6"/>
        <v>11306.914499999999</v>
      </c>
      <c r="AI66" s="17">
        <f t="shared" si="7"/>
        <v>4.4999999990977813E-3</v>
      </c>
    </row>
    <row r="67" spans="1:35" s="16" customFormat="1" ht="30" x14ac:dyDescent="0.25">
      <c r="A67" s="16">
        <v>1339</v>
      </c>
      <c r="B67" s="20">
        <v>971</v>
      </c>
      <c r="C67" s="20" t="s">
        <v>877</v>
      </c>
      <c r="D67" s="20">
        <v>65</v>
      </c>
      <c r="E67" s="20">
        <v>1</v>
      </c>
      <c r="F67" s="26" t="s">
        <v>996</v>
      </c>
      <c r="G67" s="23">
        <v>7732.96</v>
      </c>
      <c r="H67" s="20">
        <v>31.5</v>
      </c>
      <c r="I67" s="23">
        <v>2319.89</v>
      </c>
      <c r="J67" s="20">
        <v>21</v>
      </c>
      <c r="K67" s="23">
        <v>1546.59</v>
      </c>
      <c r="L67" s="20">
        <v>10.5</v>
      </c>
      <c r="M67" s="23">
        <v>773.29</v>
      </c>
      <c r="N67" s="20">
        <v>0</v>
      </c>
      <c r="O67" s="23">
        <v>0</v>
      </c>
      <c r="P67" s="20">
        <v>0</v>
      </c>
      <c r="Q67" s="23">
        <v>0</v>
      </c>
      <c r="R67" s="22">
        <v>12372.73</v>
      </c>
      <c r="S67" s="20">
        <v>100</v>
      </c>
      <c r="T67" s="20">
        <v>50</v>
      </c>
      <c r="U67" s="21">
        <v>25</v>
      </c>
      <c r="V67" s="20"/>
      <c r="W67" s="20"/>
      <c r="X67" s="17">
        <f t="shared" ref="X67:X98" si="8">+G67+I67+K67+M67</f>
        <v>12372.73</v>
      </c>
      <c r="Y67" s="17" t="s">
        <v>5</v>
      </c>
      <c r="Z67"/>
      <c r="AA67"/>
      <c r="AC67" s="17"/>
      <c r="AD67" s="16" t="s">
        <v>4</v>
      </c>
      <c r="AE67" s="46">
        <v>11783.55</v>
      </c>
      <c r="AF67" s="16">
        <v>11783.55</v>
      </c>
      <c r="AG67" s="16">
        <f t="shared" ref="AG67:AG98" si="9">+AF67*5%</f>
        <v>589.17750000000001</v>
      </c>
      <c r="AH67" s="16">
        <f t="shared" ref="AH67:AH98" si="10">+AG67+AF67</f>
        <v>12372.727499999999</v>
      </c>
      <c r="AI67" s="17">
        <f t="shared" ref="AI67:AI98" si="11">+AH67-R67</f>
        <v>-2.500000000509317E-3</v>
      </c>
    </row>
    <row r="68" spans="1:35" s="16" customFormat="1" ht="30" x14ac:dyDescent="0.25">
      <c r="A68" s="16">
        <v>1340</v>
      </c>
      <c r="B68" s="20">
        <v>972</v>
      </c>
      <c r="C68" s="20" t="s">
        <v>877</v>
      </c>
      <c r="D68" s="20">
        <v>66</v>
      </c>
      <c r="E68" s="20">
        <v>1</v>
      </c>
      <c r="F68" s="26" t="s">
        <v>995</v>
      </c>
      <c r="G68" s="23">
        <v>7066.83</v>
      </c>
      <c r="H68" s="20">
        <v>31.5</v>
      </c>
      <c r="I68" s="23">
        <v>2120.04</v>
      </c>
      <c r="J68" s="20">
        <v>21</v>
      </c>
      <c r="K68" s="23">
        <v>1413.36</v>
      </c>
      <c r="L68" s="20">
        <v>10.5</v>
      </c>
      <c r="M68" s="23">
        <v>706.68</v>
      </c>
      <c r="N68" s="20">
        <v>0</v>
      </c>
      <c r="O68" s="23">
        <v>0</v>
      </c>
      <c r="P68" s="20">
        <v>0</v>
      </c>
      <c r="Q68" s="23">
        <v>0</v>
      </c>
      <c r="R68" s="22">
        <v>11306.91</v>
      </c>
      <c r="S68" s="20">
        <v>100</v>
      </c>
      <c r="T68" s="20">
        <v>50</v>
      </c>
      <c r="U68" s="21">
        <v>25</v>
      </c>
      <c r="V68" s="20"/>
      <c r="W68" s="20"/>
      <c r="X68" s="17">
        <f t="shared" si="8"/>
        <v>11306.91</v>
      </c>
      <c r="Y68" s="17" t="s">
        <v>5</v>
      </c>
      <c r="Z68"/>
      <c r="AA68"/>
      <c r="AC68" s="17"/>
      <c r="AD68" s="16" t="s">
        <v>4</v>
      </c>
      <c r="AE68" s="46">
        <v>10768.49</v>
      </c>
      <c r="AF68" s="16">
        <v>10768.49</v>
      </c>
      <c r="AG68" s="16">
        <f t="shared" si="9"/>
        <v>538.42449999999997</v>
      </c>
      <c r="AH68" s="16">
        <f t="shared" si="10"/>
        <v>11306.914499999999</v>
      </c>
      <c r="AI68" s="17">
        <f t="shared" si="11"/>
        <v>4.4999999990977813E-3</v>
      </c>
    </row>
    <row r="69" spans="1:35" s="16" customFormat="1" ht="30" x14ac:dyDescent="0.25">
      <c r="A69" s="16">
        <v>1341</v>
      </c>
      <c r="B69" s="20">
        <v>973</v>
      </c>
      <c r="C69" s="20" t="s">
        <v>877</v>
      </c>
      <c r="D69" s="20">
        <v>67</v>
      </c>
      <c r="E69" s="20">
        <v>1</v>
      </c>
      <c r="F69" s="26" t="s">
        <v>994</v>
      </c>
      <c r="G69" s="23">
        <v>3999.12</v>
      </c>
      <c r="H69" s="20">
        <v>31.5</v>
      </c>
      <c r="I69" s="23">
        <v>1199.74</v>
      </c>
      <c r="J69" s="20">
        <v>21</v>
      </c>
      <c r="K69" s="23">
        <v>799.83</v>
      </c>
      <c r="L69" s="20">
        <v>10.5</v>
      </c>
      <c r="M69" s="23">
        <v>399.91</v>
      </c>
      <c r="N69" s="20">
        <v>0</v>
      </c>
      <c r="O69" s="23">
        <v>0</v>
      </c>
      <c r="P69" s="20">
        <v>0</v>
      </c>
      <c r="Q69" s="23">
        <v>0</v>
      </c>
      <c r="R69" s="22">
        <v>6398.6</v>
      </c>
      <c r="S69" s="20">
        <v>100</v>
      </c>
      <c r="T69" s="20">
        <v>50</v>
      </c>
      <c r="U69" s="21">
        <v>25</v>
      </c>
      <c r="V69" s="20"/>
      <c r="W69" s="20"/>
      <c r="X69" s="17">
        <f t="shared" si="8"/>
        <v>6398.5999999999995</v>
      </c>
      <c r="Y69" s="17" t="s">
        <v>5</v>
      </c>
      <c r="Z69"/>
      <c r="AA69"/>
      <c r="AC69" s="17"/>
      <c r="AD69" s="16" t="s">
        <v>4</v>
      </c>
      <c r="AE69" s="46">
        <v>6093.91</v>
      </c>
      <c r="AF69" s="16">
        <v>6093.91</v>
      </c>
      <c r="AG69" s="16">
        <f t="shared" si="9"/>
        <v>304.69549999999998</v>
      </c>
      <c r="AH69" s="16">
        <f t="shared" si="10"/>
        <v>6398.6054999999997</v>
      </c>
      <c r="AI69" s="17">
        <f t="shared" si="11"/>
        <v>5.4999999993015081E-3</v>
      </c>
    </row>
    <row r="70" spans="1:35" s="16" customFormat="1" ht="45" x14ac:dyDescent="0.25">
      <c r="A70" s="16">
        <v>1342</v>
      </c>
      <c r="B70" s="20">
        <v>974</v>
      </c>
      <c r="C70" s="20" t="s">
        <v>877</v>
      </c>
      <c r="D70" s="20">
        <v>68</v>
      </c>
      <c r="E70" s="20">
        <v>1</v>
      </c>
      <c r="F70" s="26" t="s">
        <v>993</v>
      </c>
      <c r="G70" s="23">
        <v>6532.75</v>
      </c>
      <c r="H70" s="20">
        <v>31.5</v>
      </c>
      <c r="I70" s="23">
        <v>1959.82</v>
      </c>
      <c r="J70" s="20">
        <v>21</v>
      </c>
      <c r="K70" s="23">
        <v>1306.55</v>
      </c>
      <c r="L70" s="20">
        <v>10.5</v>
      </c>
      <c r="M70" s="23">
        <v>653.28</v>
      </c>
      <c r="N70" s="20">
        <v>0</v>
      </c>
      <c r="O70" s="23">
        <v>0</v>
      </c>
      <c r="P70" s="20">
        <v>0</v>
      </c>
      <c r="Q70" s="23">
        <v>0</v>
      </c>
      <c r="R70" s="22">
        <v>10452.4</v>
      </c>
      <c r="S70" s="20">
        <v>100</v>
      </c>
      <c r="T70" s="20">
        <v>50</v>
      </c>
      <c r="U70" s="21">
        <v>25</v>
      </c>
      <c r="V70" s="20"/>
      <c r="W70" s="20"/>
      <c r="X70" s="17">
        <f t="shared" si="8"/>
        <v>10452.4</v>
      </c>
      <c r="Y70" s="17" t="s">
        <v>5</v>
      </c>
      <c r="Z70"/>
      <c r="AA70"/>
      <c r="AC70" s="17"/>
      <c r="AD70" s="16" t="s">
        <v>4</v>
      </c>
      <c r="AE70" s="46">
        <v>9954.67</v>
      </c>
      <c r="AF70" s="16">
        <v>9954.67</v>
      </c>
      <c r="AG70" s="16">
        <f t="shared" si="9"/>
        <v>497.73350000000005</v>
      </c>
      <c r="AH70" s="16">
        <f t="shared" si="10"/>
        <v>10452.4035</v>
      </c>
      <c r="AI70" s="17">
        <f t="shared" si="11"/>
        <v>3.5000000007130438E-3</v>
      </c>
    </row>
    <row r="71" spans="1:35" s="16" customFormat="1" ht="45" x14ac:dyDescent="0.25">
      <c r="A71" s="16">
        <v>1343</v>
      </c>
      <c r="B71" s="20">
        <v>975</v>
      </c>
      <c r="C71" s="20" t="s">
        <v>877</v>
      </c>
      <c r="D71" s="20">
        <v>69</v>
      </c>
      <c r="E71" s="20">
        <v>1</v>
      </c>
      <c r="F71" s="26" t="s">
        <v>992</v>
      </c>
      <c r="G71" s="23">
        <v>3999.12</v>
      </c>
      <c r="H71" s="20">
        <v>31.5</v>
      </c>
      <c r="I71" s="23">
        <v>1199.74</v>
      </c>
      <c r="J71" s="20">
        <v>21</v>
      </c>
      <c r="K71" s="23">
        <v>799.83</v>
      </c>
      <c r="L71" s="20">
        <v>10.5</v>
      </c>
      <c r="M71" s="23">
        <v>399.91</v>
      </c>
      <c r="N71" s="20">
        <v>0</v>
      </c>
      <c r="O71" s="23">
        <v>0</v>
      </c>
      <c r="P71" s="20">
        <v>0</v>
      </c>
      <c r="Q71" s="23">
        <v>0</v>
      </c>
      <c r="R71" s="22">
        <v>6398.6</v>
      </c>
      <c r="S71" s="20">
        <v>100</v>
      </c>
      <c r="T71" s="20">
        <v>50</v>
      </c>
      <c r="U71" s="21">
        <v>25</v>
      </c>
      <c r="V71" s="20"/>
      <c r="W71" s="20"/>
      <c r="X71" s="17">
        <f t="shared" si="8"/>
        <v>6398.5999999999995</v>
      </c>
      <c r="Y71" s="17" t="s">
        <v>5</v>
      </c>
      <c r="Z71"/>
      <c r="AA71"/>
      <c r="AC71" s="17"/>
      <c r="AD71" s="16" t="s">
        <v>4</v>
      </c>
      <c r="AE71" s="46">
        <v>6093.91</v>
      </c>
      <c r="AF71" s="16">
        <v>6093.91</v>
      </c>
      <c r="AG71" s="16">
        <f t="shared" si="9"/>
        <v>304.69549999999998</v>
      </c>
      <c r="AH71" s="16">
        <f t="shared" si="10"/>
        <v>6398.6054999999997</v>
      </c>
      <c r="AI71" s="17">
        <f t="shared" si="11"/>
        <v>5.4999999993015081E-3</v>
      </c>
    </row>
    <row r="72" spans="1:35" s="16" customFormat="1" ht="45" x14ac:dyDescent="0.25">
      <c r="A72" s="16">
        <v>1344</v>
      </c>
      <c r="B72" s="20">
        <v>976</v>
      </c>
      <c r="C72" s="20" t="s">
        <v>877</v>
      </c>
      <c r="D72" s="20">
        <v>70</v>
      </c>
      <c r="E72" s="20">
        <v>1</v>
      </c>
      <c r="F72" s="26" t="s">
        <v>991</v>
      </c>
      <c r="G72" s="23">
        <v>4666.42</v>
      </c>
      <c r="H72" s="20">
        <v>31.5</v>
      </c>
      <c r="I72" s="23">
        <v>1399.92</v>
      </c>
      <c r="J72" s="20">
        <v>21</v>
      </c>
      <c r="K72" s="23">
        <v>933.28</v>
      </c>
      <c r="L72" s="20">
        <v>10.5</v>
      </c>
      <c r="M72" s="23">
        <v>466.64</v>
      </c>
      <c r="N72" s="20">
        <v>0</v>
      </c>
      <c r="O72" s="23">
        <v>0</v>
      </c>
      <c r="P72" s="20">
        <v>0</v>
      </c>
      <c r="Q72" s="23">
        <v>0</v>
      </c>
      <c r="R72" s="22">
        <v>7466.26</v>
      </c>
      <c r="S72" s="20">
        <v>100</v>
      </c>
      <c r="T72" s="20">
        <v>50</v>
      </c>
      <c r="U72" s="21">
        <v>25</v>
      </c>
      <c r="V72" s="20"/>
      <c r="W72" s="20"/>
      <c r="X72" s="17">
        <f t="shared" si="8"/>
        <v>7466.26</v>
      </c>
      <c r="Y72" s="17" t="s">
        <v>5</v>
      </c>
      <c r="Z72"/>
      <c r="AA72"/>
      <c r="AC72" s="17"/>
      <c r="AD72" s="16" t="s">
        <v>4</v>
      </c>
      <c r="AE72" s="46">
        <v>7110.73</v>
      </c>
      <c r="AF72" s="16">
        <v>7110.73</v>
      </c>
      <c r="AG72" s="16">
        <f t="shared" si="9"/>
        <v>355.53649999999999</v>
      </c>
      <c r="AH72" s="16">
        <f t="shared" si="10"/>
        <v>7466.2664999999997</v>
      </c>
      <c r="AI72" s="17">
        <f t="shared" si="11"/>
        <v>6.4999999995052349E-3</v>
      </c>
    </row>
    <row r="73" spans="1:35" s="16" customFormat="1" ht="45" x14ac:dyDescent="0.25">
      <c r="A73" s="16">
        <v>1345</v>
      </c>
      <c r="B73" s="20">
        <v>977</v>
      </c>
      <c r="C73" s="20" t="s">
        <v>877</v>
      </c>
      <c r="D73" s="20">
        <v>71</v>
      </c>
      <c r="E73" s="20">
        <v>1</v>
      </c>
      <c r="F73" s="26" t="s">
        <v>990</v>
      </c>
      <c r="G73" s="23">
        <v>2132.7800000000002</v>
      </c>
      <c r="H73" s="20">
        <v>31.5</v>
      </c>
      <c r="I73" s="23">
        <v>639.84</v>
      </c>
      <c r="J73" s="20">
        <v>21</v>
      </c>
      <c r="K73" s="23">
        <v>426.55</v>
      </c>
      <c r="L73" s="20">
        <v>10.5</v>
      </c>
      <c r="M73" s="23">
        <v>213.28</v>
      </c>
      <c r="N73" s="20">
        <v>0</v>
      </c>
      <c r="O73" s="23">
        <v>0</v>
      </c>
      <c r="P73" s="20">
        <v>0</v>
      </c>
      <c r="Q73" s="23">
        <v>0</v>
      </c>
      <c r="R73" s="22">
        <v>3412.45</v>
      </c>
      <c r="S73" s="20">
        <v>100</v>
      </c>
      <c r="T73" s="20">
        <v>50</v>
      </c>
      <c r="U73" s="21">
        <v>25</v>
      </c>
      <c r="V73" s="20"/>
      <c r="W73" s="20"/>
      <c r="X73" s="17">
        <f t="shared" si="8"/>
        <v>3412.4500000000007</v>
      </c>
      <c r="Y73" s="17" t="s">
        <v>5</v>
      </c>
      <c r="Z73"/>
      <c r="AA73"/>
      <c r="AC73" s="17"/>
      <c r="AD73" s="16" t="s">
        <v>4</v>
      </c>
      <c r="AE73" s="46">
        <v>3249.95</v>
      </c>
      <c r="AF73" s="16">
        <v>3249.95</v>
      </c>
      <c r="AG73" s="16">
        <f t="shared" si="9"/>
        <v>162.4975</v>
      </c>
      <c r="AH73" s="16">
        <f t="shared" si="10"/>
        <v>3412.4474999999998</v>
      </c>
      <c r="AI73" s="17">
        <f t="shared" si="11"/>
        <v>-2.5000000000545697E-3</v>
      </c>
    </row>
    <row r="74" spans="1:35" s="70" customFormat="1" ht="30" x14ac:dyDescent="0.25">
      <c r="A74" s="16">
        <v>1346</v>
      </c>
      <c r="B74" s="20">
        <v>978</v>
      </c>
      <c r="C74" s="20" t="s">
        <v>877</v>
      </c>
      <c r="D74" s="20">
        <v>72</v>
      </c>
      <c r="E74" s="20">
        <v>1</v>
      </c>
      <c r="F74" s="26" t="s">
        <v>989</v>
      </c>
      <c r="G74" s="23">
        <v>5998.68</v>
      </c>
      <c r="H74" s="20">
        <v>31.5</v>
      </c>
      <c r="I74" s="23">
        <v>1799.61</v>
      </c>
      <c r="J74" s="20">
        <v>21</v>
      </c>
      <c r="K74" s="23">
        <v>1199.74</v>
      </c>
      <c r="L74" s="20">
        <v>10.5</v>
      </c>
      <c r="M74" s="23">
        <v>599.86</v>
      </c>
      <c r="N74" s="20">
        <v>0</v>
      </c>
      <c r="O74" s="23">
        <v>0</v>
      </c>
      <c r="P74" s="20">
        <v>0</v>
      </c>
      <c r="Q74" s="23">
        <v>0</v>
      </c>
      <c r="R74" s="22">
        <v>9597.89</v>
      </c>
      <c r="S74" s="20">
        <v>100</v>
      </c>
      <c r="T74" s="20">
        <v>50</v>
      </c>
      <c r="U74" s="21">
        <v>25</v>
      </c>
      <c r="V74" s="20"/>
      <c r="W74" s="20"/>
      <c r="X74" s="17">
        <f t="shared" si="8"/>
        <v>9597.8900000000012</v>
      </c>
      <c r="Y74" s="17" t="s">
        <v>5</v>
      </c>
      <c r="Z74"/>
      <c r="AA74"/>
      <c r="AB74" s="16"/>
      <c r="AC74" s="17"/>
      <c r="AD74" s="70" t="s">
        <v>4</v>
      </c>
      <c r="AE74" s="139">
        <v>9140.85</v>
      </c>
      <c r="AF74" s="70">
        <v>9140.85</v>
      </c>
      <c r="AG74" s="16">
        <f t="shared" si="9"/>
        <v>457.04250000000002</v>
      </c>
      <c r="AH74" s="16">
        <f t="shared" si="10"/>
        <v>9597.8924999999999</v>
      </c>
      <c r="AI74" s="17">
        <f t="shared" si="11"/>
        <v>2.500000000509317E-3</v>
      </c>
    </row>
    <row r="75" spans="1:35" s="70" customFormat="1" ht="30" x14ac:dyDescent="0.25">
      <c r="A75" s="16">
        <v>1347</v>
      </c>
      <c r="B75" s="20">
        <v>979</v>
      </c>
      <c r="C75" s="20" t="s">
        <v>877</v>
      </c>
      <c r="D75" s="20">
        <v>73</v>
      </c>
      <c r="E75" s="20">
        <v>1</v>
      </c>
      <c r="F75" s="26" t="s">
        <v>988</v>
      </c>
      <c r="G75" s="23">
        <v>3999.12</v>
      </c>
      <c r="H75" s="20">
        <v>31.5</v>
      </c>
      <c r="I75" s="23">
        <v>1199.74</v>
      </c>
      <c r="J75" s="20">
        <v>21</v>
      </c>
      <c r="K75" s="23">
        <v>799.83</v>
      </c>
      <c r="L75" s="20">
        <v>10.5</v>
      </c>
      <c r="M75" s="23">
        <v>399.91</v>
      </c>
      <c r="N75" s="20">
        <v>0</v>
      </c>
      <c r="O75" s="23">
        <v>0</v>
      </c>
      <c r="P75" s="20">
        <v>0</v>
      </c>
      <c r="Q75" s="23">
        <v>0</v>
      </c>
      <c r="R75" s="22">
        <v>6398.6</v>
      </c>
      <c r="S75" s="20">
        <v>100</v>
      </c>
      <c r="T75" s="20">
        <v>50</v>
      </c>
      <c r="U75" s="21">
        <v>25</v>
      </c>
      <c r="V75" s="20"/>
      <c r="W75" s="20"/>
      <c r="X75" s="17">
        <f t="shared" si="8"/>
        <v>6398.5999999999995</v>
      </c>
      <c r="Y75" s="17" t="s">
        <v>5</v>
      </c>
      <c r="Z75"/>
      <c r="AA75"/>
      <c r="AB75" s="16"/>
      <c r="AC75" s="17"/>
      <c r="AD75" s="70" t="s">
        <v>4</v>
      </c>
      <c r="AE75" s="139">
        <v>6093.91</v>
      </c>
      <c r="AF75" s="70">
        <v>6093.91</v>
      </c>
      <c r="AG75" s="16">
        <f t="shared" si="9"/>
        <v>304.69549999999998</v>
      </c>
      <c r="AH75" s="16">
        <f t="shared" si="10"/>
        <v>6398.6054999999997</v>
      </c>
      <c r="AI75" s="17">
        <f t="shared" si="11"/>
        <v>5.4999999993015081E-3</v>
      </c>
    </row>
    <row r="76" spans="1:35" s="70" customFormat="1" ht="30" x14ac:dyDescent="0.25">
      <c r="A76" s="16">
        <v>1348</v>
      </c>
      <c r="B76" s="20">
        <v>980</v>
      </c>
      <c r="C76" s="20" t="s">
        <v>877</v>
      </c>
      <c r="D76" s="20">
        <v>74</v>
      </c>
      <c r="E76" s="20">
        <v>1</v>
      </c>
      <c r="F76" s="26" t="s">
        <v>987</v>
      </c>
      <c r="G76" s="23">
        <v>4666.42</v>
      </c>
      <c r="H76" s="20">
        <v>31.5</v>
      </c>
      <c r="I76" s="23">
        <v>1399.92</v>
      </c>
      <c r="J76" s="20">
        <v>21</v>
      </c>
      <c r="K76" s="23">
        <v>933.28</v>
      </c>
      <c r="L76" s="20">
        <v>10.5</v>
      </c>
      <c r="M76" s="23">
        <v>466.64</v>
      </c>
      <c r="N76" s="20">
        <v>0</v>
      </c>
      <c r="O76" s="23">
        <v>0</v>
      </c>
      <c r="P76" s="20">
        <v>0</v>
      </c>
      <c r="Q76" s="23">
        <v>0</v>
      </c>
      <c r="R76" s="22">
        <v>7466.26</v>
      </c>
      <c r="S76" s="20">
        <v>100</v>
      </c>
      <c r="T76" s="20">
        <v>50</v>
      </c>
      <c r="U76" s="21">
        <v>25</v>
      </c>
      <c r="V76" s="20"/>
      <c r="W76" s="20"/>
      <c r="X76" s="17">
        <f t="shared" si="8"/>
        <v>7466.26</v>
      </c>
      <c r="Y76" s="17" t="s">
        <v>5</v>
      </c>
      <c r="Z76"/>
      <c r="AA76"/>
      <c r="AB76" s="16"/>
      <c r="AC76" s="17"/>
      <c r="AD76" s="70" t="s">
        <v>4</v>
      </c>
      <c r="AE76" s="139">
        <v>7110.73</v>
      </c>
      <c r="AF76" s="70">
        <v>7110.73</v>
      </c>
      <c r="AG76" s="16">
        <f t="shared" si="9"/>
        <v>355.53649999999999</v>
      </c>
      <c r="AH76" s="16">
        <f t="shared" si="10"/>
        <v>7466.2664999999997</v>
      </c>
      <c r="AI76" s="17">
        <f t="shared" si="11"/>
        <v>6.4999999995052349E-3</v>
      </c>
    </row>
    <row r="77" spans="1:35" s="70" customFormat="1" ht="30" x14ac:dyDescent="0.25">
      <c r="A77" s="16">
        <v>1349</v>
      </c>
      <c r="B77" s="20">
        <v>981</v>
      </c>
      <c r="C77" s="20" t="s">
        <v>877</v>
      </c>
      <c r="D77" s="20">
        <v>75</v>
      </c>
      <c r="E77" s="20">
        <v>1</v>
      </c>
      <c r="F77" s="26" t="s">
        <v>986</v>
      </c>
      <c r="G77" s="23">
        <v>2666.86</v>
      </c>
      <c r="H77" s="20">
        <v>31.5</v>
      </c>
      <c r="I77" s="23">
        <v>800.06</v>
      </c>
      <c r="J77" s="20">
        <v>21</v>
      </c>
      <c r="K77" s="23">
        <v>533.37</v>
      </c>
      <c r="L77" s="20">
        <v>10.5</v>
      </c>
      <c r="M77" s="23">
        <v>266.69</v>
      </c>
      <c r="N77" s="20">
        <v>0</v>
      </c>
      <c r="O77" s="23">
        <v>0</v>
      </c>
      <c r="P77" s="20">
        <v>0</v>
      </c>
      <c r="Q77" s="23">
        <v>0</v>
      </c>
      <c r="R77" s="22">
        <v>4266.9799999999996</v>
      </c>
      <c r="S77" s="20">
        <v>100</v>
      </c>
      <c r="T77" s="20">
        <v>50</v>
      </c>
      <c r="U77" s="21">
        <v>25</v>
      </c>
      <c r="V77" s="20"/>
      <c r="W77" s="20"/>
      <c r="X77" s="17">
        <f t="shared" si="8"/>
        <v>4266.9799999999996</v>
      </c>
      <c r="Y77" s="17" t="s">
        <v>5</v>
      </c>
      <c r="Z77"/>
      <c r="AA77"/>
      <c r="AB77" s="16"/>
      <c r="AC77" s="17"/>
      <c r="AD77" s="70" t="s">
        <v>4</v>
      </c>
      <c r="AE77" s="139">
        <v>4063.79</v>
      </c>
      <c r="AF77" s="70">
        <v>4063.79</v>
      </c>
      <c r="AG77" s="16">
        <f t="shared" si="9"/>
        <v>203.18950000000001</v>
      </c>
      <c r="AH77" s="16">
        <f t="shared" si="10"/>
        <v>4266.9795000000004</v>
      </c>
      <c r="AI77" s="17">
        <f t="shared" si="11"/>
        <v>-4.999999991923687E-4</v>
      </c>
    </row>
    <row r="78" spans="1:35" s="70" customFormat="1" x14ac:dyDescent="0.25">
      <c r="A78" s="16">
        <v>1350</v>
      </c>
      <c r="B78" s="20">
        <v>982</v>
      </c>
      <c r="C78" s="20" t="s">
        <v>877</v>
      </c>
      <c r="D78" s="20">
        <v>76</v>
      </c>
      <c r="E78" s="20">
        <v>1</v>
      </c>
      <c r="F78" s="26" t="s">
        <v>985</v>
      </c>
      <c r="G78" s="23">
        <v>3198.59</v>
      </c>
      <c r="H78" s="20">
        <v>31.5</v>
      </c>
      <c r="I78" s="23">
        <v>959.57</v>
      </c>
      <c r="J78" s="20">
        <v>21</v>
      </c>
      <c r="K78" s="23">
        <v>639.72</v>
      </c>
      <c r="L78" s="20">
        <v>10.5</v>
      </c>
      <c r="M78" s="23">
        <v>319.86</v>
      </c>
      <c r="N78" s="20">
        <v>0</v>
      </c>
      <c r="O78" s="23">
        <v>0</v>
      </c>
      <c r="P78" s="20">
        <v>0</v>
      </c>
      <c r="Q78" s="23">
        <v>0</v>
      </c>
      <c r="R78" s="22">
        <v>5117.74</v>
      </c>
      <c r="S78" s="20">
        <v>100</v>
      </c>
      <c r="T78" s="20">
        <v>50</v>
      </c>
      <c r="U78" s="21">
        <v>25</v>
      </c>
      <c r="V78" s="20"/>
      <c r="W78" s="20"/>
      <c r="X78" s="17">
        <f t="shared" si="8"/>
        <v>5117.74</v>
      </c>
      <c r="Y78" s="17" t="s">
        <v>5</v>
      </c>
      <c r="Z78"/>
      <c r="AA78"/>
      <c r="AB78" s="16"/>
      <c r="AC78" s="17"/>
      <c r="AD78" s="70" t="s">
        <v>4</v>
      </c>
      <c r="AE78" s="139">
        <v>4874.05</v>
      </c>
      <c r="AF78" s="70">
        <v>4874.05</v>
      </c>
      <c r="AG78" s="16">
        <f t="shared" si="9"/>
        <v>243.70250000000001</v>
      </c>
      <c r="AH78" s="16">
        <f t="shared" si="10"/>
        <v>5117.7525000000005</v>
      </c>
      <c r="AI78" s="17">
        <f t="shared" si="11"/>
        <v>1.2500000000727596E-2</v>
      </c>
    </row>
    <row r="79" spans="1:35" s="70" customFormat="1" x14ac:dyDescent="0.25">
      <c r="A79" s="16">
        <v>1351</v>
      </c>
      <c r="B79" s="20">
        <v>983</v>
      </c>
      <c r="C79" s="20" t="s">
        <v>877</v>
      </c>
      <c r="D79" s="20">
        <v>77</v>
      </c>
      <c r="E79" s="20">
        <v>1</v>
      </c>
      <c r="F79" s="26" t="s">
        <v>984</v>
      </c>
      <c r="G79" s="23">
        <v>3198.59</v>
      </c>
      <c r="H79" s="20">
        <v>31.5</v>
      </c>
      <c r="I79" s="23">
        <v>959.57</v>
      </c>
      <c r="J79" s="20">
        <v>21</v>
      </c>
      <c r="K79" s="23">
        <v>639.72</v>
      </c>
      <c r="L79" s="20">
        <v>10.5</v>
      </c>
      <c r="M79" s="23">
        <v>319.86</v>
      </c>
      <c r="N79" s="20">
        <v>0</v>
      </c>
      <c r="O79" s="23">
        <v>0</v>
      </c>
      <c r="P79" s="20">
        <v>0</v>
      </c>
      <c r="Q79" s="23">
        <v>0</v>
      </c>
      <c r="R79" s="22">
        <v>5117.74</v>
      </c>
      <c r="S79" s="20">
        <v>100</v>
      </c>
      <c r="T79" s="20">
        <v>50</v>
      </c>
      <c r="U79" s="21">
        <v>25</v>
      </c>
      <c r="V79" s="20"/>
      <c r="W79" s="20"/>
      <c r="X79" s="17">
        <f t="shared" si="8"/>
        <v>5117.74</v>
      </c>
      <c r="Y79" s="17" t="s">
        <v>5</v>
      </c>
      <c r="Z79"/>
      <c r="AA79"/>
      <c r="AB79" s="16"/>
      <c r="AC79" s="17"/>
      <c r="AD79" s="70" t="s">
        <v>4</v>
      </c>
      <c r="AE79" s="139">
        <v>4874.05</v>
      </c>
      <c r="AF79" s="70">
        <v>4874.05</v>
      </c>
      <c r="AG79" s="16">
        <f t="shared" si="9"/>
        <v>243.70250000000001</v>
      </c>
      <c r="AH79" s="16">
        <f t="shared" si="10"/>
        <v>5117.7525000000005</v>
      </c>
      <c r="AI79" s="17">
        <f t="shared" si="11"/>
        <v>1.2500000000727596E-2</v>
      </c>
    </row>
    <row r="80" spans="1:35" s="16" customFormat="1" x14ac:dyDescent="0.25">
      <c r="A80" s="16">
        <v>1352</v>
      </c>
      <c r="B80" s="20">
        <v>984</v>
      </c>
      <c r="C80" s="20" t="s">
        <v>877</v>
      </c>
      <c r="D80" s="20">
        <v>78</v>
      </c>
      <c r="E80" s="20">
        <v>1</v>
      </c>
      <c r="F80" s="26" t="s">
        <v>983</v>
      </c>
      <c r="G80" s="23">
        <v>2666.86</v>
      </c>
      <c r="H80" s="20">
        <v>31.5</v>
      </c>
      <c r="I80" s="23">
        <v>800.06</v>
      </c>
      <c r="J80" s="20">
        <v>21</v>
      </c>
      <c r="K80" s="23">
        <v>533.37</v>
      </c>
      <c r="L80" s="20">
        <v>10.5</v>
      </c>
      <c r="M80" s="23">
        <v>266.69</v>
      </c>
      <c r="N80" s="20">
        <v>0</v>
      </c>
      <c r="O80" s="23">
        <v>0</v>
      </c>
      <c r="P80" s="20">
        <v>0</v>
      </c>
      <c r="Q80" s="23">
        <v>0</v>
      </c>
      <c r="R80" s="22">
        <v>4266.9799999999996</v>
      </c>
      <c r="S80" s="20">
        <v>100</v>
      </c>
      <c r="T80" s="20">
        <v>50</v>
      </c>
      <c r="U80" s="21">
        <v>25</v>
      </c>
      <c r="V80" s="20"/>
      <c r="W80" s="20"/>
      <c r="X80" s="17">
        <f t="shared" si="8"/>
        <v>4266.9799999999996</v>
      </c>
      <c r="Y80" s="17" t="s">
        <v>5</v>
      </c>
      <c r="Z80"/>
      <c r="AA80"/>
      <c r="AC80" s="17"/>
      <c r="AD80" s="16" t="s">
        <v>4</v>
      </c>
      <c r="AE80" s="46">
        <v>4063.79</v>
      </c>
      <c r="AF80" s="16">
        <v>4063.79</v>
      </c>
      <c r="AG80" s="16">
        <f t="shared" si="9"/>
        <v>203.18950000000001</v>
      </c>
      <c r="AH80" s="16">
        <f t="shared" si="10"/>
        <v>4266.9795000000004</v>
      </c>
      <c r="AI80" s="17">
        <f t="shared" si="11"/>
        <v>-4.999999991923687E-4</v>
      </c>
    </row>
    <row r="81" spans="1:35" s="16" customFormat="1" x14ac:dyDescent="0.25">
      <c r="A81" s="16">
        <v>1353</v>
      </c>
      <c r="B81" s="20">
        <v>985</v>
      </c>
      <c r="C81" s="20" t="s">
        <v>877</v>
      </c>
      <c r="D81" s="20">
        <v>79</v>
      </c>
      <c r="E81" s="20">
        <v>1</v>
      </c>
      <c r="F81" s="26" t="s">
        <v>982</v>
      </c>
      <c r="G81" s="23">
        <v>2666.86</v>
      </c>
      <c r="H81" s="20">
        <v>31.5</v>
      </c>
      <c r="I81" s="23">
        <v>800.06</v>
      </c>
      <c r="J81" s="20">
        <v>21</v>
      </c>
      <c r="K81" s="23">
        <v>533.37</v>
      </c>
      <c r="L81" s="20">
        <v>0</v>
      </c>
      <c r="M81" s="23">
        <v>0</v>
      </c>
      <c r="N81" s="20">
        <v>0</v>
      </c>
      <c r="O81" s="23">
        <v>0</v>
      </c>
      <c r="P81" s="20">
        <v>0</v>
      </c>
      <c r="Q81" s="23">
        <v>0</v>
      </c>
      <c r="R81" s="22">
        <v>4000.29</v>
      </c>
      <c r="S81" s="20">
        <v>100</v>
      </c>
      <c r="T81" s="20">
        <v>50</v>
      </c>
      <c r="U81" s="21">
        <v>25</v>
      </c>
      <c r="V81" s="20"/>
      <c r="W81" s="20"/>
      <c r="X81" s="17">
        <f t="shared" si="8"/>
        <v>4000.29</v>
      </c>
      <c r="Y81" s="17" t="s">
        <v>5</v>
      </c>
      <c r="Z81"/>
      <c r="AA81"/>
      <c r="AC81" s="17"/>
      <c r="AD81" s="16" t="s">
        <v>4</v>
      </c>
      <c r="AE81" s="46">
        <v>3809.8</v>
      </c>
      <c r="AF81" s="16">
        <v>3809.8</v>
      </c>
      <c r="AG81" s="16">
        <f t="shared" si="9"/>
        <v>190.49</v>
      </c>
      <c r="AH81" s="16">
        <f t="shared" si="10"/>
        <v>4000.29</v>
      </c>
      <c r="AI81" s="17">
        <f t="shared" si="11"/>
        <v>0</v>
      </c>
    </row>
    <row r="82" spans="1:35" s="16" customFormat="1" ht="30" x14ac:dyDescent="0.25">
      <c r="A82" s="16">
        <v>1354</v>
      </c>
      <c r="B82" s="20">
        <v>986</v>
      </c>
      <c r="C82" s="20" t="s">
        <v>877</v>
      </c>
      <c r="D82" s="20">
        <v>80</v>
      </c>
      <c r="E82" s="20">
        <v>1</v>
      </c>
      <c r="F82" s="26" t="s">
        <v>981</v>
      </c>
      <c r="G82" s="23">
        <v>11733.25</v>
      </c>
      <c r="H82" s="20">
        <v>31.5</v>
      </c>
      <c r="I82" s="23">
        <v>3519.98</v>
      </c>
      <c r="J82" s="20">
        <v>21</v>
      </c>
      <c r="K82" s="23">
        <v>2346.64</v>
      </c>
      <c r="L82" s="20">
        <v>10.5</v>
      </c>
      <c r="M82" s="23">
        <v>1173.32</v>
      </c>
      <c r="N82" s="20">
        <v>0</v>
      </c>
      <c r="O82" s="23">
        <v>0</v>
      </c>
      <c r="P82" s="20">
        <v>0</v>
      </c>
      <c r="Q82" s="23">
        <v>0</v>
      </c>
      <c r="R82" s="22">
        <v>18773.189999999999</v>
      </c>
      <c r="S82" s="20">
        <v>100</v>
      </c>
      <c r="T82" s="20">
        <v>50</v>
      </c>
      <c r="U82" s="21">
        <v>25</v>
      </c>
      <c r="V82" s="20"/>
      <c r="W82" s="20"/>
      <c r="X82" s="17">
        <f t="shared" si="8"/>
        <v>18773.189999999999</v>
      </c>
      <c r="Y82" s="17" t="s">
        <v>5</v>
      </c>
      <c r="Z82"/>
      <c r="AA82"/>
      <c r="AC82" s="17"/>
      <c r="AD82" s="16" t="s">
        <v>4</v>
      </c>
      <c r="AE82" s="46">
        <v>17879.23</v>
      </c>
      <c r="AF82" s="16">
        <v>17879.23</v>
      </c>
      <c r="AG82" s="16">
        <f t="shared" si="9"/>
        <v>893.9615</v>
      </c>
      <c r="AH82" s="16">
        <f t="shared" si="10"/>
        <v>18773.191500000001</v>
      </c>
      <c r="AI82" s="17">
        <f t="shared" si="11"/>
        <v>1.5000000021245796E-3</v>
      </c>
    </row>
    <row r="83" spans="1:35" s="16" customFormat="1" ht="45" x14ac:dyDescent="0.25">
      <c r="A83" s="16">
        <v>1355</v>
      </c>
      <c r="B83" s="20">
        <v>988</v>
      </c>
      <c r="C83" s="20" t="s">
        <v>877</v>
      </c>
      <c r="D83" s="20">
        <v>82</v>
      </c>
      <c r="E83" s="20">
        <v>1</v>
      </c>
      <c r="F83" s="26" t="s">
        <v>980</v>
      </c>
      <c r="G83" s="23">
        <v>6399.53</v>
      </c>
      <c r="H83" s="20">
        <v>31.5</v>
      </c>
      <c r="I83" s="23">
        <v>1919.86</v>
      </c>
      <c r="J83" s="20">
        <v>21</v>
      </c>
      <c r="K83" s="23">
        <v>1279.9100000000001</v>
      </c>
      <c r="L83" s="20">
        <v>10.5</v>
      </c>
      <c r="M83" s="23">
        <v>639.95000000000005</v>
      </c>
      <c r="N83" s="20">
        <v>0</v>
      </c>
      <c r="O83" s="23">
        <v>0</v>
      </c>
      <c r="P83" s="20">
        <v>0</v>
      </c>
      <c r="Q83" s="23">
        <v>0</v>
      </c>
      <c r="R83" s="22">
        <v>10239.25</v>
      </c>
      <c r="S83" s="20">
        <v>100</v>
      </c>
      <c r="T83" s="20">
        <v>50</v>
      </c>
      <c r="U83" s="21">
        <v>25</v>
      </c>
      <c r="V83" s="20"/>
      <c r="W83" s="20"/>
      <c r="X83" s="17">
        <f t="shared" si="8"/>
        <v>10239.25</v>
      </c>
      <c r="Y83" s="17" t="s">
        <v>5</v>
      </c>
      <c r="Z83"/>
      <c r="AA83"/>
      <c r="AC83" s="17"/>
      <c r="AD83" s="16" t="s">
        <v>4</v>
      </c>
      <c r="AE83" s="46">
        <v>9751.67</v>
      </c>
      <c r="AF83" s="16">
        <v>9751.67</v>
      </c>
      <c r="AG83" s="16">
        <f t="shared" si="9"/>
        <v>487.58350000000002</v>
      </c>
      <c r="AH83" s="16">
        <f t="shared" si="10"/>
        <v>10239.253500000001</v>
      </c>
      <c r="AI83" s="17">
        <f t="shared" si="11"/>
        <v>3.5000000007130438E-3</v>
      </c>
    </row>
    <row r="84" spans="1:35" s="16" customFormat="1" ht="45" x14ac:dyDescent="0.25">
      <c r="A84" s="16">
        <v>1356</v>
      </c>
      <c r="B84" s="20">
        <v>989</v>
      </c>
      <c r="C84" s="20" t="s">
        <v>877</v>
      </c>
      <c r="D84" s="20">
        <v>83</v>
      </c>
      <c r="E84" s="20">
        <v>1</v>
      </c>
      <c r="F84" s="26" t="s">
        <v>979</v>
      </c>
      <c r="G84" s="23">
        <v>3332.99</v>
      </c>
      <c r="H84" s="20">
        <v>31.5</v>
      </c>
      <c r="I84" s="23">
        <v>999.89</v>
      </c>
      <c r="J84" s="20">
        <v>21</v>
      </c>
      <c r="K84" s="23">
        <v>666.6</v>
      </c>
      <c r="L84" s="20">
        <v>10.5</v>
      </c>
      <c r="M84" s="23">
        <v>333.3</v>
      </c>
      <c r="N84" s="20">
        <v>0</v>
      </c>
      <c r="O84" s="23">
        <v>0</v>
      </c>
      <c r="P84" s="20">
        <v>0</v>
      </c>
      <c r="Q84" s="23">
        <v>0</v>
      </c>
      <c r="R84" s="22">
        <v>5332.78</v>
      </c>
      <c r="S84" s="20">
        <v>100</v>
      </c>
      <c r="T84" s="20">
        <v>50</v>
      </c>
      <c r="U84" s="21">
        <v>25</v>
      </c>
      <c r="V84" s="20"/>
      <c r="W84" s="20"/>
      <c r="X84" s="17">
        <f t="shared" si="8"/>
        <v>5332.7800000000007</v>
      </c>
      <c r="Y84" s="17" t="s">
        <v>5</v>
      </c>
      <c r="Z84"/>
      <c r="AA84"/>
      <c r="AC84" s="17"/>
      <c r="AD84" s="16" t="s">
        <v>4</v>
      </c>
      <c r="AE84" s="46">
        <v>5078.8500000000004</v>
      </c>
      <c r="AF84" s="16">
        <v>5078.8500000000004</v>
      </c>
      <c r="AG84" s="16">
        <f t="shared" si="9"/>
        <v>253.94250000000002</v>
      </c>
      <c r="AH84" s="16">
        <f t="shared" si="10"/>
        <v>5332.7925000000005</v>
      </c>
      <c r="AI84" s="17">
        <f t="shared" si="11"/>
        <v>1.2500000000727596E-2</v>
      </c>
    </row>
    <row r="85" spans="1:35" s="16" customFormat="1" ht="45" x14ac:dyDescent="0.25">
      <c r="A85" s="16">
        <v>1357</v>
      </c>
      <c r="B85" s="20">
        <v>990</v>
      </c>
      <c r="C85" s="20" t="s">
        <v>877</v>
      </c>
      <c r="D85" s="20">
        <v>84</v>
      </c>
      <c r="E85" s="20">
        <v>1</v>
      </c>
      <c r="F85" s="26" t="s">
        <v>978</v>
      </c>
      <c r="G85" s="23">
        <v>9066.3799999999992</v>
      </c>
      <c r="H85" s="20">
        <v>31.5</v>
      </c>
      <c r="I85" s="23">
        <v>2719.92</v>
      </c>
      <c r="J85" s="20">
        <v>21</v>
      </c>
      <c r="K85" s="23">
        <v>1813.28</v>
      </c>
      <c r="L85" s="20">
        <v>10.5</v>
      </c>
      <c r="M85" s="23">
        <v>906.64</v>
      </c>
      <c r="N85" s="20">
        <v>0</v>
      </c>
      <c r="O85" s="23">
        <v>0</v>
      </c>
      <c r="P85" s="20">
        <v>0</v>
      </c>
      <c r="Q85" s="23">
        <v>0</v>
      </c>
      <c r="R85" s="22">
        <v>14506.22</v>
      </c>
      <c r="S85" s="20">
        <v>100</v>
      </c>
      <c r="T85" s="20">
        <v>50</v>
      </c>
      <c r="U85" s="21">
        <v>25</v>
      </c>
      <c r="V85" s="20"/>
      <c r="W85" s="20"/>
      <c r="X85" s="17">
        <f t="shared" si="8"/>
        <v>14506.22</v>
      </c>
      <c r="Y85" s="17" t="s">
        <v>5</v>
      </c>
      <c r="Z85"/>
      <c r="AA85"/>
      <c r="AC85" s="17"/>
      <c r="AD85" s="16" t="s">
        <v>4</v>
      </c>
      <c r="AE85" s="46">
        <v>13815.45</v>
      </c>
      <c r="AF85" s="16">
        <v>13815.45</v>
      </c>
      <c r="AG85" s="16">
        <f t="shared" si="9"/>
        <v>690.77250000000004</v>
      </c>
      <c r="AH85" s="16">
        <f t="shared" si="10"/>
        <v>14506.2225</v>
      </c>
      <c r="AI85" s="17">
        <f t="shared" si="11"/>
        <v>2.500000000509317E-3</v>
      </c>
    </row>
    <row r="86" spans="1:35" s="16" customFormat="1" ht="45" x14ac:dyDescent="0.25">
      <c r="A86" s="16">
        <v>1358</v>
      </c>
      <c r="B86" s="20">
        <v>991</v>
      </c>
      <c r="C86" s="20" t="s">
        <v>877</v>
      </c>
      <c r="D86" s="20">
        <v>85</v>
      </c>
      <c r="E86" s="20">
        <v>1</v>
      </c>
      <c r="F86" s="26" t="s">
        <v>977</v>
      </c>
      <c r="G86" s="23">
        <v>6399.53</v>
      </c>
      <c r="H86" s="20">
        <v>31.5</v>
      </c>
      <c r="I86" s="23">
        <v>1919.86</v>
      </c>
      <c r="J86" s="20">
        <v>21</v>
      </c>
      <c r="K86" s="23">
        <v>1279.9100000000001</v>
      </c>
      <c r="L86" s="20">
        <v>10.5</v>
      </c>
      <c r="M86" s="23">
        <v>639.95000000000005</v>
      </c>
      <c r="N86" s="20">
        <v>0</v>
      </c>
      <c r="O86" s="23">
        <v>0</v>
      </c>
      <c r="P86" s="20">
        <v>0</v>
      </c>
      <c r="Q86" s="23">
        <v>0</v>
      </c>
      <c r="R86" s="22">
        <v>10239.25</v>
      </c>
      <c r="S86" s="20">
        <v>100</v>
      </c>
      <c r="T86" s="20">
        <v>50</v>
      </c>
      <c r="U86" s="21">
        <v>25</v>
      </c>
      <c r="V86" s="20"/>
      <c r="W86" s="20"/>
      <c r="X86" s="17">
        <f t="shared" si="8"/>
        <v>10239.25</v>
      </c>
      <c r="Y86" s="17" t="s">
        <v>5</v>
      </c>
      <c r="Z86"/>
      <c r="AA86"/>
      <c r="AC86" s="17"/>
      <c r="AD86" s="16" t="s">
        <v>4</v>
      </c>
      <c r="AE86" s="46">
        <v>9751.67</v>
      </c>
      <c r="AF86" s="16">
        <v>9751.67</v>
      </c>
      <c r="AG86" s="16">
        <f t="shared" si="9"/>
        <v>487.58350000000002</v>
      </c>
      <c r="AH86" s="16">
        <f t="shared" si="10"/>
        <v>10239.253500000001</v>
      </c>
      <c r="AI86" s="17">
        <f t="shared" si="11"/>
        <v>3.5000000007130438E-3</v>
      </c>
    </row>
    <row r="87" spans="1:35" s="16" customFormat="1" ht="45" x14ac:dyDescent="0.25">
      <c r="A87" s="16">
        <v>1359</v>
      </c>
      <c r="B87" s="20">
        <v>992</v>
      </c>
      <c r="C87" s="20" t="s">
        <v>877</v>
      </c>
      <c r="D87" s="20">
        <v>86</v>
      </c>
      <c r="E87" s="20">
        <v>1</v>
      </c>
      <c r="F87" s="26" t="s">
        <v>976</v>
      </c>
      <c r="G87" s="23">
        <v>3999.12</v>
      </c>
      <c r="H87" s="20">
        <v>31.5</v>
      </c>
      <c r="I87" s="23">
        <v>1199.74</v>
      </c>
      <c r="J87" s="20">
        <v>21</v>
      </c>
      <c r="K87" s="23">
        <v>799.83</v>
      </c>
      <c r="L87" s="20">
        <v>10.5</v>
      </c>
      <c r="M87" s="23">
        <v>399.91</v>
      </c>
      <c r="N87" s="20">
        <v>0</v>
      </c>
      <c r="O87" s="23">
        <v>0</v>
      </c>
      <c r="P87" s="20">
        <v>0</v>
      </c>
      <c r="Q87" s="23">
        <v>0</v>
      </c>
      <c r="R87" s="22">
        <v>6398.6</v>
      </c>
      <c r="S87" s="20">
        <v>100</v>
      </c>
      <c r="T87" s="20">
        <v>50</v>
      </c>
      <c r="U87" s="21">
        <v>25</v>
      </c>
      <c r="V87" s="20"/>
      <c r="W87" s="20"/>
      <c r="X87" s="17">
        <f t="shared" si="8"/>
        <v>6398.5999999999995</v>
      </c>
      <c r="Y87" s="17" t="s">
        <v>5</v>
      </c>
      <c r="Z87"/>
      <c r="AA87"/>
      <c r="AC87" s="17"/>
      <c r="AD87" s="16" t="s">
        <v>4</v>
      </c>
      <c r="AE87" s="46">
        <v>6093.91</v>
      </c>
      <c r="AF87" s="16">
        <v>6093.91</v>
      </c>
      <c r="AG87" s="16">
        <f t="shared" si="9"/>
        <v>304.69549999999998</v>
      </c>
      <c r="AH87" s="16">
        <f t="shared" si="10"/>
        <v>6398.6054999999997</v>
      </c>
      <c r="AI87" s="17">
        <f t="shared" si="11"/>
        <v>5.4999999993015081E-3</v>
      </c>
    </row>
    <row r="88" spans="1:35" s="16" customFormat="1" ht="30" x14ac:dyDescent="0.25">
      <c r="A88" s="16">
        <v>1360</v>
      </c>
      <c r="B88" s="20">
        <v>993</v>
      </c>
      <c r="C88" s="20" t="s">
        <v>877</v>
      </c>
      <c r="D88" s="20">
        <v>87</v>
      </c>
      <c r="E88" s="20">
        <v>1</v>
      </c>
      <c r="F88" s="26" t="s">
        <v>975</v>
      </c>
      <c r="G88" s="23">
        <v>4666.42</v>
      </c>
      <c r="H88" s="20">
        <v>31.5</v>
      </c>
      <c r="I88" s="23">
        <v>1399.92</v>
      </c>
      <c r="J88" s="20">
        <v>21</v>
      </c>
      <c r="K88" s="23">
        <v>933.28</v>
      </c>
      <c r="L88" s="20">
        <v>10.5</v>
      </c>
      <c r="M88" s="23">
        <v>466.64</v>
      </c>
      <c r="N88" s="20">
        <v>0</v>
      </c>
      <c r="O88" s="23">
        <v>0</v>
      </c>
      <c r="P88" s="20">
        <v>0</v>
      </c>
      <c r="Q88" s="23">
        <v>0</v>
      </c>
      <c r="R88" s="22">
        <v>7466.26</v>
      </c>
      <c r="S88" s="20">
        <v>100</v>
      </c>
      <c r="T88" s="20">
        <v>50</v>
      </c>
      <c r="U88" s="21">
        <v>25</v>
      </c>
      <c r="V88" s="20"/>
      <c r="W88" s="20"/>
      <c r="X88" s="17">
        <f t="shared" si="8"/>
        <v>7466.26</v>
      </c>
      <c r="Y88" s="17" t="s">
        <v>5</v>
      </c>
      <c r="Z88"/>
      <c r="AA88"/>
      <c r="AC88" s="17"/>
      <c r="AD88" s="16" t="s">
        <v>4</v>
      </c>
      <c r="AE88" s="46">
        <v>7110.73</v>
      </c>
      <c r="AF88" s="16">
        <v>7110.73</v>
      </c>
      <c r="AG88" s="16">
        <f t="shared" si="9"/>
        <v>355.53649999999999</v>
      </c>
      <c r="AH88" s="16">
        <f t="shared" si="10"/>
        <v>7466.2664999999997</v>
      </c>
      <c r="AI88" s="17">
        <f t="shared" si="11"/>
        <v>6.4999999995052349E-3</v>
      </c>
    </row>
    <row r="89" spans="1:35" s="16" customFormat="1" ht="30" x14ac:dyDescent="0.25">
      <c r="A89" s="16">
        <v>1361</v>
      </c>
      <c r="B89" s="20">
        <v>994</v>
      </c>
      <c r="C89" s="20" t="s">
        <v>877</v>
      </c>
      <c r="D89" s="20">
        <v>88</v>
      </c>
      <c r="E89" s="20">
        <v>1</v>
      </c>
      <c r="F89" s="26" t="s">
        <v>974</v>
      </c>
      <c r="G89" s="23">
        <v>1998.39</v>
      </c>
      <c r="H89" s="20">
        <v>31.5</v>
      </c>
      <c r="I89" s="23">
        <v>599.52</v>
      </c>
      <c r="J89" s="20">
        <v>21</v>
      </c>
      <c r="K89" s="23">
        <v>399.68</v>
      </c>
      <c r="L89" s="20">
        <v>10.5</v>
      </c>
      <c r="M89" s="23">
        <v>199.84</v>
      </c>
      <c r="N89" s="20">
        <v>0</v>
      </c>
      <c r="O89" s="23">
        <v>0</v>
      </c>
      <c r="P89" s="20">
        <v>0</v>
      </c>
      <c r="Q89" s="23">
        <v>0</v>
      </c>
      <c r="R89" s="22">
        <v>3197.43</v>
      </c>
      <c r="S89" s="20">
        <v>100</v>
      </c>
      <c r="T89" s="20">
        <v>50</v>
      </c>
      <c r="U89" s="21">
        <v>25</v>
      </c>
      <c r="V89" s="20"/>
      <c r="W89" s="20"/>
      <c r="X89" s="17">
        <f t="shared" si="8"/>
        <v>3197.43</v>
      </c>
      <c r="Y89" s="17" t="s">
        <v>5</v>
      </c>
      <c r="Z89"/>
      <c r="AA89"/>
      <c r="AC89" s="17"/>
      <c r="AD89" s="16" t="s">
        <v>4</v>
      </c>
      <c r="AE89" s="46">
        <v>3045.17</v>
      </c>
      <c r="AF89" s="16">
        <v>3045.17</v>
      </c>
      <c r="AG89" s="16">
        <f t="shared" si="9"/>
        <v>152.2585</v>
      </c>
      <c r="AH89" s="16">
        <f t="shared" si="10"/>
        <v>3197.4285</v>
      </c>
      <c r="AI89" s="17">
        <f t="shared" si="11"/>
        <v>-1.4999999998508429E-3</v>
      </c>
    </row>
    <row r="90" spans="1:35" s="16" customFormat="1" ht="30" x14ac:dyDescent="0.25">
      <c r="A90" s="16">
        <v>1362</v>
      </c>
      <c r="B90" s="20">
        <v>995</v>
      </c>
      <c r="C90" s="20" t="s">
        <v>877</v>
      </c>
      <c r="D90" s="20">
        <v>89</v>
      </c>
      <c r="E90" s="20">
        <v>1</v>
      </c>
      <c r="F90" s="26" t="s">
        <v>973</v>
      </c>
      <c r="G90" s="23">
        <v>5599</v>
      </c>
      <c r="H90" s="20">
        <v>31.5</v>
      </c>
      <c r="I90" s="23">
        <v>1679.7</v>
      </c>
      <c r="J90" s="20">
        <v>21</v>
      </c>
      <c r="K90" s="23">
        <v>1119.8</v>
      </c>
      <c r="L90" s="20">
        <v>10.5</v>
      </c>
      <c r="M90" s="23">
        <v>559.9</v>
      </c>
      <c r="N90" s="20">
        <v>0</v>
      </c>
      <c r="O90" s="23">
        <v>0</v>
      </c>
      <c r="P90" s="20">
        <v>0</v>
      </c>
      <c r="Q90" s="23">
        <v>0</v>
      </c>
      <c r="R90" s="22">
        <v>8958.4</v>
      </c>
      <c r="S90" s="20">
        <v>100</v>
      </c>
      <c r="T90" s="20">
        <v>50</v>
      </c>
      <c r="U90" s="21">
        <v>25</v>
      </c>
      <c r="V90" s="20"/>
      <c r="W90" s="20"/>
      <c r="X90" s="17">
        <f t="shared" si="8"/>
        <v>8958.4</v>
      </c>
      <c r="Y90" s="17" t="s">
        <v>5</v>
      </c>
      <c r="Z90"/>
      <c r="AA90"/>
      <c r="AC90" s="17"/>
      <c r="AD90" s="16" t="s">
        <v>4</v>
      </c>
      <c r="AE90" s="46">
        <v>8531.81</v>
      </c>
      <c r="AF90" s="16">
        <v>8531.81</v>
      </c>
      <c r="AG90" s="16">
        <f t="shared" si="9"/>
        <v>426.59050000000002</v>
      </c>
      <c r="AH90" s="16">
        <f t="shared" si="10"/>
        <v>8958.4004999999997</v>
      </c>
      <c r="AI90" s="17">
        <f t="shared" si="11"/>
        <v>5.0000000010186341E-4</v>
      </c>
    </row>
    <row r="91" spans="1:35" s="16" customFormat="1" ht="30" x14ac:dyDescent="0.25">
      <c r="A91" s="16">
        <v>1363</v>
      </c>
      <c r="B91" s="20">
        <v>996</v>
      </c>
      <c r="C91" s="20" t="s">
        <v>877</v>
      </c>
      <c r="D91" s="20">
        <v>90</v>
      </c>
      <c r="E91" s="20">
        <v>1</v>
      </c>
      <c r="F91" s="26" t="s">
        <v>972</v>
      </c>
      <c r="G91" s="23">
        <v>2933.31</v>
      </c>
      <c r="H91" s="20">
        <v>31.5</v>
      </c>
      <c r="I91" s="23">
        <v>879.99</v>
      </c>
      <c r="J91" s="20">
        <v>21</v>
      </c>
      <c r="K91" s="23">
        <v>586.66999999999996</v>
      </c>
      <c r="L91" s="20">
        <v>10.5</v>
      </c>
      <c r="M91" s="23">
        <v>293.33</v>
      </c>
      <c r="N91" s="20">
        <v>0</v>
      </c>
      <c r="O91" s="23">
        <v>0</v>
      </c>
      <c r="P91" s="20">
        <v>0</v>
      </c>
      <c r="Q91" s="23">
        <v>0</v>
      </c>
      <c r="R91" s="22">
        <v>4693.3</v>
      </c>
      <c r="S91" s="20">
        <v>100</v>
      </c>
      <c r="T91" s="20">
        <v>50</v>
      </c>
      <c r="U91" s="21">
        <v>25</v>
      </c>
      <c r="V91" s="20"/>
      <c r="W91" s="20"/>
      <c r="X91" s="17">
        <f t="shared" si="8"/>
        <v>4693.3</v>
      </c>
      <c r="Y91" s="17" t="s">
        <v>5</v>
      </c>
      <c r="Z91"/>
      <c r="AA91"/>
      <c r="AC91" s="17"/>
      <c r="AD91" s="16" t="s">
        <v>4</v>
      </c>
      <c r="AE91" s="46">
        <v>4469.8100000000004</v>
      </c>
      <c r="AF91" s="16">
        <v>4469.8100000000004</v>
      </c>
      <c r="AG91" s="16">
        <f t="shared" si="9"/>
        <v>223.49050000000003</v>
      </c>
      <c r="AH91" s="16">
        <f t="shared" si="10"/>
        <v>4693.3005000000003</v>
      </c>
      <c r="AI91" s="17">
        <f t="shared" si="11"/>
        <v>5.0000000010186341E-4</v>
      </c>
    </row>
    <row r="92" spans="1:35" s="16" customFormat="1" ht="30" x14ac:dyDescent="0.25">
      <c r="A92" s="16">
        <v>1364</v>
      </c>
      <c r="B92" s="20">
        <v>997</v>
      </c>
      <c r="C92" s="20" t="s">
        <v>877</v>
      </c>
      <c r="D92" s="20">
        <v>91</v>
      </c>
      <c r="E92" s="20">
        <v>1</v>
      </c>
      <c r="F92" s="26" t="s">
        <v>971</v>
      </c>
      <c r="G92" s="23">
        <v>4666.42</v>
      </c>
      <c r="H92" s="20">
        <v>31.5</v>
      </c>
      <c r="I92" s="23">
        <v>1399.92</v>
      </c>
      <c r="J92" s="20">
        <v>21</v>
      </c>
      <c r="K92" s="23">
        <v>933.28</v>
      </c>
      <c r="L92" s="20">
        <v>10.5</v>
      </c>
      <c r="M92" s="23">
        <v>466.64</v>
      </c>
      <c r="N92" s="20">
        <v>0</v>
      </c>
      <c r="O92" s="23">
        <v>0</v>
      </c>
      <c r="P92" s="20">
        <v>0</v>
      </c>
      <c r="Q92" s="23">
        <v>0</v>
      </c>
      <c r="R92" s="22">
        <v>7466.26</v>
      </c>
      <c r="S92" s="20">
        <v>100</v>
      </c>
      <c r="T92" s="20">
        <v>50</v>
      </c>
      <c r="U92" s="21">
        <v>25</v>
      </c>
      <c r="V92" s="20"/>
      <c r="W92" s="20"/>
      <c r="X92" s="17">
        <f t="shared" si="8"/>
        <v>7466.26</v>
      </c>
      <c r="Y92" s="17" t="s">
        <v>5</v>
      </c>
      <c r="Z92"/>
      <c r="AA92"/>
      <c r="AC92" s="17"/>
      <c r="AD92" s="16" t="s">
        <v>4</v>
      </c>
      <c r="AE92" s="46">
        <v>7110.73</v>
      </c>
      <c r="AF92" s="16">
        <v>7110.73</v>
      </c>
      <c r="AG92" s="16">
        <f t="shared" si="9"/>
        <v>355.53649999999999</v>
      </c>
      <c r="AH92" s="16">
        <f t="shared" si="10"/>
        <v>7466.2664999999997</v>
      </c>
      <c r="AI92" s="17">
        <f t="shared" si="11"/>
        <v>6.4999999995052349E-3</v>
      </c>
    </row>
    <row r="93" spans="1:35" s="16" customFormat="1" ht="30" x14ac:dyDescent="0.25">
      <c r="A93" s="16">
        <v>1365</v>
      </c>
      <c r="B93" s="20">
        <v>998</v>
      </c>
      <c r="C93" s="20" t="s">
        <v>877</v>
      </c>
      <c r="D93" s="20">
        <v>92</v>
      </c>
      <c r="E93" s="20">
        <v>1</v>
      </c>
      <c r="F93" s="26" t="s">
        <v>970</v>
      </c>
      <c r="G93" s="23">
        <v>2132.7800000000002</v>
      </c>
      <c r="H93" s="20">
        <v>31.5</v>
      </c>
      <c r="I93" s="23">
        <v>639.84</v>
      </c>
      <c r="J93" s="20">
        <v>21</v>
      </c>
      <c r="K93" s="23">
        <v>426.55</v>
      </c>
      <c r="L93" s="20">
        <v>10.5</v>
      </c>
      <c r="M93" s="23">
        <v>213.28</v>
      </c>
      <c r="N93" s="20">
        <v>0</v>
      </c>
      <c r="O93" s="23">
        <v>0</v>
      </c>
      <c r="P93" s="20">
        <v>0</v>
      </c>
      <c r="Q93" s="23">
        <v>0</v>
      </c>
      <c r="R93" s="22">
        <v>3412.45</v>
      </c>
      <c r="S93" s="20">
        <v>100</v>
      </c>
      <c r="T93" s="20">
        <v>50</v>
      </c>
      <c r="U93" s="21">
        <v>25</v>
      </c>
      <c r="V93" s="20"/>
      <c r="W93" s="20"/>
      <c r="X93" s="17">
        <f t="shared" si="8"/>
        <v>3412.4500000000007</v>
      </c>
      <c r="Y93" s="17" t="s">
        <v>5</v>
      </c>
      <c r="Z93"/>
      <c r="AA93"/>
      <c r="AC93" s="17"/>
      <c r="AD93" s="16" t="s">
        <v>4</v>
      </c>
      <c r="AE93" s="46">
        <v>3249.95</v>
      </c>
      <c r="AF93" s="16">
        <v>3249.95</v>
      </c>
      <c r="AG93" s="16">
        <f t="shared" si="9"/>
        <v>162.4975</v>
      </c>
      <c r="AH93" s="16">
        <f t="shared" si="10"/>
        <v>3412.4474999999998</v>
      </c>
      <c r="AI93" s="17">
        <f t="shared" si="11"/>
        <v>-2.5000000000545697E-3</v>
      </c>
    </row>
    <row r="94" spans="1:35" s="16" customFormat="1" ht="45" x14ac:dyDescent="0.25">
      <c r="A94" s="16">
        <v>1366</v>
      </c>
      <c r="B94" s="20">
        <v>999</v>
      </c>
      <c r="C94" s="20" t="s">
        <v>877</v>
      </c>
      <c r="D94" s="20">
        <v>93</v>
      </c>
      <c r="E94" s="20">
        <v>1</v>
      </c>
      <c r="F94" s="26" t="s">
        <v>969</v>
      </c>
      <c r="G94" s="23">
        <v>4666.42</v>
      </c>
      <c r="H94" s="20">
        <v>31.5</v>
      </c>
      <c r="I94" s="23">
        <v>1399.92</v>
      </c>
      <c r="J94" s="20">
        <v>21</v>
      </c>
      <c r="K94" s="23">
        <v>933.28</v>
      </c>
      <c r="L94" s="20">
        <v>10.5</v>
      </c>
      <c r="M94" s="23">
        <v>466.64</v>
      </c>
      <c r="N94" s="20">
        <v>0</v>
      </c>
      <c r="O94" s="23">
        <v>0</v>
      </c>
      <c r="P94" s="20">
        <v>0</v>
      </c>
      <c r="Q94" s="23">
        <v>0</v>
      </c>
      <c r="R94" s="22">
        <v>7466.26</v>
      </c>
      <c r="S94" s="20">
        <v>100</v>
      </c>
      <c r="T94" s="20">
        <v>50</v>
      </c>
      <c r="U94" s="21">
        <v>25</v>
      </c>
      <c r="V94" s="20"/>
      <c r="W94" s="20"/>
      <c r="X94" s="17">
        <f t="shared" si="8"/>
        <v>7466.26</v>
      </c>
      <c r="Y94" s="17" t="s">
        <v>5</v>
      </c>
      <c r="Z94"/>
      <c r="AA94"/>
      <c r="AC94" s="17"/>
      <c r="AD94" s="16" t="s">
        <v>4</v>
      </c>
      <c r="AE94" s="46">
        <v>7110.73</v>
      </c>
      <c r="AF94" s="16">
        <v>7110.73</v>
      </c>
      <c r="AG94" s="16">
        <f t="shared" si="9"/>
        <v>355.53649999999999</v>
      </c>
      <c r="AH94" s="16">
        <f t="shared" si="10"/>
        <v>7466.2664999999997</v>
      </c>
      <c r="AI94" s="17">
        <f t="shared" si="11"/>
        <v>6.4999999995052349E-3</v>
      </c>
    </row>
    <row r="95" spans="1:35" s="16" customFormat="1" ht="45" x14ac:dyDescent="0.25">
      <c r="A95" s="16">
        <v>1367</v>
      </c>
      <c r="B95" s="20">
        <v>1000</v>
      </c>
      <c r="C95" s="20" t="s">
        <v>877</v>
      </c>
      <c r="D95" s="20">
        <v>94</v>
      </c>
      <c r="E95" s="20">
        <v>1</v>
      </c>
      <c r="F95" s="26" t="s">
        <v>968</v>
      </c>
      <c r="G95" s="23">
        <v>2132.7800000000002</v>
      </c>
      <c r="H95" s="20">
        <v>31.5</v>
      </c>
      <c r="I95" s="23">
        <v>639.84</v>
      </c>
      <c r="J95" s="20">
        <v>21</v>
      </c>
      <c r="K95" s="23">
        <v>426.55</v>
      </c>
      <c r="L95" s="20">
        <v>10.5</v>
      </c>
      <c r="M95" s="23">
        <v>213.28</v>
      </c>
      <c r="N95" s="20">
        <v>0</v>
      </c>
      <c r="O95" s="23">
        <v>0</v>
      </c>
      <c r="P95" s="20">
        <v>0</v>
      </c>
      <c r="Q95" s="23">
        <v>0</v>
      </c>
      <c r="R95" s="22">
        <v>3412.45</v>
      </c>
      <c r="S95" s="20">
        <v>100</v>
      </c>
      <c r="T95" s="20">
        <v>50</v>
      </c>
      <c r="U95" s="21">
        <v>25</v>
      </c>
      <c r="V95" s="20"/>
      <c r="W95" s="20"/>
      <c r="X95" s="17">
        <f t="shared" si="8"/>
        <v>3412.4500000000007</v>
      </c>
      <c r="Y95" s="17" t="s">
        <v>5</v>
      </c>
      <c r="Z95"/>
      <c r="AA95"/>
      <c r="AC95" s="17"/>
      <c r="AD95" s="16" t="s">
        <v>4</v>
      </c>
      <c r="AE95" s="46">
        <v>3249.95</v>
      </c>
      <c r="AF95" s="16">
        <v>3249.95</v>
      </c>
      <c r="AG95" s="16">
        <f t="shared" si="9"/>
        <v>162.4975</v>
      </c>
      <c r="AH95" s="16">
        <f t="shared" si="10"/>
        <v>3412.4474999999998</v>
      </c>
      <c r="AI95" s="17">
        <f t="shared" si="11"/>
        <v>-2.5000000000545697E-3</v>
      </c>
    </row>
    <row r="96" spans="1:35" s="16" customFormat="1" ht="45" x14ac:dyDescent="0.25">
      <c r="A96" s="16">
        <v>1368</v>
      </c>
      <c r="B96" s="20">
        <v>1001</v>
      </c>
      <c r="C96" s="20" t="s">
        <v>877</v>
      </c>
      <c r="D96" s="20">
        <v>95</v>
      </c>
      <c r="E96" s="20">
        <v>1</v>
      </c>
      <c r="F96" s="26" t="s">
        <v>967</v>
      </c>
      <c r="G96" s="23">
        <v>3198.59</v>
      </c>
      <c r="H96" s="20">
        <v>31.5</v>
      </c>
      <c r="I96" s="23">
        <v>959.57</v>
      </c>
      <c r="J96" s="20">
        <v>21</v>
      </c>
      <c r="K96" s="23">
        <v>639.72</v>
      </c>
      <c r="L96" s="20">
        <v>10.5</v>
      </c>
      <c r="M96" s="23">
        <v>319.86</v>
      </c>
      <c r="N96" s="20">
        <v>0</v>
      </c>
      <c r="O96" s="23">
        <v>0</v>
      </c>
      <c r="P96" s="20">
        <v>0</v>
      </c>
      <c r="Q96" s="23">
        <v>0</v>
      </c>
      <c r="R96" s="22">
        <v>5117.74</v>
      </c>
      <c r="S96" s="20">
        <v>100</v>
      </c>
      <c r="T96" s="20">
        <v>50</v>
      </c>
      <c r="U96" s="21">
        <v>25</v>
      </c>
      <c r="V96" s="20"/>
      <c r="W96" s="20"/>
      <c r="X96" s="17">
        <f t="shared" si="8"/>
        <v>5117.74</v>
      </c>
      <c r="Y96" s="17" t="s">
        <v>5</v>
      </c>
      <c r="Z96"/>
      <c r="AA96"/>
      <c r="AC96" s="17"/>
      <c r="AD96" s="16" t="s">
        <v>4</v>
      </c>
      <c r="AE96" s="46">
        <v>4874.05</v>
      </c>
      <c r="AF96" s="16">
        <v>4874.05</v>
      </c>
      <c r="AG96" s="16">
        <f t="shared" si="9"/>
        <v>243.70250000000001</v>
      </c>
      <c r="AH96" s="16">
        <f t="shared" si="10"/>
        <v>5117.7525000000005</v>
      </c>
      <c r="AI96" s="17">
        <f t="shared" si="11"/>
        <v>1.2500000000727596E-2</v>
      </c>
    </row>
    <row r="97" spans="1:35" s="16" customFormat="1" ht="60" x14ac:dyDescent="0.25">
      <c r="A97" s="16">
        <v>1369</v>
      </c>
      <c r="B97" s="20">
        <v>1002</v>
      </c>
      <c r="C97" s="20" t="s">
        <v>877</v>
      </c>
      <c r="D97" s="20">
        <v>96</v>
      </c>
      <c r="E97" s="20">
        <v>1</v>
      </c>
      <c r="F97" s="26" t="s">
        <v>966</v>
      </c>
      <c r="G97" s="23">
        <v>3999.12</v>
      </c>
      <c r="H97" s="20">
        <v>31.5</v>
      </c>
      <c r="I97" s="23">
        <v>1199.74</v>
      </c>
      <c r="J97" s="20">
        <v>21</v>
      </c>
      <c r="K97" s="23">
        <v>799.83</v>
      </c>
      <c r="L97" s="20">
        <v>10.5</v>
      </c>
      <c r="M97" s="23">
        <v>399.91</v>
      </c>
      <c r="N97" s="20">
        <v>0</v>
      </c>
      <c r="O97" s="23">
        <v>0</v>
      </c>
      <c r="P97" s="20">
        <v>0</v>
      </c>
      <c r="Q97" s="23">
        <v>0</v>
      </c>
      <c r="R97" s="22">
        <v>6398.6</v>
      </c>
      <c r="S97" s="20">
        <v>100</v>
      </c>
      <c r="T97" s="20">
        <v>50</v>
      </c>
      <c r="U97" s="21">
        <v>25</v>
      </c>
      <c r="V97" s="20"/>
      <c r="W97" s="20"/>
      <c r="X97" s="17">
        <f t="shared" si="8"/>
        <v>6398.5999999999995</v>
      </c>
      <c r="Y97" s="17" t="s">
        <v>5</v>
      </c>
      <c r="Z97"/>
      <c r="AA97"/>
      <c r="AC97" s="17"/>
      <c r="AD97" s="16" t="s">
        <v>4</v>
      </c>
      <c r="AE97" s="46">
        <v>6093.91</v>
      </c>
      <c r="AF97" s="16">
        <v>6093.91</v>
      </c>
      <c r="AG97" s="16">
        <f t="shared" si="9"/>
        <v>304.69549999999998</v>
      </c>
      <c r="AH97" s="16">
        <f t="shared" si="10"/>
        <v>6398.6054999999997</v>
      </c>
      <c r="AI97" s="17">
        <f t="shared" si="11"/>
        <v>5.4999999993015081E-3</v>
      </c>
    </row>
    <row r="98" spans="1:35" s="16" customFormat="1" ht="45" x14ac:dyDescent="0.25">
      <c r="A98" s="16">
        <v>1370</v>
      </c>
      <c r="B98" s="20">
        <v>1003</v>
      </c>
      <c r="C98" s="20" t="s">
        <v>877</v>
      </c>
      <c r="D98" s="20">
        <v>97</v>
      </c>
      <c r="E98" s="20">
        <v>1</v>
      </c>
      <c r="F98" s="26" t="s">
        <v>965</v>
      </c>
      <c r="G98" s="23">
        <v>1332.26</v>
      </c>
      <c r="H98" s="20">
        <v>31.5</v>
      </c>
      <c r="I98" s="23">
        <v>399.68</v>
      </c>
      <c r="J98" s="20">
        <v>21</v>
      </c>
      <c r="K98" s="23">
        <v>266.45</v>
      </c>
      <c r="L98" s="20">
        <v>10.5</v>
      </c>
      <c r="M98" s="23">
        <v>133.22</v>
      </c>
      <c r="N98" s="20">
        <v>0</v>
      </c>
      <c r="O98" s="23">
        <v>0</v>
      </c>
      <c r="P98" s="20">
        <v>0</v>
      </c>
      <c r="Q98" s="23">
        <v>0</v>
      </c>
      <c r="R98" s="22">
        <v>2131.61</v>
      </c>
      <c r="S98" s="20">
        <v>100</v>
      </c>
      <c r="T98" s="20">
        <v>50</v>
      </c>
      <c r="U98" s="21">
        <v>25</v>
      </c>
      <c r="V98" s="20"/>
      <c r="W98" s="20"/>
      <c r="X98" s="17">
        <f t="shared" si="8"/>
        <v>2131.61</v>
      </c>
      <c r="Y98" s="17" t="s">
        <v>5</v>
      </c>
      <c r="Z98"/>
      <c r="AA98"/>
      <c r="AC98" s="17"/>
      <c r="AD98" s="16" t="s">
        <v>4</v>
      </c>
      <c r="AE98" s="46">
        <v>2030.11</v>
      </c>
      <c r="AF98" s="16">
        <v>2030.11</v>
      </c>
      <c r="AG98" s="16">
        <f t="shared" si="9"/>
        <v>101.5055</v>
      </c>
      <c r="AH98" s="16">
        <f t="shared" si="10"/>
        <v>2131.6154999999999</v>
      </c>
      <c r="AI98" s="17">
        <f t="shared" si="11"/>
        <v>5.4999999997562554E-3</v>
      </c>
    </row>
    <row r="99" spans="1:35" s="16" customFormat="1" ht="30" x14ac:dyDescent="0.25">
      <c r="A99" s="16">
        <v>1371</v>
      </c>
      <c r="B99" s="20">
        <v>1004</v>
      </c>
      <c r="C99" s="20" t="s">
        <v>877</v>
      </c>
      <c r="D99" s="20">
        <v>98</v>
      </c>
      <c r="E99" s="20">
        <v>1</v>
      </c>
      <c r="F99" s="26" t="s">
        <v>964</v>
      </c>
      <c r="G99" s="23">
        <v>7066.83</v>
      </c>
      <c r="H99" s="20">
        <v>31.5</v>
      </c>
      <c r="I99" s="23">
        <v>2120.04</v>
      </c>
      <c r="J99" s="20">
        <v>21</v>
      </c>
      <c r="K99" s="23">
        <v>1413.36</v>
      </c>
      <c r="L99" s="20">
        <v>10.5</v>
      </c>
      <c r="M99" s="23">
        <v>706.68</v>
      </c>
      <c r="N99" s="20">
        <v>0</v>
      </c>
      <c r="O99" s="23">
        <v>0</v>
      </c>
      <c r="P99" s="20">
        <v>0</v>
      </c>
      <c r="Q99" s="23">
        <v>0</v>
      </c>
      <c r="R99" s="22">
        <v>11306.91</v>
      </c>
      <c r="S99" s="20">
        <v>100</v>
      </c>
      <c r="T99" s="20">
        <v>50</v>
      </c>
      <c r="U99" s="21">
        <v>25</v>
      </c>
      <c r="V99" s="20"/>
      <c r="W99" s="20"/>
      <c r="X99" s="17">
        <f t="shared" ref="X99:X130" si="12">+G99+I99+K99+M99</f>
        <v>11306.91</v>
      </c>
      <c r="Y99" s="17" t="s">
        <v>5</v>
      </c>
      <c r="Z99"/>
      <c r="AA99"/>
      <c r="AC99" s="17"/>
      <c r="AD99" s="16" t="s">
        <v>4</v>
      </c>
      <c r="AE99" s="46">
        <v>10768.49</v>
      </c>
      <c r="AF99" s="16">
        <v>10768.49</v>
      </c>
      <c r="AG99" s="16">
        <f t="shared" ref="AG99:AG130" si="13">+AF99*5%</f>
        <v>538.42449999999997</v>
      </c>
      <c r="AH99" s="16">
        <f t="shared" ref="AH99:AH130" si="14">+AG99+AF99</f>
        <v>11306.914499999999</v>
      </c>
      <c r="AI99" s="17">
        <f t="shared" ref="AI99:AI130" si="15">+AH99-R99</f>
        <v>4.4999999990977813E-3</v>
      </c>
    </row>
    <row r="100" spans="1:35" s="16" customFormat="1" ht="30" x14ac:dyDescent="0.25">
      <c r="A100" s="16">
        <v>1372</v>
      </c>
      <c r="B100" s="20">
        <v>1005</v>
      </c>
      <c r="C100" s="20" t="s">
        <v>877</v>
      </c>
      <c r="D100" s="20">
        <v>99</v>
      </c>
      <c r="E100" s="20">
        <v>1</v>
      </c>
      <c r="F100" s="26" t="s">
        <v>963</v>
      </c>
      <c r="G100" s="23">
        <v>3332.99</v>
      </c>
      <c r="H100" s="20">
        <v>31.5</v>
      </c>
      <c r="I100" s="23">
        <v>999.89</v>
      </c>
      <c r="J100" s="20">
        <v>21</v>
      </c>
      <c r="K100" s="23">
        <v>666.6</v>
      </c>
      <c r="L100" s="20">
        <v>10.5</v>
      </c>
      <c r="M100" s="23">
        <v>333.3</v>
      </c>
      <c r="N100" s="20">
        <v>0</v>
      </c>
      <c r="O100" s="23">
        <v>0</v>
      </c>
      <c r="P100" s="20">
        <v>0</v>
      </c>
      <c r="Q100" s="23">
        <v>0</v>
      </c>
      <c r="R100" s="22">
        <v>5332.78</v>
      </c>
      <c r="S100" s="20">
        <v>100</v>
      </c>
      <c r="T100" s="20">
        <v>50</v>
      </c>
      <c r="U100" s="21">
        <v>25</v>
      </c>
      <c r="V100" s="20"/>
      <c r="W100" s="20"/>
      <c r="X100" s="17">
        <f t="shared" si="12"/>
        <v>5332.7800000000007</v>
      </c>
      <c r="Y100" s="17" t="s">
        <v>5</v>
      </c>
      <c r="Z100"/>
      <c r="AA100"/>
      <c r="AC100" s="17"/>
      <c r="AD100" s="16" t="s">
        <v>4</v>
      </c>
      <c r="AE100" s="46">
        <v>5078.8500000000004</v>
      </c>
      <c r="AF100" s="16">
        <v>5078.8500000000004</v>
      </c>
      <c r="AG100" s="16">
        <f t="shared" si="13"/>
        <v>253.94250000000002</v>
      </c>
      <c r="AH100" s="16">
        <f t="shared" si="14"/>
        <v>5332.7925000000005</v>
      </c>
      <c r="AI100" s="17">
        <f t="shared" si="15"/>
        <v>1.2500000000727596E-2</v>
      </c>
    </row>
    <row r="101" spans="1:35" s="16" customFormat="1" ht="30" x14ac:dyDescent="0.25">
      <c r="A101" s="16">
        <v>1373</v>
      </c>
      <c r="B101" s="20">
        <v>1006</v>
      </c>
      <c r="C101" s="20" t="s">
        <v>877</v>
      </c>
      <c r="D101" s="20">
        <v>100</v>
      </c>
      <c r="E101" s="20">
        <v>1</v>
      </c>
      <c r="F101" s="26" t="s">
        <v>962</v>
      </c>
      <c r="G101" s="23">
        <v>5199.33</v>
      </c>
      <c r="H101" s="20">
        <v>31.5</v>
      </c>
      <c r="I101" s="23">
        <v>1559.8</v>
      </c>
      <c r="J101" s="20">
        <v>21</v>
      </c>
      <c r="K101" s="23">
        <v>1039.8699999999999</v>
      </c>
      <c r="L101" s="20">
        <v>10.5</v>
      </c>
      <c r="M101" s="23">
        <v>519.92999999999995</v>
      </c>
      <c r="N101" s="20">
        <v>0</v>
      </c>
      <c r="O101" s="23">
        <v>0</v>
      </c>
      <c r="P101" s="20">
        <v>0</v>
      </c>
      <c r="Q101" s="23">
        <v>0</v>
      </c>
      <c r="R101" s="22">
        <v>8318.93</v>
      </c>
      <c r="S101" s="20">
        <v>100</v>
      </c>
      <c r="T101" s="20">
        <v>50</v>
      </c>
      <c r="U101" s="21">
        <v>25</v>
      </c>
      <c r="V101" s="20"/>
      <c r="W101" s="20"/>
      <c r="X101" s="17">
        <f t="shared" si="12"/>
        <v>8318.93</v>
      </c>
      <c r="Y101" s="17" t="s">
        <v>5</v>
      </c>
      <c r="Z101"/>
      <c r="AA101"/>
      <c r="AC101" s="17"/>
      <c r="AD101" s="16" t="s">
        <v>4</v>
      </c>
      <c r="AE101" s="46">
        <v>7922.78</v>
      </c>
      <c r="AF101" s="16">
        <v>7922.78</v>
      </c>
      <c r="AG101" s="16">
        <f t="shared" si="13"/>
        <v>396.13900000000001</v>
      </c>
      <c r="AH101" s="16">
        <f t="shared" si="14"/>
        <v>8318.9189999999999</v>
      </c>
      <c r="AI101" s="17">
        <f t="shared" si="15"/>
        <v>-1.1000000000422006E-2</v>
      </c>
    </row>
    <row r="102" spans="1:35" s="16" customFormat="1" ht="30" x14ac:dyDescent="0.25">
      <c r="A102" s="16">
        <v>1374</v>
      </c>
      <c r="B102" s="20">
        <v>1007</v>
      </c>
      <c r="C102" s="20" t="s">
        <v>877</v>
      </c>
      <c r="D102" s="20">
        <v>101</v>
      </c>
      <c r="E102" s="20">
        <v>1</v>
      </c>
      <c r="F102" s="26" t="s">
        <v>961</v>
      </c>
      <c r="G102" s="23">
        <v>1998.39</v>
      </c>
      <c r="H102" s="20">
        <v>31.5</v>
      </c>
      <c r="I102" s="23">
        <v>599.52</v>
      </c>
      <c r="J102" s="20">
        <v>21</v>
      </c>
      <c r="K102" s="23">
        <v>399.68</v>
      </c>
      <c r="L102" s="20">
        <v>10.5</v>
      </c>
      <c r="M102" s="23">
        <v>199.84</v>
      </c>
      <c r="N102" s="20">
        <v>0</v>
      </c>
      <c r="O102" s="23">
        <v>0</v>
      </c>
      <c r="P102" s="20">
        <v>0</v>
      </c>
      <c r="Q102" s="23">
        <v>0</v>
      </c>
      <c r="R102" s="22">
        <v>3197.43</v>
      </c>
      <c r="S102" s="20">
        <v>100</v>
      </c>
      <c r="T102" s="20">
        <v>50</v>
      </c>
      <c r="U102" s="21">
        <v>25</v>
      </c>
      <c r="V102" s="20"/>
      <c r="W102" s="20"/>
      <c r="X102" s="17">
        <f t="shared" si="12"/>
        <v>3197.43</v>
      </c>
      <c r="Y102" s="17" t="s">
        <v>5</v>
      </c>
      <c r="Z102"/>
      <c r="AA102"/>
      <c r="AC102" s="17"/>
      <c r="AD102" s="16" t="s">
        <v>4</v>
      </c>
      <c r="AE102" s="46">
        <v>3045.17</v>
      </c>
      <c r="AF102" s="16">
        <v>3045.17</v>
      </c>
      <c r="AG102" s="16">
        <f t="shared" si="13"/>
        <v>152.2585</v>
      </c>
      <c r="AH102" s="16">
        <f t="shared" si="14"/>
        <v>3197.4285</v>
      </c>
      <c r="AI102" s="17">
        <f t="shared" si="15"/>
        <v>-1.4999999998508429E-3</v>
      </c>
    </row>
    <row r="103" spans="1:35" s="16" customFormat="1" ht="30" x14ac:dyDescent="0.25">
      <c r="A103" s="16">
        <v>1375</v>
      </c>
      <c r="B103" s="20">
        <v>1008</v>
      </c>
      <c r="C103" s="20" t="s">
        <v>877</v>
      </c>
      <c r="D103" s="20">
        <v>102</v>
      </c>
      <c r="E103" s="20">
        <v>1</v>
      </c>
      <c r="F103" s="26" t="s">
        <v>960</v>
      </c>
      <c r="G103" s="23">
        <v>4666.42</v>
      </c>
      <c r="H103" s="20">
        <v>31.5</v>
      </c>
      <c r="I103" s="23">
        <v>1399.92</v>
      </c>
      <c r="J103" s="20">
        <v>21</v>
      </c>
      <c r="K103" s="23">
        <v>933.28</v>
      </c>
      <c r="L103" s="20">
        <v>10.5</v>
      </c>
      <c r="M103" s="23">
        <v>466.64</v>
      </c>
      <c r="N103" s="20">
        <v>0</v>
      </c>
      <c r="O103" s="23">
        <v>0</v>
      </c>
      <c r="P103" s="20">
        <v>0</v>
      </c>
      <c r="Q103" s="23">
        <v>0</v>
      </c>
      <c r="R103" s="22">
        <v>7466.26</v>
      </c>
      <c r="S103" s="20">
        <v>100</v>
      </c>
      <c r="T103" s="20">
        <v>50</v>
      </c>
      <c r="U103" s="21">
        <v>25</v>
      </c>
      <c r="V103" s="20"/>
      <c r="W103" s="20"/>
      <c r="X103" s="17">
        <f t="shared" si="12"/>
        <v>7466.26</v>
      </c>
      <c r="Y103" s="17" t="s">
        <v>5</v>
      </c>
      <c r="Z103"/>
      <c r="AA103"/>
      <c r="AC103" s="17"/>
      <c r="AD103" s="16" t="s">
        <v>4</v>
      </c>
      <c r="AE103" s="46">
        <v>7110.73</v>
      </c>
      <c r="AF103" s="16">
        <v>7110.73</v>
      </c>
      <c r="AG103" s="16">
        <f t="shared" si="13"/>
        <v>355.53649999999999</v>
      </c>
      <c r="AH103" s="16">
        <f t="shared" si="14"/>
        <v>7466.2664999999997</v>
      </c>
      <c r="AI103" s="17">
        <f t="shared" si="15"/>
        <v>6.4999999995052349E-3</v>
      </c>
    </row>
    <row r="104" spans="1:35" s="16" customFormat="1" ht="30" x14ac:dyDescent="0.25">
      <c r="A104" s="16">
        <v>1376</v>
      </c>
      <c r="B104" s="20">
        <v>1009</v>
      </c>
      <c r="C104" s="20" t="s">
        <v>877</v>
      </c>
      <c r="D104" s="20">
        <v>103</v>
      </c>
      <c r="E104" s="20">
        <v>1</v>
      </c>
      <c r="F104" s="26" t="s">
        <v>959</v>
      </c>
      <c r="G104" s="23">
        <v>1998.39</v>
      </c>
      <c r="H104" s="20">
        <v>31.5</v>
      </c>
      <c r="I104" s="23">
        <v>599.52</v>
      </c>
      <c r="J104" s="20">
        <v>21</v>
      </c>
      <c r="K104" s="23">
        <v>399.68</v>
      </c>
      <c r="L104" s="20">
        <v>10.5</v>
      </c>
      <c r="M104" s="23">
        <v>199.84</v>
      </c>
      <c r="N104" s="20">
        <v>0</v>
      </c>
      <c r="O104" s="23">
        <v>0</v>
      </c>
      <c r="P104" s="20">
        <v>0</v>
      </c>
      <c r="Q104" s="23">
        <v>0</v>
      </c>
      <c r="R104" s="22">
        <v>3197.43</v>
      </c>
      <c r="S104" s="20">
        <v>100</v>
      </c>
      <c r="T104" s="20">
        <v>50</v>
      </c>
      <c r="U104" s="21">
        <v>25</v>
      </c>
      <c r="V104" s="20"/>
      <c r="W104" s="20"/>
      <c r="X104" s="17">
        <f t="shared" si="12"/>
        <v>3197.43</v>
      </c>
      <c r="Y104" s="17" t="s">
        <v>5</v>
      </c>
      <c r="Z104"/>
      <c r="AA104"/>
      <c r="AC104" s="17"/>
      <c r="AD104" s="16" t="s">
        <v>4</v>
      </c>
      <c r="AE104" s="46">
        <v>3045.17</v>
      </c>
      <c r="AF104" s="16">
        <v>3045.17</v>
      </c>
      <c r="AG104" s="16">
        <f t="shared" si="13"/>
        <v>152.2585</v>
      </c>
      <c r="AH104" s="16">
        <f t="shared" si="14"/>
        <v>3197.4285</v>
      </c>
      <c r="AI104" s="17">
        <f t="shared" si="15"/>
        <v>-1.4999999998508429E-3</v>
      </c>
    </row>
    <row r="105" spans="1:35" s="16" customFormat="1" ht="30" x14ac:dyDescent="0.25">
      <c r="A105" s="16">
        <v>1377</v>
      </c>
      <c r="B105" s="20">
        <v>1010</v>
      </c>
      <c r="C105" s="20" t="s">
        <v>877</v>
      </c>
      <c r="D105" s="20">
        <v>104</v>
      </c>
      <c r="E105" s="20">
        <v>1</v>
      </c>
      <c r="F105" s="26" t="s">
        <v>958</v>
      </c>
      <c r="G105" s="23">
        <v>3198.59</v>
      </c>
      <c r="H105" s="20">
        <v>31.5</v>
      </c>
      <c r="I105" s="23">
        <v>959.57</v>
      </c>
      <c r="J105" s="20">
        <v>21</v>
      </c>
      <c r="K105" s="23">
        <v>639.72</v>
      </c>
      <c r="L105" s="20">
        <v>10.5</v>
      </c>
      <c r="M105" s="23">
        <v>319.86</v>
      </c>
      <c r="N105" s="20">
        <v>0</v>
      </c>
      <c r="O105" s="23">
        <v>0</v>
      </c>
      <c r="P105" s="20">
        <v>0</v>
      </c>
      <c r="Q105" s="23">
        <v>0</v>
      </c>
      <c r="R105" s="22">
        <v>5117.74</v>
      </c>
      <c r="S105" s="20">
        <v>100</v>
      </c>
      <c r="T105" s="20">
        <v>50</v>
      </c>
      <c r="U105" s="21">
        <v>25</v>
      </c>
      <c r="V105" s="20"/>
      <c r="W105" s="20"/>
      <c r="X105" s="17">
        <f t="shared" si="12"/>
        <v>5117.74</v>
      </c>
      <c r="Y105" s="17" t="s">
        <v>5</v>
      </c>
      <c r="Z105"/>
      <c r="AA105"/>
      <c r="AC105" s="17"/>
      <c r="AD105" s="16" t="s">
        <v>4</v>
      </c>
      <c r="AE105" s="46">
        <v>4874.05</v>
      </c>
      <c r="AF105" s="16">
        <v>4874.05</v>
      </c>
      <c r="AG105" s="16">
        <f t="shared" si="13"/>
        <v>243.70250000000001</v>
      </c>
      <c r="AH105" s="16">
        <f t="shared" si="14"/>
        <v>5117.7525000000005</v>
      </c>
      <c r="AI105" s="17">
        <f t="shared" si="15"/>
        <v>1.2500000000727596E-2</v>
      </c>
    </row>
    <row r="106" spans="1:35" s="16" customFormat="1" ht="30" x14ac:dyDescent="0.25">
      <c r="A106" s="16">
        <v>1378</v>
      </c>
      <c r="B106" s="20">
        <v>1011</v>
      </c>
      <c r="C106" s="20" t="s">
        <v>877</v>
      </c>
      <c r="D106" s="20">
        <v>105</v>
      </c>
      <c r="E106" s="20">
        <v>1</v>
      </c>
      <c r="F106" s="26" t="s">
        <v>957</v>
      </c>
      <c r="G106" s="23">
        <v>4533.2</v>
      </c>
      <c r="H106" s="20">
        <v>31.5</v>
      </c>
      <c r="I106" s="23">
        <v>1359.96</v>
      </c>
      <c r="J106" s="20">
        <v>21</v>
      </c>
      <c r="K106" s="23">
        <v>906.64</v>
      </c>
      <c r="L106" s="20">
        <v>10.5</v>
      </c>
      <c r="M106" s="23">
        <v>453.32</v>
      </c>
      <c r="N106" s="20">
        <v>0</v>
      </c>
      <c r="O106" s="23">
        <v>0</v>
      </c>
      <c r="P106" s="20">
        <v>0</v>
      </c>
      <c r="Q106" s="23">
        <v>0</v>
      </c>
      <c r="R106" s="22">
        <v>7253.12</v>
      </c>
      <c r="S106" s="20">
        <v>100</v>
      </c>
      <c r="T106" s="20">
        <v>50</v>
      </c>
      <c r="U106" s="21">
        <v>25</v>
      </c>
      <c r="V106" s="20"/>
      <c r="W106" s="20"/>
      <c r="X106" s="17">
        <f t="shared" si="12"/>
        <v>7253.12</v>
      </c>
      <c r="Y106" s="17" t="s">
        <v>5</v>
      </c>
      <c r="Z106"/>
      <c r="AA106"/>
      <c r="AC106" s="17"/>
      <c r="AD106" s="16" t="s">
        <v>4</v>
      </c>
      <c r="AE106" s="46">
        <v>6907.73</v>
      </c>
      <c r="AF106" s="16">
        <v>6907.73</v>
      </c>
      <c r="AG106" s="16">
        <f t="shared" si="13"/>
        <v>345.38650000000001</v>
      </c>
      <c r="AH106" s="16">
        <f t="shared" si="14"/>
        <v>7253.1164999999992</v>
      </c>
      <c r="AI106" s="17">
        <f t="shared" si="15"/>
        <v>-3.5000000007130438E-3</v>
      </c>
    </row>
    <row r="107" spans="1:35" s="16" customFormat="1" ht="30" x14ac:dyDescent="0.25">
      <c r="A107" s="16">
        <v>1379</v>
      </c>
      <c r="B107" s="20">
        <v>1012</v>
      </c>
      <c r="C107" s="20" t="s">
        <v>877</v>
      </c>
      <c r="D107" s="20">
        <v>106</v>
      </c>
      <c r="E107" s="20">
        <v>1</v>
      </c>
      <c r="F107" s="26" t="s">
        <v>956</v>
      </c>
      <c r="G107" s="23">
        <v>2532.46</v>
      </c>
      <c r="H107" s="20">
        <v>31.5</v>
      </c>
      <c r="I107" s="23">
        <v>759.74</v>
      </c>
      <c r="J107" s="20">
        <v>21</v>
      </c>
      <c r="K107" s="23">
        <v>506.49</v>
      </c>
      <c r="L107" s="20">
        <v>10.5</v>
      </c>
      <c r="M107" s="23">
        <v>253.25</v>
      </c>
      <c r="N107" s="20">
        <v>0</v>
      </c>
      <c r="O107" s="23">
        <v>0</v>
      </c>
      <c r="P107" s="20">
        <v>0</v>
      </c>
      <c r="Q107" s="23">
        <v>0</v>
      </c>
      <c r="R107" s="22">
        <v>4051.94</v>
      </c>
      <c r="S107" s="20">
        <v>100</v>
      </c>
      <c r="T107" s="20">
        <v>50</v>
      </c>
      <c r="U107" s="21">
        <v>25</v>
      </c>
      <c r="V107" s="20"/>
      <c r="W107" s="20"/>
      <c r="X107" s="17">
        <f t="shared" si="12"/>
        <v>4051.9399999999996</v>
      </c>
      <c r="Y107" s="17" t="s">
        <v>5</v>
      </c>
      <c r="Z107"/>
      <c r="AA107"/>
      <c r="AC107" s="17"/>
      <c r="AD107" s="16" t="s">
        <v>4</v>
      </c>
      <c r="AE107" s="46">
        <v>3858.99</v>
      </c>
      <c r="AF107" s="16">
        <v>3858.99</v>
      </c>
      <c r="AG107" s="16">
        <f t="shared" si="13"/>
        <v>192.9495</v>
      </c>
      <c r="AH107" s="16">
        <f t="shared" si="14"/>
        <v>4051.9395</v>
      </c>
      <c r="AI107" s="17">
        <f t="shared" si="15"/>
        <v>-5.0000000010186341E-4</v>
      </c>
    </row>
    <row r="108" spans="1:35" s="16" customFormat="1" ht="45" x14ac:dyDescent="0.25">
      <c r="A108" s="16">
        <v>1380</v>
      </c>
      <c r="B108" s="20">
        <v>1013</v>
      </c>
      <c r="C108" s="20" t="s">
        <v>877</v>
      </c>
      <c r="D108" s="20">
        <v>107</v>
      </c>
      <c r="E108" s="20">
        <v>1</v>
      </c>
      <c r="F108" s="26" t="s">
        <v>955</v>
      </c>
      <c r="G108" s="23">
        <v>3466.22</v>
      </c>
      <c r="H108" s="20">
        <v>31.5</v>
      </c>
      <c r="I108" s="23">
        <v>1039.8699999999999</v>
      </c>
      <c r="J108" s="20">
        <v>21</v>
      </c>
      <c r="K108" s="23">
        <v>693.24</v>
      </c>
      <c r="L108" s="20">
        <v>10.5</v>
      </c>
      <c r="M108" s="23">
        <v>346.63</v>
      </c>
      <c r="N108" s="20">
        <v>0</v>
      </c>
      <c r="O108" s="23">
        <v>0</v>
      </c>
      <c r="P108" s="20">
        <v>0</v>
      </c>
      <c r="Q108" s="23">
        <v>0</v>
      </c>
      <c r="R108" s="22">
        <v>5545.96</v>
      </c>
      <c r="S108" s="20">
        <v>100</v>
      </c>
      <c r="T108" s="20">
        <v>50</v>
      </c>
      <c r="U108" s="21">
        <v>25</v>
      </c>
      <c r="V108" s="20"/>
      <c r="W108" s="20"/>
      <c r="X108" s="17">
        <f t="shared" si="12"/>
        <v>5545.96</v>
      </c>
      <c r="Y108" s="17" t="s">
        <v>5</v>
      </c>
      <c r="Z108"/>
      <c r="AA108"/>
      <c r="AC108" s="17"/>
      <c r="AD108" s="16" t="s">
        <v>4</v>
      </c>
      <c r="AE108" s="46">
        <v>5281.86</v>
      </c>
      <c r="AF108" s="16">
        <v>5281.86</v>
      </c>
      <c r="AG108" s="16">
        <f t="shared" si="13"/>
        <v>264.09300000000002</v>
      </c>
      <c r="AH108" s="16">
        <f t="shared" si="14"/>
        <v>5545.9529999999995</v>
      </c>
      <c r="AI108" s="17">
        <f t="shared" si="15"/>
        <v>-7.000000000516593E-3</v>
      </c>
    </row>
    <row r="109" spans="1:35" s="16" customFormat="1" ht="45" x14ac:dyDescent="0.25">
      <c r="A109" s="16">
        <v>1381</v>
      </c>
      <c r="B109" s="20">
        <v>1014</v>
      </c>
      <c r="C109" s="20" t="s">
        <v>877</v>
      </c>
      <c r="D109" s="20">
        <v>108</v>
      </c>
      <c r="E109" s="20">
        <v>1</v>
      </c>
      <c r="F109" s="26" t="s">
        <v>954</v>
      </c>
      <c r="G109" s="23">
        <v>1332.26</v>
      </c>
      <c r="H109" s="20">
        <v>31.5</v>
      </c>
      <c r="I109" s="23">
        <v>399.68</v>
      </c>
      <c r="J109" s="20">
        <v>21</v>
      </c>
      <c r="K109" s="23">
        <v>266.45</v>
      </c>
      <c r="L109" s="20">
        <v>10.5</v>
      </c>
      <c r="M109" s="23">
        <v>133.22</v>
      </c>
      <c r="N109" s="20">
        <v>0</v>
      </c>
      <c r="O109" s="23">
        <v>0</v>
      </c>
      <c r="P109" s="20">
        <v>0</v>
      </c>
      <c r="Q109" s="23">
        <v>0</v>
      </c>
      <c r="R109" s="22">
        <v>2131.61</v>
      </c>
      <c r="S109" s="20">
        <v>100</v>
      </c>
      <c r="T109" s="20">
        <v>50</v>
      </c>
      <c r="U109" s="21">
        <v>25</v>
      </c>
      <c r="V109" s="20"/>
      <c r="W109" s="20"/>
      <c r="X109" s="17">
        <f t="shared" si="12"/>
        <v>2131.61</v>
      </c>
      <c r="Y109" s="17" t="s">
        <v>5</v>
      </c>
      <c r="Z109"/>
      <c r="AA109"/>
      <c r="AC109" s="17"/>
      <c r="AD109" s="16" t="s">
        <v>4</v>
      </c>
      <c r="AE109" s="46">
        <v>2030.11</v>
      </c>
      <c r="AF109" s="16">
        <v>2030.11</v>
      </c>
      <c r="AG109" s="16">
        <f t="shared" si="13"/>
        <v>101.5055</v>
      </c>
      <c r="AH109" s="16">
        <f t="shared" si="14"/>
        <v>2131.6154999999999</v>
      </c>
      <c r="AI109" s="17">
        <f t="shared" si="15"/>
        <v>5.4999999997562554E-3</v>
      </c>
    </row>
    <row r="110" spans="1:35" s="16" customFormat="1" ht="45" x14ac:dyDescent="0.25">
      <c r="A110" s="16">
        <v>1382</v>
      </c>
      <c r="B110" s="20">
        <v>1015</v>
      </c>
      <c r="C110" s="20" t="s">
        <v>877</v>
      </c>
      <c r="D110" s="20">
        <v>109</v>
      </c>
      <c r="E110" s="20">
        <v>1</v>
      </c>
      <c r="F110" s="26" t="s">
        <v>953</v>
      </c>
      <c r="G110" s="23">
        <v>3599.44</v>
      </c>
      <c r="H110" s="20">
        <v>31.5</v>
      </c>
      <c r="I110" s="23">
        <v>1079.83</v>
      </c>
      <c r="J110" s="20">
        <v>21</v>
      </c>
      <c r="K110" s="23">
        <v>719.89</v>
      </c>
      <c r="L110" s="20">
        <v>10.5</v>
      </c>
      <c r="M110" s="23">
        <v>359.94</v>
      </c>
      <c r="N110" s="20">
        <v>0</v>
      </c>
      <c r="O110" s="23">
        <v>0</v>
      </c>
      <c r="P110" s="20">
        <v>0</v>
      </c>
      <c r="Q110" s="23">
        <v>0</v>
      </c>
      <c r="R110" s="22">
        <v>5759.1</v>
      </c>
      <c r="S110" s="20">
        <v>100</v>
      </c>
      <c r="T110" s="20">
        <v>50</v>
      </c>
      <c r="U110" s="21">
        <v>25</v>
      </c>
      <c r="V110" s="20"/>
      <c r="W110" s="20"/>
      <c r="X110" s="17">
        <f t="shared" si="12"/>
        <v>5759.1</v>
      </c>
      <c r="Y110" s="17" t="s">
        <v>5</v>
      </c>
      <c r="Z110"/>
      <c r="AA110"/>
      <c r="AC110" s="17"/>
      <c r="AD110" s="16" t="s">
        <v>4</v>
      </c>
      <c r="AE110" s="46">
        <v>5484.86</v>
      </c>
      <c r="AF110" s="16">
        <v>5484.86</v>
      </c>
      <c r="AG110" s="16">
        <f t="shared" si="13"/>
        <v>274.24299999999999</v>
      </c>
      <c r="AH110" s="16">
        <f t="shared" si="14"/>
        <v>5759.1030000000001</v>
      </c>
      <c r="AI110" s="17">
        <f t="shared" si="15"/>
        <v>2.9999999997016857E-3</v>
      </c>
    </row>
    <row r="111" spans="1:35" s="16" customFormat="1" ht="45" x14ac:dyDescent="0.25">
      <c r="A111" s="16">
        <v>1383</v>
      </c>
      <c r="B111" s="20">
        <v>1016</v>
      </c>
      <c r="C111" s="20" t="s">
        <v>877</v>
      </c>
      <c r="D111" s="20">
        <v>110</v>
      </c>
      <c r="E111" s="20">
        <v>1</v>
      </c>
      <c r="F111" s="26" t="s">
        <v>952</v>
      </c>
      <c r="G111" s="23">
        <v>1332.26</v>
      </c>
      <c r="H111" s="20">
        <v>31.5</v>
      </c>
      <c r="I111" s="23">
        <v>399.68</v>
      </c>
      <c r="J111" s="20">
        <v>21</v>
      </c>
      <c r="K111" s="23">
        <v>266.45</v>
      </c>
      <c r="L111" s="20">
        <v>10.5</v>
      </c>
      <c r="M111" s="23">
        <v>133.22</v>
      </c>
      <c r="N111" s="20">
        <v>0</v>
      </c>
      <c r="O111" s="23">
        <v>0</v>
      </c>
      <c r="P111" s="20">
        <v>0</v>
      </c>
      <c r="Q111" s="23">
        <v>0</v>
      </c>
      <c r="R111" s="22">
        <v>2131.61</v>
      </c>
      <c r="S111" s="20">
        <v>100</v>
      </c>
      <c r="T111" s="20">
        <v>50</v>
      </c>
      <c r="U111" s="21">
        <v>25</v>
      </c>
      <c r="V111" s="20"/>
      <c r="W111" s="20"/>
      <c r="X111" s="17">
        <f t="shared" si="12"/>
        <v>2131.61</v>
      </c>
      <c r="Y111" s="17" t="s">
        <v>5</v>
      </c>
      <c r="Z111"/>
      <c r="AA111"/>
      <c r="AC111" s="17"/>
      <c r="AD111" s="16" t="s">
        <v>4</v>
      </c>
      <c r="AE111" s="46">
        <v>2030.11</v>
      </c>
      <c r="AF111" s="16">
        <v>2030.11</v>
      </c>
      <c r="AG111" s="16">
        <f t="shared" si="13"/>
        <v>101.5055</v>
      </c>
      <c r="AH111" s="16">
        <f t="shared" si="14"/>
        <v>2131.6154999999999</v>
      </c>
      <c r="AI111" s="17">
        <f t="shared" si="15"/>
        <v>5.4999999997562554E-3</v>
      </c>
    </row>
    <row r="112" spans="1:35" s="16" customFormat="1" ht="45" x14ac:dyDescent="0.25">
      <c r="A112" s="16">
        <v>1384</v>
      </c>
      <c r="B112" s="20">
        <v>1017</v>
      </c>
      <c r="C112" s="20" t="s">
        <v>877</v>
      </c>
      <c r="D112" s="20">
        <v>111</v>
      </c>
      <c r="E112" s="20">
        <v>1</v>
      </c>
      <c r="F112" s="26" t="s">
        <v>951</v>
      </c>
      <c r="G112" s="23">
        <v>2532.46</v>
      </c>
      <c r="H112" s="20">
        <v>31.5</v>
      </c>
      <c r="I112" s="23">
        <v>759.74</v>
      </c>
      <c r="J112" s="20">
        <v>21</v>
      </c>
      <c r="K112" s="23">
        <v>506.49</v>
      </c>
      <c r="L112" s="20">
        <v>10.5</v>
      </c>
      <c r="M112" s="23">
        <v>253.25</v>
      </c>
      <c r="N112" s="20">
        <v>0</v>
      </c>
      <c r="O112" s="23">
        <v>0</v>
      </c>
      <c r="P112" s="20">
        <v>0</v>
      </c>
      <c r="Q112" s="23">
        <v>0</v>
      </c>
      <c r="R112" s="22">
        <v>4051.94</v>
      </c>
      <c r="S112" s="20">
        <v>100</v>
      </c>
      <c r="T112" s="20">
        <v>50</v>
      </c>
      <c r="U112" s="21">
        <v>25</v>
      </c>
      <c r="V112" s="20"/>
      <c r="W112" s="20"/>
      <c r="X112" s="17">
        <f t="shared" si="12"/>
        <v>4051.9399999999996</v>
      </c>
      <c r="Y112" s="17" t="s">
        <v>5</v>
      </c>
      <c r="Z112"/>
      <c r="AA112"/>
      <c r="AC112" s="17"/>
      <c r="AD112" s="16" t="s">
        <v>4</v>
      </c>
      <c r="AE112" s="46">
        <v>3858.99</v>
      </c>
      <c r="AF112" s="16">
        <v>3858.99</v>
      </c>
      <c r="AG112" s="16">
        <f t="shared" si="13"/>
        <v>192.9495</v>
      </c>
      <c r="AH112" s="16">
        <f t="shared" si="14"/>
        <v>4051.9395</v>
      </c>
      <c r="AI112" s="17">
        <f t="shared" si="15"/>
        <v>-5.0000000010186341E-4</v>
      </c>
    </row>
    <row r="113" spans="1:35" s="16" customFormat="1" ht="45" x14ac:dyDescent="0.25">
      <c r="A113" s="16">
        <v>1385</v>
      </c>
      <c r="B113" s="20">
        <v>1018</v>
      </c>
      <c r="C113" s="20" t="s">
        <v>877</v>
      </c>
      <c r="D113" s="20">
        <v>112</v>
      </c>
      <c r="E113" s="20">
        <v>1</v>
      </c>
      <c r="F113" s="26" t="s">
        <v>950</v>
      </c>
      <c r="G113" s="23">
        <v>7066.83</v>
      </c>
      <c r="H113" s="20">
        <v>31.5</v>
      </c>
      <c r="I113" s="23">
        <v>2120.04</v>
      </c>
      <c r="J113" s="20">
        <v>21</v>
      </c>
      <c r="K113" s="23">
        <v>1413.36</v>
      </c>
      <c r="L113" s="20">
        <v>10.5</v>
      </c>
      <c r="M113" s="23">
        <v>706.68</v>
      </c>
      <c r="N113" s="20">
        <v>0</v>
      </c>
      <c r="O113" s="23">
        <v>0</v>
      </c>
      <c r="P113" s="20">
        <v>0</v>
      </c>
      <c r="Q113" s="23">
        <v>0</v>
      </c>
      <c r="R113" s="22">
        <v>11306.91</v>
      </c>
      <c r="S113" s="20">
        <v>100</v>
      </c>
      <c r="T113" s="20">
        <v>50</v>
      </c>
      <c r="U113" s="21">
        <v>25</v>
      </c>
      <c r="V113" s="20"/>
      <c r="W113" s="20"/>
      <c r="X113" s="17">
        <f t="shared" si="12"/>
        <v>11306.91</v>
      </c>
      <c r="Y113" s="17" t="s">
        <v>5</v>
      </c>
      <c r="Z113"/>
      <c r="AA113"/>
      <c r="AC113" s="17"/>
      <c r="AD113" s="16" t="s">
        <v>4</v>
      </c>
      <c r="AE113" s="46">
        <v>10768.49</v>
      </c>
      <c r="AF113" s="16">
        <v>10768.49</v>
      </c>
      <c r="AG113" s="16">
        <f t="shared" si="13"/>
        <v>538.42449999999997</v>
      </c>
      <c r="AH113" s="16">
        <f t="shared" si="14"/>
        <v>11306.914499999999</v>
      </c>
      <c r="AI113" s="17">
        <f t="shared" si="15"/>
        <v>4.4999999990977813E-3</v>
      </c>
    </row>
    <row r="114" spans="1:35" s="16" customFormat="1" ht="45" x14ac:dyDescent="0.25">
      <c r="A114" s="16">
        <v>1386</v>
      </c>
      <c r="B114" s="20">
        <v>1019</v>
      </c>
      <c r="C114" s="20" t="s">
        <v>877</v>
      </c>
      <c r="D114" s="20">
        <v>113</v>
      </c>
      <c r="E114" s="20">
        <v>1</v>
      </c>
      <c r="F114" s="26" t="s">
        <v>949</v>
      </c>
      <c r="G114" s="23">
        <v>5199.33</v>
      </c>
      <c r="H114" s="20">
        <v>31.5</v>
      </c>
      <c r="I114" s="23">
        <v>1559.8</v>
      </c>
      <c r="J114" s="20">
        <v>21</v>
      </c>
      <c r="K114" s="23">
        <v>1039.8699999999999</v>
      </c>
      <c r="L114" s="20">
        <v>10.5</v>
      </c>
      <c r="M114" s="23">
        <v>519.92999999999995</v>
      </c>
      <c r="N114" s="20">
        <v>0</v>
      </c>
      <c r="O114" s="23">
        <v>0</v>
      </c>
      <c r="P114" s="20">
        <v>0</v>
      </c>
      <c r="Q114" s="23">
        <v>0</v>
      </c>
      <c r="R114" s="22">
        <v>8318.93</v>
      </c>
      <c r="S114" s="20">
        <v>100</v>
      </c>
      <c r="T114" s="20">
        <v>50</v>
      </c>
      <c r="U114" s="21">
        <v>25</v>
      </c>
      <c r="V114" s="20"/>
      <c r="W114" s="20"/>
      <c r="X114" s="17">
        <f t="shared" si="12"/>
        <v>8318.93</v>
      </c>
      <c r="Y114" s="17" t="s">
        <v>5</v>
      </c>
      <c r="Z114"/>
      <c r="AA114"/>
      <c r="AC114" s="17"/>
      <c r="AD114" s="16" t="s">
        <v>4</v>
      </c>
      <c r="AE114" s="46">
        <v>7922.78</v>
      </c>
      <c r="AF114" s="16">
        <v>7922.78</v>
      </c>
      <c r="AG114" s="16">
        <f t="shared" si="13"/>
        <v>396.13900000000001</v>
      </c>
      <c r="AH114" s="16">
        <f t="shared" si="14"/>
        <v>8318.9189999999999</v>
      </c>
      <c r="AI114" s="17">
        <f t="shared" si="15"/>
        <v>-1.1000000000422006E-2</v>
      </c>
    </row>
    <row r="115" spans="1:35" s="16" customFormat="1" ht="45" x14ac:dyDescent="0.25">
      <c r="A115" s="16">
        <v>1387</v>
      </c>
      <c r="B115" s="20">
        <v>1020</v>
      </c>
      <c r="C115" s="20" t="s">
        <v>877</v>
      </c>
      <c r="D115" s="20">
        <v>114</v>
      </c>
      <c r="E115" s="20">
        <v>1</v>
      </c>
      <c r="F115" s="26" t="s">
        <v>948</v>
      </c>
      <c r="G115" s="23">
        <v>3198.59</v>
      </c>
      <c r="H115" s="20">
        <v>31.5</v>
      </c>
      <c r="I115" s="23">
        <v>959.57</v>
      </c>
      <c r="J115" s="20">
        <v>21</v>
      </c>
      <c r="K115" s="23">
        <v>639.72</v>
      </c>
      <c r="L115" s="20">
        <v>10.5</v>
      </c>
      <c r="M115" s="23">
        <v>319.86</v>
      </c>
      <c r="N115" s="20">
        <v>0</v>
      </c>
      <c r="O115" s="23">
        <v>0</v>
      </c>
      <c r="P115" s="20">
        <v>0</v>
      </c>
      <c r="Q115" s="23">
        <v>0</v>
      </c>
      <c r="R115" s="22">
        <v>5117.74</v>
      </c>
      <c r="S115" s="20">
        <v>100</v>
      </c>
      <c r="T115" s="20">
        <v>50</v>
      </c>
      <c r="U115" s="21">
        <v>25</v>
      </c>
      <c r="V115" s="20"/>
      <c r="W115" s="20"/>
      <c r="X115" s="17">
        <f t="shared" si="12"/>
        <v>5117.74</v>
      </c>
      <c r="Y115" s="17" t="s">
        <v>5</v>
      </c>
      <c r="Z115"/>
      <c r="AA115"/>
      <c r="AC115" s="17"/>
      <c r="AD115" s="16" t="s">
        <v>4</v>
      </c>
      <c r="AE115" s="46">
        <v>4874.05</v>
      </c>
      <c r="AF115" s="16">
        <v>4874.05</v>
      </c>
      <c r="AG115" s="16">
        <f t="shared" si="13"/>
        <v>243.70250000000001</v>
      </c>
      <c r="AH115" s="16">
        <f t="shared" si="14"/>
        <v>5117.7525000000005</v>
      </c>
      <c r="AI115" s="17">
        <f t="shared" si="15"/>
        <v>1.2500000000727596E-2</v>
      </c>
    </row>
    <row r="116" spans="1:35" s="16" customFormat="1" ht="30" x14ac:dyDescent="0.25">
      <c r="A116" s="16">
        <v>1388</v>
      </c>
      <c r="B116" s="20">
        <v>1021</v>
      </c>
      <c r="C116" s="20" t="s">
        <v>877</v>
      </c>
      <c r="D116" s="20">
        <v>115</v>
      </c>
      <c r="E116" s="20">
        <v>1</v>
      </c>
      <c r="F116" s="26" t="s">
        <v>947</v>
      </c>
      <c r="G116" s="23">
        <v>4533.2</v>
      </c>
      <c r="H116" s="20">
        <v>31.5</v>
      </c>
      <c r="I116" s="23">
        <v>1359.96</v>
      </c>
      <c r="J116" s="20">
        <v>21</v>
      </c>
      <c r="K116" s="23">
        <v>906.64</v>
      </c>
      <c r="L116" s="20">
        <v>10.5</v>
      </c>
      <c r="M116" s="23">
        <v>453.32</v>
      </c>
      <c r="N116" s="20">
        <v>0</v>
      </c>
      <c r="O116" s="23">
        <v>0</v>
      </c>
      <c r="P116" s="20">
        <v>0</v>
      </c>
      <c r="Q116" s="23">
        <v>0</v>
      </c>
      <c r="R116" s="22">
        <v>7253.12</v>
      </c>
      <c r="S116" s="20">
        <v>100</v>
      </c>
      <c r="T116" s="20">
        <v>50</v>
      </c>
      <c r="U116" s="21">
        <v>25</v>
      </c>
      <c r="V116" s="20"/>
      <c r="W116" s="20"/>
      <c r="X116" s="17">
        <f t="shared" si="12"/>
        <v>7253.12</v>
      </c>
      <c r="Y116" s="17" t="s">
        <v>5</v>
      </c>
      <c r="Z116"/>
      <c r="AA116"/>
      <c r="AC116" s="17"/>
      <c r="AD116" s="16" t="s">
        <v>4</v>
      </c>
      <c r="AE116" s="46">
        <v>6907.73</v>
      </c>
      <c r="AF116" s="16">
        <v>6907.73</v>
      </c>
      <c r="AG116" s="16">
        <f t="shared" si="13"/>
        <v>345.38650000000001</v>
      </c>
      <c r="AH116" s="16">
        <f t="shared" si="14"/>
        <v>7253.1164999999992</v>
      </c>
      <c r="AI116" s="17">
        <f t="shared" si="15"/>
        <v>-3.5000000007130438E-3</v>
      </c>
    </row>
    <row r="117" spans="1:35" s="16" customFormat="1" ht="30" x14ac:dyDescent="0.25">
      <c r="A117" s="16">
        <v>1389</v>
      </c>
      <c r="B117" s="20">
        <v>1022</v>
      </c>
      <c r="C117" s="20" t="s">
        <v>877</v>
      </c>
      <c r="D117" s="20">
        <v>116</v>
      </c>
      <c r="E117" s="20">
        <v>1</v>
      </c>
      <c r="F117" s="26" t="s">
        <v>946</v>
      </c>
      <c r="G117" s="23">
        <v>3198.59</v>
      </c>
      <c r="H117" s="20">
        <v>31.5</v>
      </c>
      <c r="I117" s="23">
        <v>959.57</v>
      </c>
      <c r="J117" s="20">
        <v>21</v>
      </c>
      <c r="K117" s="23">
        <v>639.72</v>
      </c>
      <c r="L117" s="20">
        <v>10.5</v>
      </c>
      <c r="M117" s="23">
        <v>319.86</v>
      </c>
      <c r="N117" s="20">
        <v>0</v>
      </c>
      <c r="O117" s="23">
        <v>0</v>
      </c>
      <c r="P117" s="20">
        <v>0</v>
      </c>
      <c r="Q117" s="23">
        <v>0</v>
      </c>
      <c r="R117" s="22">
        <v>5117.74</v>
      </c>
      <c r="S117" s="20">
        <v>100</v>
      </c>
      <c r="T117" s="20">
        <v>50</v>
      </c>
      <c r="U117" s="21">
        <v>25</v>
      </c>
      <c r="V117" s="20"/>
      <c r="W117" s="20"/>
      <c r="X117" s="17">
        <f t="shared" si="12"/>
        <v>5117.74</v>
      </c>
      <c r="Y117" s="17" t="s">
        <v>5</v>
      </c>
      <c r="Z117"/>
      <c r="AA117"/>
      <c r="AC117" s="17"/>
      <c r="AD117" s="16" t="s">
        <v>4</v>
      </c>
      <c r="AE117" s="46">
        <v>4874.05</v>
      </c>
      <c r="AF117" s="16">
        <v>4874.05</v>
      </c>
      <c r="AG117" s="16">
        <f t="shared" si="13"/>
        <v>243.70250000000001</v>
      </c>
      <c r="AH117" s="16">
        <f t="shared" si="14"/>
        <v>5117.7525000000005</v>
      </c>
      <c r="AI117" s="17">
        <f t="shared" si="15"/>
        <v>1.2500000000727596E-2</v>
      </c>
    </row>
    <row r="118" spans="1:35" s="16" customFormat="1" ht="30" x14ac:dyDescent="0.25">
      <c r="A118" s="16">
        <v>1390</v>
      </c>
      <c r="B118" s="20">
        <v>1023</v>
      </c>
      <c r="C118" s="20" t="s">
        <v>877</v>
      </c>
      <c r="D118" s="20">
        <v>117</v>
      </c>
      <c r="E118" s="20">
        <v>1</v>
      </c>
      <c r="F118" s="26" t="s">
        <v>945</v>
      </c>
      <c r="G118" s="23">
        <v>3867.07</v>
      </c>
      <c r="H118" s="20">
        <v>31.5</v>
      </c>
      <c r="I118" s="23">
        <v>1160.1199999999999</v>
      </c>
      <c r="J118" s="20">
        <v>21</v>
      </c>
      <c r="K118" s="23">
        <v>773.41</v>
      </c>
      <c r="L118" s="20">
        <v>10.5</v>
      </c>
      <c r="M118" s="23">
        <v>386.7</v>
      </c>
      <c r="N118" s="20">
        <v>0</v>
      </c>
      <c r="O118" s="23">
        <v>0</v>
      </c>
      <c r="P118" s="20">
        <v>0</v>
      </c>
      <c r="Q118" s="23">
        <v>0</v>
      </c>
      <c r="R118" s="22">
        <v>6187.3</v>
      </c>
      <c r="S118" s="20">
        <v>100</v>
      </c>
      <c r="T118" s="20">
        <v>50</v>
      </c>
      <c r="U118" s="21">
        <v>25</v>
      </c>
      <c r="V118" s="20"/>
      <c r="W118" s="20"/>
      <c r="X118" s="17">
        <f t="shared" si="12"/>
        <v>6187.3</v>
      </c>
      <c r="Y118" s="17" t="s">
        <v>5</v>
      </c>
      <c r="Z118"/>
      <c r="AA118"/>
      <c r="AC118" s="17"/>
      <c r="AD118" s="16" t="s">
        <v>4</v>
      </c>
      <c r="AE118" s="46">
        <v>5892.67</v>
      </c>
      <c r="AF118" s="16">
        <v>5892.67</v>
      </c>
      <c r="AG118" s="16">
        <f t="shared" si="13"/>
        <v>294.63350000000003</v>
      </c>
      <c r="AH118" s="16">
        <f t="shared" si="14"/>
        <v>6187.3035</v>
      </c>
      <c r="AI118" s="17">
        <f t="shared" si="15"/>
        <v>3.4999999998035491E-3</v>
      </c>
    </row>
    <row r="119" spans="1:35" s="16" customFormat="1" ht="45" x14ac:dyDescent="0.25">
      <c r="A119" s="16">
        <v>1391</v>
      </c>
      <c r="B119" s="20">
        <v>1024</v>
      </c>
      <c r="C119" s="20" t="s">
        <v>877</v>
      </c>
      <c r="D119" s="20">
        <v>118</v>
      </c>
      <c r="E119" s="20">
        <v>1</v>
      </c>
      <c r="F119" s="26" t="s">
        <v>944</v>
      </c>
      <c r="G119" s="23">
        <v>1332.26</v>
      </c>
      <c r="H119" s="20">
        <v>31.5</v>
      </c>
      <c r="I119" s="23">
        <v>399.68</v>
      </c>
      <c r="J119" s="20">
        <v>21</v>
      </c>
      <c r="K119" s="23">
        <v>266.45</v>
      </c>
      <c r="L119" s="20">
        <v>10.5</v>
      </c>
      <c r="M119" s="23">
        <v>133.22</v>
      </c>
      <c r="N119" s="20">
        <v>0</v>
      </c>
      <c r="O119" s="23">
        <v>0</v>
      </c>
      <c r="P119" s="20">
        <v>0</v>
      </c>
      <c r="Q119" s="23">
        <v>0</v>
      </c>
      <c r="R119" s="22">
        <v>2131.61</v>
      </c>
      <c r="S119" s="20">
        <v>100</v>
      </c>
      <c r="T119" s="20">
        <v>50</v>
      </c>
      <c r="U119" s="21">
        <v>25</v>
      </c>
      <c r="V119" s="20"/>
      <c r="W119" s="20"/>
      <c r="X119" s="17">
        <f t="shared" si="12"/>
        <v>2131.61</v>
      </c>
      <c r="Y119" s="17" t="s">
        <v>5</v>
      </c>
      <c r="Z119"/>
      <c r="AA119"/>
      <c r="AC119" s="17"/>
      <c r="AD119" s="16" t="s">
        <v>4</v>
      </c>
      <c r="AE119" s="46">
        <v>2030.11</v>
      </c>
      <c r="AF119" s="16">
        <v>2030.11</v>
      </c>
      <c r="AG119" s="16">
        <f t="shared" si="13"/>
        <v>101.5055</v>
      </c>
      <c r="AH119" s="16">
        <f t="shared" si="14"/>
        <v>2131.6154999999999</v>
      </c>
      <c r="AI119" s="17">
        <f t="shared" si="15"/>
        <v>5.4999999997562554E-3</v>
      </c>
    </row>
    <row r="120" spans="1:35" s="16" customFormat="1" ht="45" x14ac:dyDescent="0.25">
      <c r="A120" s="16">
        <v>1392</v>
      </c>
      <c r="B120" s="20">
        <v>1025</v>
      </c>
      <c r="C120" s="20" t="s">
        <v>877</v>
      </c>
      <c r="D120" s="20">
        <v>119</v>
      </c>
      <c r="E120" s="20">
        <v>1</v>
      </c>
      <c r="F120" s="26" t="s">
        <v>943</v>
      </c>
      <c r="G120" s="23">
        <v>3066.54</v>
      </c>
      <c r="H120" s="20">
        <v>31.5</v>
      </c>
      <c r="I120" s="23">
        <v>919.96</v>
      </c>
      <c r="J120" s="20">
        <v>21</v>
      </c>
      <c r="K120" s="23">
        <v>613.30999999999995</v>
      </c>
      <c r="L120" s="20">
        <v>10.5</v>
      </c>
      <c r="M120" s="23">
        <v>306.64999999999998</v>
      </c>
      <c r="N120" s="20">
        <v>0</v>
      </c>
      <c r="O120" s="23">
        <v>0</v>
      </c>
      <c r="P120" s="20">
        <v>0</v>
      </c>
      <c r="Q120" s="23">
        <v>0</v>
      </c>
      <c r="R120" s="22">
        <v>4906.46</v>
      </c>
      <c r="S120" s="20">
        <v>100</v>
      </c>
      <c r="T120" s="20">
        <v>50</v>
      </c>
      <c r="U120" s="21">
        <v>25</v>
      </c>
      <c r="V120" s="20"/>
      <c r="W120" s="20"/>
      <c r="X120" s="17">
        <f t="shared" si="12"/>
        <v>4906.4599999999991</v>
      </c>
      <c r="Y120" s="17" t="s">
        <v>5</v>
      </c>
      <c r="Z120"/>
      <c r="AA120"/>
      <c r="AC120" s="17"/>
      <c r="AD120" s="16" t="s">
        <v>4</v>
      </c>
      <c r="AE120" s="46">
        <v>4672.8100000000004</v>
      </c>
      <c r="AF120" s="16">
        <v>4672.8100000000004</v>
      </c>
      <c r="AG120" s="16">
        <f t="shared" si="13"/>
        <v>233.64050000000003</v>
      </c>
      <c r="AH120" s="16">
        <f t="shared" si="14"/>
        <v>4906.4505000000008</v>
      </c>
      <c r="AI120" s="17">
        <f t="shared" si="15"/>
        <v>-9.4999999992069206E-3</v>
      </c>
    </row>
    <row r="121" spans="1:35" s="16" customFormat="1" ht="45" x14ac:dyDescent="0.25">
      <c r="A121" s="16">
        <v>1393</v>
      </c>
      <c r="B121" s="20">
        <v>1026</v>
      </c>
      <c r="C121" s="20" t="s">
        <v>877</v>
      </c>
      <c r="D121" s="20">
        <v>120</v>
      </c>
      <c r="E121" s="20">
        <v>1</v>
      </c>
      <c r="F121" s="26" t="s">
        <v>942</v>
      </c>
      <c r="G121" s="23">
        <v>1332.26</v>
      </c>
      <c r="H121" s="20">
        <v>31.5</v>
      </c>
      <c r="I121" s="23">
        <v>399.68</v>
      </c>
      <c r="J121" s="20">
        <v>21</v>
      </c>
      <c r="K121" s="23">
        <v>266.45</v>
      </c>
      <c r="L121" s="20">
        <v>10.5</v>
      </c>
      <c r="M121" s="23">
        <v>133.22</v>
      </c>
      <c r="N121" s="20">
        <v>0</v>
      </c>
      <c r="O121" s="23">
        <v>0</v>
      </c>
      <c r="P121" s="20">
        <v>0</v>
      </c>
      <c r="Q121" s="23">
        <v>0</v>
      </c>
      <c r="R121" s="22">
        <v>2131.61</v>
      </c>
      <c r="S121" s="20">
        <v>100</v>
      </c>
      <c r="T121" s="20">
        <v>50</v>
      </c>
      <c r="U121" s="21">
        <v>25</v>
      </c>
      <c r="V121" s="20"/>
      <c r="W121" s="20"/>
      <c r="X121" s="17">
        <f t="shared" si="12"/>
        <v>2131.61</v>
      </c>
      <c r="Y121" s="17" t="s">
        <v>5</v>
      </c>
      <c r="Z121"/>
      <c r="AA121"/>
      <c r="AC121" s="17"/>
      <c r="AD121" s="16" t="s">
        <v>4</v>
      </c>
      <c r="AE121" s="46">
        <v>2030.11</v>
      </c>
      <c r="AF121" s="16">
        <v>2030.11</v>
      </c>
      <c r="AG121" s="16">
        <f t="shared" si="13"/>
        <v>101.5055</v>
      </c>
      <c r="AH121" s="16">
        <f t="shared" si="14"/>
        <v>2131.6154999999999</v>
      </c>
      <c r="AI121" s="17">
        <f t="shared" si="15"/>
        <v>5.4999999997562554E-3</v>
      </c>
    </row>
    <row r="122" spans="1:35" s="16" customFormat="1" ht="30" x14ac:dyDescent="0.25">
      <c r="A122" s="16">
        <v>1394</v>
      </c>
      <c r="B122" s="20">
        <v>1027</v>
      </c>
      <c r="C122" s="20" t="s">
        <v>877</v>
      </c>
      <c r="D122" s="20">
        <v>121</v>
      </c>
      <c r="E122" s="20">
        <v>1</v>
      </c>
      <c r="F122" s="26" t="s">
        <v>941</v>
      </c>
      <c r="G122" s="23">
        <v>2532.46</v>
      </c>
      <c r="H122" s="20">
        <v>31.5</v>
      </c>
      <c r="I122" s="23">
        <v>759.74</v>
      </c>
      <c r="J122" s="20">
        <v>21</v>
      </c>
      <c r="K122" s="23">
        <v>506.49</v>
      </c>
      <c r="L122" s="20">
        <v>10.5</v>
      </c>
      <c r="M122" s="23">
        <v>253.25</v>
      </c>
      <c r="N122" s="20">
        <v>0</v>
      </c>
      <c r="O122" s="23">
        <v>0</v>
      </c>
      <c r="P122" s="20">
        <v>0</v>
      </c>
      <c r="Q122" s="23">
        <v>0</v>
      </c>
      <c r="R122" s="22">
        <v>4051.94</v>
      </c>
      <c r="S122" s="20">
        <v>100</v>
      </c>
      <c r="T122" s="20">
        <v>50</v>
      </c>
      <c r="U122" s="21">
        <v>25</v>
      </c>
      <c r="V122" s="20"/>
      <c r="W122" s="20"/>
      <c r="X122" s="17">
        <f t="shared" si="12"/>
        <v>4051.9399999999996</v>
      </c>
      <c r="Y122" s="17" t="s">
        <v>5</v>
      </c>
      <c r="Z122"/>
      <c r="AA122"/>
      <c r="AC122" s="17"/>
      <c r="AD122" s="16" t="s">
        <v>4</v>
      </c>
      <c r="AE122" s="46">
        <v>3858.99</v>
      </c>
      <c r="AF122" s="16">
        <v>3858.99</v>
      </c>
      <c r="AG122" s="16">
        <f t="shared" si="13"/>
        <v>192.9495</v>
      </c>
      <c r="AH122" s="16">
        <f t="shared" si="14"/>
        <v>4051.9395</v>
      </c>
      <c r="AI122" s="17">
        <f t="shared" si="15"/>
        <v>-5.0000000010186341E-4</v>
      </c>
    </row>
    <row r="123" spans="1:35" s="16" customFormat="1" ht="45" x14ac:dyDescent="0.25">
      <c r="A123" s="16">
        <v>1395</v>
      </c>
      <c r="B123" s="20">
        <v>1028</v>
      </c>
      <c r="C123" s="20" t="s">
        <v>877</v>
      </c>
      <c r="D123" s="20">
        <v>122</v>
      </c>
      <c r="E123" s="20">
        <v>1</v>
      </c>
      <c r="F123" s="26" t="s">
        <v>940</v>
      </c>
      <c r="G123" s="23">
        <v>1332.26</v>
      </c>
      <c r="H123" s="20">
        <v>31.5</v>
      </c>
      <c r="I123" s="23">
        <v>399.68</v>
      </c>
      <c r="J123" s="20">
        <v>21</v>
      </c>
      <c r="K123" s="23">
        <v>266.45</v>
      </c>
      <c r="L123" s="20">
        <v>10.5</v>
      </c>
      <c r="M123" s="23">
        <v>133.22</v>
      </c>
      <c r="N123" s="20">
        <v>0</v>
      </c>
      <c r="O123" s="23">
        <v>0</v>
      </c>
      <c r="P123" s="20">
        <v>0</v>
      </c>
      <c r="Q123" s="23">
        <v>0</v>
      </c>
      <c r="R123" s="22">
        <v>2131.61</v>
      </c>
      <c r="S123" s="20">
        <v>100</v>
      </c>
      <c r="T123" s="20">
        <v>50</v>
      </c>
      <c r="U123" s="21">
        <v>25</v>
      </c>
      <c r="V123" s="20"/>
      <c r="W123" s="20"/>
      <c r="X123" s="17">
        <f t="shared" si="12"/>
        <v>2131.61</v>
      </c>
      <c r="Y123" s="17" t="s">
        <v>5</v>
      </c>
      <c r="Z123"/>
      <c r="AA123"/>
      <c r="AC123" s="17"/>
      <c r="AD123" s="16" t="s">
        <v>4</v>
      </c>
      <c r="AE123" s="46">
        <v>2030.11</v>
      </c>
      <c r="AF123" s="16">
        <v>2030.11</v>
      </c>
      <c r="AG123" s="16">
        <f t="shared" si="13"/>
        <v>101.5055</v>
      </c>
      <c r="AH123" s="16">
        <f t="shared" si="14"/>
        <v>2131.6154999999999</v>
      </c>
      <c r="AI123" s="17">
        <f t="shared" si="15"/>
        <v>5.4999999997562554E-3</v>
      </c>
    </row>
    <row r="124" spans="1:35" s="16" customFormat="1" ht="45" x14ac:dyDescent="0.25">
      <c r="A124" s="16">
        <v>1396</v>
      </c>
      <c r="B124" s="20">
        <v>1029</v>
      </c>
      <c r="C124" s="20" t="s">
        <v>877</v>
      </c>
      <c r="D124" s="20">
        <v>123</v>
      </c>
      <c r="E124" s="20">
        <v>1</v>
      </c>
      <c r="F124" s="26" t="s">
        <v>939</v>
      </c>
      <c r="G124" s="23">
        <v>7066.83</v>
      </c>
      <c r="H124" s="20">
        <v>31.5</v>
      </c>
      <c r="I124" s="23">
        <v>2120.04</v>
      </c>
      <c r="J124" s="20">
        <v>21</v>
      </c>
      <c r="K124" s="23">
        <v>1413.36</v>
      </c>
      <c r="L124" s="20">
        <v>10.5</v>
      </c>
      <c r="M124" s="23">
        <v>706.68</v>
      </c>
      <c r="N124" s="20">
        <v>0</v>
      </c>
      <c r="O124" s="23">
        <v>0</v>
      </c>
      <c r="P124" s="20">
        <v>0</v>
      </c>
      <c r="Q124" s="23">
        <v>0</v>
      </c>
      <c r="R124" s="22">
        <v>11306.91</v>
      </c>
      <c r="S124" s="20">
        <v>100</v>
      </c>
      <c r="T124" s="20">
        <v>50</v>
      </c>
      <c r="U124" s="21">
        <v>25</v>
      </c>
      <c r="V124" s="20"/>
      <c r="W124" s="20"/>
      <c r="X124" s="17">
        <f t="shared" si="12"/>
        <v>11306.91</v>
      </c>
      <c r="Y124" s="17" t="s">
        <v>5</v>
      </c>
      <c r="Z124"/>
      <c r="AA124"/>
      <c r="AC124" s="17"/>
      <c r="AD124" s="16" t="s">
        <v>4</v>
      </c>
      <c r="AE124" s="46">
        <v>10768.49</v>
      </c>
      <c r="AF124" s="16">
        <v>10768.49</v>
      </c>
      <c r="AG124" s="16">
        <f t="shared" si="13"/>
        <v>538.42449999999997</v>
      </c>
      <c r="AH124" s="16">
        <f t="shared" si="14"/>
        <v>11306.914499999999</v>
      </c>
      <c r="AI124" s="17">
        <f t="shared" si="15"/>
        <v>4.4999999990977813E-3</v>
      </c>
    </row>
    <row r="125" spans="1:35" s="16" customFormat="1" ht="30" x14ac:dyDescent="0.25">
      <c r="A125" s="16">
        <v>1397</v>
      </c>
      <c r="B125" s="20">
        <v>1030</v>
      </c>
      <c r="C125" s="20" t="s">
        <v>877</v>
      </c>
      <c r="D125" s="20">
        <v>124</v>
      </c>
      <c r="E125" s="20">
        <v>1</v>
      </c>
      <c r="F125" s="26" t="s">
        <v>938</v>
      </c>
      <c r="G125" s="23">
        <v>3198.59</v>
      </c>
      <c r="H125" s="20">
        <v>31.5</v>
      </c>
      <c r="I125" s="23">
        <v>959.57</v>
      </c>
      <c r="J125" s="20">
        <v>21</v>
      </c>
      <c r="K125" s="23">
        <v>639.72</v>
      </c>
      <c r="L125" s="20">
        <v>10.5</v>
      </c>
      <c r="M125" s="23">
        <v>319.86</v>
      </c>
      <c r="N125" s="20">
        <v>0</v>
      </c>
      <c r="O125" s="23">
        <v>0</v>
      </c>
      <c r="P125" s="20">
        <v>0</v>
      </c>
      <c r="Q125" s="23">
        <v>0</v>
      </c>
      <c r="R125" s="22">
        <v>5117.74</v>
      </c>
      <c r="S125" s="20">
        <v>100</v>
      </c>
      <c r="T125" s="20">
        <v>50</v>
      </c>
      <c r="U125" s="21">
        <v>25</v>
      </c>
      <c r="V125" s="20"/>
      <c r="W125" s="20"/>
      <c r="X125" s="17">
        <f t="shared" si="12"/>
        <v>5117.74</v>
      </c>
      <c r="Y125" s="17" t="s">
        <v>5</v>
      </c>
      <c r="Z125"/>
      <c r="AA125"/>
      <c r="AC125" s="17"/>
      <c r="AD125" s="16" t="s">
        <v>4</v>
      </c>
      <c r="AE125" s="46">
        <v>4874.05</v>
      </c>
      <c r="AF125" s="16">
        <v>4874.05</v>
      </c>
      <c r="AG125" s="16">
        <f t="shared" si="13"/>
        <v>243.70250000000001</v>
      </c>
      <c r="AH125" s="16">
        <f t="shared" si="14"/>
        <v>5117.7525000000005</v>
      </c>
      <c r="AI125" s="17">
        <f t="shared" si="15"/>
        <v>1.2500000000727596E-2</v>
      </c>
    </row>
    <row r="126" spans="1:35" s="16" customFormat="1" ht="45" x14ac:dyDescent="0.25">
      <c r="A126" s="16">
        <v>1398</v>
      </c>
      <c r="B126" s="20">
        <v>1031</v>
      </c>
      <c r="C126" s="20" t="s">
        <v>877</v>
      </c>
      <c r="D126" s="20">
        <v>125</v>
      </c>
      <c r="E126" s="20">
        <v>1</v>
      </c>
      <c r="F126" s="26" t="s">
        <v>937</v>
      </c>
      <c r="G126" s="23">
        <v>7066.83</v>
      </c>
      <c r="H126" s="20">
        <v>31.5</v>
      </c>
      <c r="I126" s="23">
        <v>2120.04</v>
      </c>
      <c r="J126" s="20">
        <v>21</v>
      </c>
      <c r="K126" s="23">
        <v>1413.36</v>
      </c>
      <c r="L126" s="20">
        <v>10.5</v>
      </c>
      <c r="M126" s="23">
        <v>706.68</v>
      </c>
      <c r="N126" s="20">
        <v>0</v>
      </c>
      <c r="O126" s="23">
        <v>0</v>
      </c>
      <c r="P126" s="20">
        <v>0</v>
      </c>
      <c r="Q126" s="23">
        <v>0</v>
      </c>
      <c r="R126" s="22">
        <v>11306.91</v>
      </c>
      <c r="S126" s="20">
        <v>100</v>
      </c>
      <c r="T126" s="20">
        <v>50</v>
      </c>
      <c r="U126" s="21">
        <v>25</v>
      </c>
      <c r="V126" s="20"/>
      <c r="W126" s="20"/>
      <c r="X126" s="17">
        <f t="shared" si="12"/>
        <v>11306.91</v>
      </c>
      <c r="Y126" s="17" t="s">
        <v>5</v>
      </c>
      <c r="Z126"/>
      <c r="AA126"/>
      <c r="AC126" s="17"/>
      <c r="AD126" s="16" t="s">
        <v>4</v>
      </c>
      <c r="AE126" s="46">
        <v>10768.49</v>
      </c>
      <c r="AF126" s="16">
        <v>10768.49</v>
      </c>
      <c r="AG126" s="16">
        <f t="shared" si="13"/>
        <v>538.42449999999997</v>
      </c>
      <c r="AH126" s="16">
        <f t="shared" si="14"/>
        <v>11306.914499999999</v>
      </c>
      <c r="AI126" s="17">
        <f t="shared" si="15"/>
        <v>4.4999999990977813E-3</v>
      </c>
    </row>
    <row r="127" spans="1:35" s="16" customFormat="1" ht="45" x14ac:dyDescent="0.25">
      <c r="A127" s="16">
        <v>1399</v>
      </c>
      <c r="B127" s="20">
        <v>1032</v>
      </c>
      <c r="C127" s="20" t="s">
        <v>877</v>
      </c>
      <c r="D127" s="20">
        <v>126</v>
      </c>
      <c r="E127" s="20">
        <v>1</v>
      </c>
      <c r="F127" s="26" t="s">
        <v>936</v>
      </c>
      <c r="G127" s="23">
        <v>1998.39</v>
      </c>
      <c r="H127" s="20">
        <v>31.5</v>
      </c>
      <c r="I127" s="23">
        <v>599.52</v>
      </c>
      <c r="J127" s="20">
        <v>21</v>
      </c>
      <c r="K127" s="23">
        <v>399.68</v>
      </c>
      <c r="L127" s="20">
        <v>10.5</v>
      </c>
      <c r="M127" s="23">
        <v>199.84</v>
      </c>
      <c r="N127" s="20">
        <v>0</v>
      </c>
      <c r="O127" s="23">
        <v>0</v>
      </c>
      <c r="P127" s="20">
        <v>0</v>
      </c>
      <c r="Q127" s="23">
        <v>0</v>
      </c>
      <c r="R127" s="22">
        <v>3197.43</v>
      </c>
      <c r="S127" s="20">
        <v>100</v>
      </c>
      <c r="T127" s="20">
        <v>50</v>
      </c>
      <c r="U127" s="21">
        <v>25</v>
      </c>
      <c r="V127" s="20"/>
      <c r="W127" s="20"/>
      <c r="X127" s="17">
        <f t="shared" si="12"/>
        <v>3197.43</v>
      </c>
      <c r="Y127" s="17" t="s">
        <v>5</v>
      </c>
      <c r="Z127"/>
      <c r="AA127"/>
      <c r="AC127" s="17"/>
      <c r="AD127" s="16" t="s">
        <v>4</v>
      </c>
      <c r="AE127" s="46">
        <v>3045.17</v>
      </c>
      <c r="AF127" s="16">
        <v>3045.17</v>
      </c>
      <c r="AG127" s="16">
        <f t="shared" si="13"/>
        <v>152.2585</v>
      </c>
      <c r="AH127" s="16">
        <f t="shared" si="14"/>
        <v>3197.4285</v>
      </c>
      <c r="AI127" s="17">
        <f t="shared" si="15"/>
        <v>-1.4999999998508429E-3</v>
      </c>
    </row>
    <row r="128" spans="1:35" s="16" customFormat="1" ht="30" x14ac:dyDescent="0.25">
      <c r="A128" s="16">
        <v>1400</v>
      </c>
      <c r="B128" s="20">
        <v>1033</v>
      </c>
      <c r="C128" s="20" t="s">
        <v>877</v>
      </c>
      <c r="D128" s="20">
        <v>127</v>
      </c>
      <c r="E128" s="20">
        <v>1</v>
      </c>
      <c r="F128" s="26" t="s">
        <v>935</v>
      </c>
      <c r="G128" s="23">
        <v>5733.4</v>
      </c>
      <c r="H128" s="20">
        <v>31.5</v>
      </c>
      <c r="I128" s="23">
        <v>1720.02</v>
      </c>
      <c r="J128" s="20">
        <v>21</v>
      </c>
      <c r="K128" s="23">
        <v>1146.68</v>
      </c>
      <c r="L128" s="20">
        <v>10.5</v>
      </c>
      <c r="M128" s="23">
        <v>573.34</v>
      </c>
      <c r="N128" s="20">
        <v>0</v>
      </c>
      <c r="O128" s="23">
        <v>0</v>
      </c>
      <c r="P128" s="20">
        <v>0</v>
      </c>
      <c r="Q128" s="23">
        <v>0</v>
      </c>
      <c r="R128" s="22">
        <v>9173.44</v>
      </c>
      <c r="S128" s="20">
        <v>100</v>
      </c>
      <c r="T128" s="20">
        <v>50</v>
      </c>
      <c r="U128" s="21">
        <v>25</v>
      </c>
      <c r="V128" s="20"/>
      <c r="W128" s="20"/>
      <c r="X128" s="17">
        <f t="shared" si="12"/>
        <v>9173.44</v>
      </c>
      <c r="Y128" s="17" t="s">
        <v>5</v>
      </c>
      <c r="Z128"/>
      <c r="AA128"/>
      <c r="AC128" s="17"/>
      <c r="AD128" s="16" t="s">
        <v>4</v>
      </c>
      <c r="AE128" s="46">
        <v>8736.61</v>
      </c>
      <c r="AF128" s="16">
        <v>8736.61</v>
      </c>
      <c r="AG128" s="16">
        <f t="shared" si="13"/>
        <v>436.83050000000003</v>
      </c>
      <c r="AH128" s="16">
        <f t="shared" si="14"/>
        <v>9173.4405000000006</v>
      </c>
      <c r="AI128" s="17">
        <f t="shared" si="15"/>
        <v>5.0000000010186341E-4</v>
      </c>
    </row>
    <row r="129" spans="1:35" s="16" customFormat="1" ht="30" x14ac:dyDescent="0.25">
      <c r="A129" s="16">
        <v>1401</v>
      </c>
      <c r="B129" s="20">
        <v>1034</v>
      </c>
      <c r="C129" s="20" t="s">
        <v>877</v>
      </c>
      <c r="D129" s="20">
        <v>128</v>
      </c>
      <c r="E129" s="20">
        <v>1</v>
      </c>
      <c r="F129" s="26" t="s">
        <v>934</v>
      </c>
      <c r="G129" s="23">
        <v>5733.4</v>
      </c>
      <c r="H129" s="20">
        <v>31.5</v>
      </c>
      <c r="I129" s="23">
        <v>1720.02</v>
      </c>
      <c r="J129" s="20">
        <v>21</v>
      </c>
      <c r="K129" s="23">
        <v>1146.68</v>
      </c>
      <c r="L129" s="20">
        <v>10.5</v>
      </c>
      <c r="M129" s="23">
        <v>573.34</v>
      </c>
      <c r="N129" s="20">
        <v>0</v>
      </c>
      <c r="O129" s="23">
        <v>0</v>
      </c>
      <c r="P129" s="20">
        <v>0</v>
      </c>
      <c r="Q129" s="23">
        <v>0</v>
      </c>
      <c r="R129" s="22">
        <v>9173.44</v>
      </c>
      <c r="S129" s="20">
        <v>100</v>
      </c>
      <c r="T129" s="20">
        <v>50</v>
      </c>
      <c r="U129" s="21">
        <v>25</v>
      </c>
      <c r="V129" s="20"/>
      <c r="W129" s="20"/>
      <c r="X129" s="17">
        <f t="shared" si="12"/>
        <v>9173.44</v>
      </c>
      <c r="Y129" s="17" t="s">
        <v>5</v>
      </c>
      <c r="Z129"/>
      <c r="AA129"/>
      <c r="AC129" s="17"/>
      <c r="AD129" s="16" t="s">
        <v>4</v>
      </c>
      <c r="AE129" s="46">
        <v>8736.61</v>
      </c>
      <c r="AF129" s="16">
        <v>8736.61</v>
      </c>
      <c r="AG129" s="16">
        <f t="shared" si="13"/>
        <v>436.83050000000003</v>
      </c>
      <c r="AH129" s="16">
        <f t="shared" si="14"/>
        <v>9173.4405000000006</v>
      </c>
      <c r="AI129" s="17">
        <f t="shared" si="15"/>
        <v>5.0000000010186341E-4</v>
      </c>
    </row>
    <row r="130" spans="1:35" s="16" customFormat="1" ht="45" x14ac:dyDescent="0.25">
      <c r="A130" s="16">
        <v>1402</v>
      </c>
      <c r="B130" s="20">
        <v>1035</v>
      </c>
      <c r="C130" s="20" t="s">
        <v>877</v>
      </c>
      <c r="D130" s="20">
        <v>129</v>
      </c>
      <c r="E130" s="20">
        <v>1</v>
      </c>
      <c r="F130" s="26" t="s">
        <v>933</v>
      </c>
      <c r="G130" s="23">
        <v>1998.39</v>
      </c>
      <c r="H130" s="20">
        <v>31.5</v>
      </c>
      <c r="I130" s="23">
        <v>599.52</v>
      </c>
      <c r="J130" s="20">
        <v>21</v>
      </c>
      <c r="K130" s="23">
        <v>399.68</v>
      </c>
      <c r="L130" s="20">
        <v>10.5</v>
      </c>
      <c r="M130" s="23">
        <v>199.84</v>
      </c>
      <c r="N130" s="20">
        <v>0</v>
      </c>
      <c r="O130" s="23">
        <v>0</v>
      </c>
      <c r="P130" s="20">
        <v>0</v>
      </c>
      <c r="Q130" s="23">
        <v>0</v>
      </c>
      <c r="R130" s="22">
        <v>3197.43</v>
      </c>
      <c r="S130" s="20">
        <v>100</v>
      </c>
      <c r="T130" s="20">
        <v>50</v>
      </c>
      <c r="U130" s="21">
        <v>25</v>
      </c>
      <c r="V130" s="20"/>
      <c r="W130" s="20"/>
      <c r="X130" s="17">
        <f t="shared" si="12"/>
        <v>3197.43</v>
      </c>
      <c r="Y130" s="17" t="s">
        <v>5</v>
      </c>
      <c r="Z130"/>
      <c r="AA130"/>
      <c r="AC130" s="17"/>
      <c r="AD130" s="16" t="s">
        <v>4</v>
      </c>
      <c r="AE130" s="46">
        <v>3045.17</v>
      </c>
      <c r="AF130" s="16">
        <v>3045.17</v>
      </c>
      <c r="AG130" s="16">
        <f t="shared" si="13"/>
        <v>152.2585</v>
      </c>
      <c r="AH130" s="16">
        <f t="shared" si="14"/>
        <v>3197.4285</v>
      </c>
      <c r="AI130" s="17">
        <f t="shared" si="15"/>
        <v>-1.4999999998508429E-3</v>
      </c>
    </row>
    <row r="131" spans="1:35" s="16" customFormat="1" ht="45" x14ac:dyDescent="0.25">
      <c r="A131" s="16">
        <v>1403</v>
      </c>
      <c r="B131" s="20">
        <v>1036</v>
      </c>
      <c r="C131" s="20" t="s">
        <v>877</v>
      </c>
      <c r="D131" s="20">
        <v>130</v>
      </c>
      <c r="E131" s="20">
        <v>1</v>
      </c>
      <c r="F131" s="26" t="s">
        <v>932</v>
      </c>
      <c r="G131" s="23">
        <v>5199.33</v>
      </c>
      <c r="H131" s="20">
        <v>31.5</v>
      </c>
      <c r="I131" s="23">
        <v>1559.8</v>
      </c>
      <c r="J131" s="20">
        <v>21</v>
      </c>
      <c r="K131" s="23">
        <v>1039.8699999999999</v>
      </c>
      <c r="L131" s="20">
        <v>10.5</v>
      </c>
      <c r="M131" s="23">
        <v>519.92999999999995</v>
      </c>
      <c r="N131" s="20">
        <v>0</v>
      </c>
      <c r="O131" s="23">
        <v>0</v>
      </c>
      <c r="P131" s="20">
        <v>0</v>
      </c>
      <c r="Q131" s="23">
        <v>0</v>
      </c>
      <c r="R131" s="22">
        <v>8318.93</v>
      </c>
      <c r="S131" s="20">
        <v>100</v>
      </c>
      <c r="T131" s="20">
        <v>50</v>
      </c>
      <c r="U131" s="21">
        <v>25</v>
      </c>
      <c r="V131" s="20"/>
      <c r="W131" s="20"/>
      <c r="X131" s="17">
        <f t="shared" ref="X131:X162" si="16">+G131+I131+K131+M131</f>
        <v>8318.93</v>
      </c>
      <c r="Y131" s="17" t="s">
        <v>5</v>
      </c>
      <c r="Z131"/>
      <c r="AA131"/>
      <c r="AC131" s="17"/>
      <c r="AD131" s="16" t="s">
        <v>4</v>
      </c>
      <c r="AE131" s="46">
        <v>7922.78</v>
      </c>
      <c r="AF131" s="16">
        <v>7922.78</v>
      </c>
      <c r="AG131" s="16">
        <f t="shared" ref="AG131:AG162" si="17">+AF131*5%</f>
        <v>396.13900000000001</v>
      </c>
      <c r="AH131" s="16">
        <f t="shared" ref="AH131:AH162" si="18">+AG131+AF131</f>
        <v>8318.9189999999999</v>
      </c>
      <c r="AI131" s="17">
        <f t="shared" ref="AI131:AI162" si="19">+AH131-R131</f>
        <v>-1.1000000000422006E-2</v>
      </c>
    </row>
    <row r="132" spans="1:35" s="16" customFormat="1" ht="45" x14ac:dyDescent="0.25">
      <c r="A132" s="16">
        <v>1404</v>
      </c>
      <c r="B132" s="20">
        <v>1037</v>
      </c>
      <c r="C132" s="20" t="s">
        <v>877</v>
      </c>
      <c r="D132" s="20">
        <v>131</v>
      </c>
      <c r="E132" s="20">
        <v>1</v>
      </c>
      <c r="F132" s="26" t="s">
        <v>931</v>
      </c>
      <c r="G132" s="23">
        <v>1998.39</v>
      </c>
      <c r="H132" s="20">
        <v>31.5</v>
      </c>
      <c r="I132" s="23">
        <v>599.52</v>
      </c>
      <c r="J132" s="20">
        <v>21</v>
      </c>
      <c r="K132" s="23">
        <v>399.68</v>
      </c>
      <c r="L132" s="20">
        <v>10.5</v>
      </c>
      <c r="M132" s="23">
        <v>199.84</v>
      </c>
      <c r="N132" s="20">
        <v>0</v>
      </c>
      <c r="O132" s="23">
        <v>0</v>
      </c>
      <c r="P132" s="20">
        <v>0</v>
      </c>
      <c r="Q132" s="23">
        <v>0</v>
      </c>
      <c r="R132" s="22">
        <v>3197.43</v>
      </c>
      <c r="S132" s="20">
        <v>100</v>
      </c>
      <c r="T132" s="20">
        <v>50</v>
      </c>
      <c r="U132" s="21">
        <v>25</v>
      </c>
      <c r="V132" s="20"/>
      <c r="W132" s="20"/>
      <c r="X132" s="17">
        <f t="shared" si="16"/>
        <v>3197.43</v>
      </c>
      <c r="Y132" s="17" t="s">
        <v>5</v>
      </c>
      <c r="Z132"/>
      <c r="AA132"/>
      <c r="AC132" s="17"/>
      <c r="AD132" s="16" t="s">
        <v>4</v>
      </c>
      <c r="AE132" s="46">
        <v>3045.17</v>
      </c>
      <c r="AF132" s="16">
        <v>3045.17</v>
      </c>
      <c r="AG132" s="16">
        <f t="shared" si="17"/>
        <v>152.2585</v>
      </c>
      <c r="AH132" s="16">
        <f t="shared" si="18"/>
        <v>3197.4285</v>
      </c>
      <c r="AI132" s="17">
        <f t="shared" si="19"/>
        <v>-1.4999999998508429E-3</v>
      </c>
    </row>
    <row r="133" spans="1:35" s="16" customFormat="1" ht="45" x14ac:dyDescent="0.25">
      <c r="A133" s="16">
        <v>1405</v>
      </c>
      <c r="B133" s="20">
        <v>1038</v>
      </c>
      <c r="C133" s="20" t="s">
        <v>877</v>
      </c>
      <c r="D133" s="20">
        <v>132</v>
      </c>
      <c r="E133" s="20">
        <v>1</v>
      </c>
      <c r="F133" s="26" t="s">
        <v>930</v>
      </c>
      <c r="G133" s="23">
        <v>3066.54</v>
      </c>
      <c r="H133" s="20">
        <v>31.5</v>
      </c>
      <c r="I133" s="23">
        <v>919.96</v>
      </c>
      <c r="J133" s="20">
        <v>21</v>
      </c>
      <c r="K133" s="23">
        <v>613.30999999999995</v>
      </c>
      <c r="L133" s="20">
        <v>10.5</v>
      </c>
      <c r="M133" s="23">
        <v>306.64999999999998</v>
      </c>
      <c r="N133" s="20">
        <v>0</v>
      </c>
      <c r="O133" s="23">
        <v>0</v>
      </c>
      <c r="P133" s="20">
        <v>0</v>
      </c>
      <c r="Q133" s="23">
        <v>0</v>
      </c>
      <c r="R133" s="22">
        <v>4906.46</v>
      </c>
      <c r="S133" s="20">
        <v>100</v>
      </c>
      <c r="T133" s="20">
        <v>50</v>
      </c>
      <c r="U133" s="21">
        <v>25</v>
      </c>
      <c r="V133" s="20"/>
      <c r="W133" s="20"/>
      <c r="X133" s="17">
        <f t="shared" si="16"/>
        <v>4906.4599999999991</v>
      </c>
      <c r="Y133" s="17" t="s">
        <v>5</v>
      </c>
      <c r="Z133"/>
      <c r="AA133"/>
      <c r="AC133" s="17"/>
      <c r="AD133" s="16" t="s">
        <v>4</v>
      </c>
      <c r="AE133" s="46">
        <v>4672.8100000000004</v>
      </c>
      <c r="AF133" s="16">
        <v>4672.8100000000004</v>
      </c>
      <c r="AG133" s="16">
        <f t="shared" si="17"/>
        <v>233.64050000000003</v>
      </c>
      <c r="AH133" s="16">
        <f t="shared" si="18"/>
        <v>4906.4505000000008</v>
      </c>
      <c r="AI133" s="17">
        <f t="shared" si="19"/>
        <v>-9.4999999992069206E-3</v>
      </c>
    </row>
    <row r="134" spans="1:35" s="16" customFormat="1" ht="45" x14ac:dyDescent="0.25">
      <c r="A134" s="16">
        <v>1406</v>
      </c>
      <c r="B134" s="20">
        <v>1039</v>
      </c>
      <c r="C134" s="20" t="s">
        <v>877</v>
      </c>
      <c r="D134" s="20">
        <v>133</v>
      </c>
      <c r="E134" s="20">
        <v>1</v>
      </c>
      <c r="F134" s="26" t="s">
        <v>929</v>
      </c>
      <c r="G134" s="23">
        <v>3066.54</v>
      </c>
      <c r="H134" s="20">
        <v>31.5</v>
      </c>
      <c r="I134" s="23">
        <v>919.96</v>
      </c>
      <c r="J134" s="20">
        <v>21</v>
      </c>
      <c r="K134" s="23">
        <v>613.30999999999995</v>
      </c>
      <c r="L134" s="20">
        <v>10.5</v>
      </c>
      <c r="M134" s="23">
        <v>306.64999999999998</v>
      </c>
      <c r="N134" s="20">
        <v>0</v>
      </c>
      <c r="O134" s="23">
        <v>0</v>
      </c>
      <c r="P134" s="20">
        <v>0</v>
      </c>
      <c r="Q134" s="23">
        <v>0</v>
      </c>
      <c r="R134" s="22">
        <v>4906.46</v>
      </c>
      <c r="S134" s="20">
        <v>100</v>
      </c>
      <c r="T134" s="20">
        <v>50</v>
      </c>
      <c r="U134" s="21">
        <v>25</v>
      </c>
      <c r="V134" s="20"/>
      <c r="W134" s="20"/>
      <c r="X134" s="17">
        <f t="shared" si="16"/>
        <v>4906.4599999999991</v>
      </c>
      <c r="Y134" s="17" t="s">
        <v>5</v>
      </c>
      <c r="Z134"/>
      <c r="AA134"/>
      <c r="AC134" s="17"/>
      <c r="AD134" s="16" t="s">
        <v>4</v>
      </c>
      <c r="AE134" s="46">
        <v>4672.8100000000004</v>
      </c>
      <c r="AF134" s="16">
        <v>4672.8100000000004</v>
      </c>
      <c r="AG134" s="16">
        <f t="shared" si="17"/>
        <v>233.64050000000003</v>
      </c>
      <c r="AH134" s="16">
        <f t="shared" si="18"/>
        <v>4906.4505000000008</v>
      </c>
      <c r="AI134" s="17">
        <f t="shared" si="19"/>
        <v>-9.4999999992069206E-3</v>
      </c>
    </row>
    <row r="135" spans="1:35" s="16" customFormat="1" ht="45" x14ac:dyDescent="0.25">
      <c r="A135" s="16">
        <v>1407</v>
      </c>
      <c r="B135" s="20">
        <v>1040</v>
      </c>
      <c r="C135" s="20" t="s">
        <v>877</v>
      </c>
      <c r="D135" s="20">
        <v>134</v>
      </c>
      <c r="E135" s="20">
        <v>1</v>
      </c>
      <c r="F135" s="26" t="s">
        <v>928</v>
      </c>
      <c r="G135" s="23">
        <v>1332.26</v>
      </c>
      <c r="H135" s="20">
        <v>31.5</v>
      </c>
      <c r="I135" s="23">
        <v>399.68</v>
      </c>
      <c r="J135" s="20">
        <v>21</v>
      </c>
      <c r="K135" s="23">
        <v>266.45</v>
      </c>
      <c r="L135" s="20">
        <v>10.5</v>
      </c>
      <c r="M135" s="23">
        <v>133.22</v>
      </c>
      <c r="N135" s="20">
        <v>0</v>
      </c>
      <c r="O135" s="23">
        <v>0</v>
      </c>
      <c r="P135" s="20">
        <v>0</v>
      </c>
      <c r="Q135" s="23">
        <v>0</v>
      </c>
      <c r="R135" s="22">
        <v>2131.61</v>
      </c>
      <c r="S135" s="20">
        <v>100</v>
      </c>
      <c r="T135" s="20">
        <v>50</v>
      </c>
      <c r="U135" s="21">
        <v>25</v>
      </c>
      <c r="V135" s="20"/>
      <c r="W135" s="20"/>
      <c r="X135" s="17">
        <f t="shared" si="16"/>
        <v>2131.61</v>
      </c>
      <c r="Y135" s="17" t="s">
        <v>5</v>
      </c>
      <c r="Z135"/>
      <c r="AA135"/>
      <c r="AC135" s="17"/>
      <c r="AD135" s="16" t="s">
        <v>4</v>
      </c>
      <c r="AE135" s="46">
        <v>2030.11</v>
      </c>
      <c r="AF135" s="16">
        <v>2030.11</v>
      </c>
      <c r="AG135" s="16">
        <f t="shared" si="17"/>
        <v>101.5055</v>
      </c>
      <c r="AH135" s="16">
        <f t="shared" si="18"/>
        <v>2131.6154999999999</v>
      </c>
      <c r="AI135" s="17">
        <f t="shared" si="19"/>
        <v>5.4999999997562554E-3</v>
      </c>
    </row>
    <row r="136" spans="1:35" s="16" customFormat="1" ht="45" x14ac:dyDescent="0.25">
      <c r="A136" s="16">
        <v>1408</v>
      </c>
      <c r="B136" s="20">
        <v>1041</v>
      </c>
      <c r="C136" s="20" t="s">
        <v>877</v>
      </c>
      <c r="D136" s="20">
        <v>135</v>
      </c>
      <c r="E136" s="20">
        <v>1</v>
      </c>
      <c r="F136" s="26" t="s">
        <v>927</v>
      </c>
      <c r="G136" s="23">
        <v>3732.67</v>
      </c>
      <c r="H136" s="20">
        <v>31.5</v>
      </c>
      <c r="I136" s="23">
        <v>1119.8</v>
      </c>
      <c r="J136" s="20">
        <v>21</v>
      </c>
      <c r="K136" s="23">
        <v>746.53</v>
      </c>
      <c r="L136" s="20">
        <v>10.5</v>
      </c>
      <c r="M136" s="23">
        <v>373.26</v>
      </c>
      <c r="N136" s="20">
        <v>0</v>
      </c>
      <c r="O136" s="23">
        <v>0</v>
      </c>
      <c r="P136" s="20">
        <v>0</v>
      </c>
      <c r="Q136" s="23">
        <v>0</v>
      </c>
      <c r="R136" s="22">
        <v>5972.26</v>
      </c>
      <c r="S136" s="20">
        <v>100</v>
      </c>
      <c r="T136" s="20">
        <v>50</v>
      </c>
      <c r="U136" s="21">
        <v>25</v>
      </c>
      <c r="V136" s="20"/>
      <c r="W136" s="20"/>
      <c r="X136" s="17">
        <f t="shared" si="16"/>
        <v>5972.26</v>
      </c>
      <c r="Y136" s="17" t="s">
        <v>5</v>
      </c>
      <c r="Z136"/>
      <c r="AA136"/>
      <c r="AC136" s="17"/>
      <c r="AD136" s="16" t="s">
        <v>4</v>
      </c>
      <c r="AE136" s="46">
        <v>5687.87</v>
      </c>
      <c r="AF136" s="16">
        <v>5687.87</v>
      </c>
      <c r="AG136" s="16">
        <f t="shared" si="17"/>
        <v>284.39350000000002</v>
      </c>
      <c r="AH136" s="16">
        <f t="shared" si="18"/>
        <v>5972.2635</v>
      </c>
      <c r="AI136" s="17">
        <f t="shared" si="19"/>
        <v>3.4999999998035491E-3</v>
      </c>
    </row>
    <row r="137" spans="1:35" s="16" customFormat="1" ht="30" x14ac:dyDescent="0.25">
      <c r="A137" s="16">
        <v>1409</v>
      </c>
      <c r="B137" s="20">
        <v>1042</v>
      </c>
      <c r="C137" s="20" t="s">
        <v>877</v>
      </c>
      <c r="D137" s="20">
        <v>136</v>
      </c>
      <c r="E137" s="20">
        <v>1</v>
      </c>
      <c r="F137" s="26" t="s">
        <v>926</v>
      </c>
      <c r="G137" s="23">
        <v>1866.33</v>
      </c>
      <c r="H137" s="20">
        <v>31.5</v>
      </c>
      <c r="I137" s="23">
        <v>559.9</v>
      </c>
      <c r="J137" s="20">
        <v>21</v>
      </c>
      <c r="K137" s="23">
        <v>373.26</v>
      </c>
      <c r="L137" s="20">
        <v>10.5</v>
      </c>
      <c r="M137" s="23">
        <v>186.64</v>
      </c>
      <c r="N137" s="20">
        <v>0</v>
      </c>
      <c r="O137" s="23">
        <v>0</v>
      </c>
      <c r="P137" s="20">
        <v>0</v>
      </c>
      <c r="Q137" s="23">
        <v>0</v>
      </c>
      <c r="R137" s="22">
        <v>2986.13</v>
      </c>
      <c r="S137" s="20">
        <v>100</v>
      </c>
      <c r="T137" s="20">
        <v>50</v>
      </c>
      <c r="U137" s="21">
        <v>25</v>
      </c>
      <c r="V137" s="20"/>
      <c r="W137" s="20"/>
      <c r="X137" s="17">
        <f t="shared" si="16"/>
        <v>2986.1299999999997</v>
      </c>
      <c r="Y137" s="17" t="s">
        <v>5</v>
      </c>
      <c r="Z137"/>
      <c r="AA137"/>
      <c r="AC137" s="17"/>
      <c r="AD137" s="16" t="s">
        <v>4</v>
      </c>
      <c r="AE137" s="46">
        <v>2843.94</v>
      </c>
      <c r="AF137" s="16">
        <v>2843.94</v>
      </c>
      <c r="AG137" s="16">
        <f t="shared" si="17"/>
        <v>142.197</v>
      </c>
      <c r="AH137" s="16">
        <f t="shared" si="18"/>
        <v>2986.1370000000002</v>
      </c>
      <c r="AI137" s="17">
        <f t="shared" si="19"/>
        <v>7.0000000000618456E-3</v>
      </c>
    </row>
    <row r="138" spans="1:35" s="16" customFormat="1" ht="45" x14ac:dyDescent="0.25">
      <c r="A138" s="16">
        <v>1410</v>
      </c>
      <c r="B138" s="20">
        <v>1043</v>
      </c>
      <c r="C138" s="20" t="s">
        <v>877</v>
      </c>
      <c r="D138" s="20">
        <v>137</v>
      </c>
      <c r="E138" s="20">
        <v>1</v>
      </c>
      <c r="F138" s="26" t="s">
        <v>925</v>
      </c>
      <c r="G138" s="23">
        <v>5331.39</v>
      </c>
      <c r="H138" s="20">
        <v>31.5</v>
      </c>
      <c r="I138" s="23">
        <v>1599.41</v>
      </c>
      <c r="J138" s="20">
        <v>21</v>
      </c>
      <c r="K138" s="23">
        <v>1066.28</v>
      </c>
      <c r="L138" s="20">
        <v>0</v>
      </c>
      <c r="M138" s="23">
        <v>0</v>
      </c>
      <c r="N138" s="20">
        <v>0</v>
      </c>
      <c r="O138" s="23">
        <v>0</v>
      </c>
      <c r="P138" s="20">
        <v>0</v>
      </c>
      <c r="Q138" s="23">
        <v>0</v>
      </c>
      <c r="R138" s="22">
        <v>7997.08</v>
      </c>
      <c r="S138" s="20">
        <v>100</v>
      </c>
      <c r="T138" s="20">
        <v>50</v>
      </c>
      <c r="U138" s="21">
        <v>25</v>
      </c>
      <c r="V138" s="20"/>
      <c r="W138" s="20"/>
      <c r="X138" s="17">
        <f t="shared" si="16"/>
        <v>7997.08</v>
      </c>
      <c r="Y138" s="17" t="s">
        <v>5</v>
      </c>
      <c r="Z138"/>
      <c r="AA138"/>
      <c r="AC138" s="17"/>
      <c r="AD138" s="16" t="s">
        <v>4</v>
      </c>
      <c r="AE138" s="46">
        <v>7616.26</v>
      </c>
      <c r="AF138" s="16">
        <v>7616.26</v>
      </c>
      <c r="AG138" s="16">
        <f t="shared" si="17"/>
        <v>380.81300000000005</v>
      </c>
      <c r="AH138" s="16">
        <f t="shared" si="18"/>
        <v>7997.0730000000003</v>
      </c>
      <c r="AI138" s="17">
        <f t="shared" si="19"/>
        <v>-6.9999999996070983E-3</v>
      </c>
    </row>
    <row r="139" spans="1:35" s="16" customFormat="1" ht="30" x14ac:dyDescent="0.25">
      <c r="A139" s="16">
        <v>1411</v>
      </c>
      <c r="B139" s="20">
        <v>1044</v>
      </c>
      <c r="C139" s="20" t="s">
        <v>877</v>
      </c>
      <c r="D139" s="20">
        <v>138</v>
      </c>
      <c r="E139" s="20">
        <v>1</v>
      </c>
      <c r="F139" s="26" t="s">
        <v>924</v>
      </c>
      <c r="G139" s="23">
        <v>6266.31</v>
      </c>
      <c r="H139" s="20">
        <v>31.5</v>
      </c>
      <c r="I139" s="23">
        <v>1879.89</v>
      </c>
      <c r="J139" s="20">
        <v>21</v>
      </c>
      <c r="K139" s="23">
        <v>1253.26</v>
      </c>
      <c r="L139" s="20">
        <v>10.5</v>
      </c>
      <c r="M139" s="23">
        <v>626.63</v>
      </c>
      <c r="N139" s="20">
        <v>0</v>
      </c>
      <c r="O139" s="23">
        <v>0</v>
      </c>
      <c r="P139" s="20">
        <v>0</v>
      </c>
      <c r="Q139" s="23">
        <v>0</v>
      </c>
      <c r="R139" s="22">
        <v>10026.09</v>
      </c>
      <c r="S139" s="20">
        <v>100</v>
      </c>
      <c r="T139" s="20">
        <v>50</v>
      </c>
      <c r="U139" s="21">
        <v>25</v>
      </c>
      <c r="V139" s="20"/>
      <c r="W139" s="20"/>
      <c r="X139" s="17">
        <f t="shared" si="16"/>
        <v>10026.09</v>
      </c>
      <c r="Y139" s="17" t="s">
        <v>5</v>
      </c>
      <c r="Z139"/>
      <c r="AA139"/>
      <c r="AC139" s="17"/>
      <c r="AD139" s="16" t="s">
        <v>4</v>
      </c>
      <c r="AE139" s="46">
        <v>9548.65</v>
      </c>
      <c r="AF139" s="16">
        <v>9548.65</v>
      </c>
      <c r="AG139" s="16">
        <f t="shared" si="17"/>
        <v>477.4325</v>
      </c>
      <c r="AH139" s="16">
        <f t="shared" si="18"/>
        <v>10026.0825</v>
      </c>
      <c r="AI139" s="17">
        <f t="shared" si="19"/>
        <v>-7.4999999997089617E-3</v>
      </c>
    </row>
    <row r="140" spans="1:35" s="16" customFormat="1" ht="30" x14ac:dyDescent="0.25">
      <c r="A140" s="16">
        <v>1412</v>
      </c>
      <c r="B140" s="20">
        <v>1045</v>
      </c>
      <c r="C140" s="20" t="s">
        <v>877</v>
      </c>
      <c r="D140" s="20">
        <v>139</v>
      </c>
      <c r="E140" s="20">
        <v>1</v>
      </c>
      <c r="F140" s="26" t="s">
        <v>923</v>
      </c>
      <c r="G140" s="23">
        <v>8666.7099999999991</v>
      </c>
      <c r="H140" s="20">
        <v>31.5</v>
      </c>
      <c r="I140" s="23">
        <v>2600.0100000000002</v>
      </c>
      <c r="J140" s="20">
        <v>21</v>
      </c>
      <c r="K140" s="23">
        <v>1733.34</v>
      </c>
      <c r="L140" s="20">
        <v>10.5</v>
      </c>
      <c r="M140" s="23">
        <v>866.67</v>
      </c>
      <c r="N140" s="20">
        <v>0</v>
      </c>
      <c r="O140" s="23">
        <v>0</v>
      </c>
      <c r="P140" s="20">
        <v>0</v>
      </c>
      <c r="Q140" s="23">
        <v>0</v>
      </c>
      <c r="R140" s="22">
        <v>13866.73</v>
      </c>
      <c r="S140" s="20">
        <v>100</v>
      </c>
      <c r="T140" s="20">
        <v>50</v>
      </c>
      <c r="U140" s="21">
        <v>25</v>
      </c>
      <c r="V140" s="20"/>
      <c r="W140" s="20"/>
      <c r="X140" s="17">
        <f t="shared" si="16"/>
        <v>13866.73</v>
      </c>
      <c r="Y140" s="17" t="s">
        <v>5</v>
      </c>
      <c r="Z140"/>
      <c r="AA140"/>
      <c r="AC140" s="17"/>
      <c r="AD140" s="16" t="s">
        <v>4</v>
      </c>
      <c r="AE140" s="46">
        <v>13206.41</v>
      </c>
      <c r="AF140" s="16">
        <v>13206.41</v>
      </c>
      <c r="AG140" s="16">
        <f t="shared" si="17"/>
        <v>660.32050000000004</v>
      </c>
      <c r="AH140" s="16">
        <f t="shared" si="18"/>
        <v>13866.7305</v>
      </c>
      <c r="AI140" s="17">
        <f t="shared" si="19"/>
        <v>5.0000000010186341E-4</v>
      </c>
    </row>
    <row r="141" spans="1:35" s="16" customFormat="1" ht="30" x14ac:dyDescent="0.25">
      <c r="A141" s="16">
        <v>1413</v>
      </c>
      <c r="B141" s="20">
        <v>1046</v>
      </c>
      <c r="C141" s="20" t="s">
        <v>877</v>
      </c>
      <c r="D141" s="20">
        <v>140</v>
      </c>
      <c r="E141" s="20">
        <v>1</v>
      </c>
      <c r="F141" s="26" t="s">
        <v>922</v>
      </c>
      <c r="G141" s="23">
        <v>3732.67</v>
      </c>
      <c r="H141" s="20">
        <v>31.5</v>
      </c>
      <c r="I141" s="23">
        <v>1119.8</v>
      </c>
      <c r="J141" s="20">
        <v>21</v>
      </c>
      <c r="K141" s="23">
        <v>746.53</v>
      </c>
      <c r="L141" s="20">
        <v>10.5</v>
      </c>
      <c r="M141" s="23">
        <v>373.26</v>
      </c>
      <c r="N141" s="20">
        <v>0</v>
      </c>
      <c r="O141" s="23">
        <v>0</v>
      </c>
      <c r="P141" s="20">
        <v>0</v>
      </c>
      <c r="Q141" s="23">
        <v>0</v>
      </c>
      <c r="R141" s="22">
        <v>5972.26</v>
      </c>
      <c r="S141" s="20">
        <v>100</v>
      </c>
      <c r="T141" s="20">
        <v>50</v>
      </c>
      <c r="U141" s="21">
        <v>25</v>
      </c>
      <c r="V141" s="20"/>
      <c r="W141" s="20"/>
      <c r="X141" s="17">
        <f t="shared" si="16"/>
        <v>5972.26</v>
      </c>
      <c r="Y141" s="17" t="s">
        <v>5</v>
      </c>
      <c r="Z141"/>
      <c r="AA141"/>
      <c r="AC141" s="17"/>
      <c r="AD141" s="16" t="s">
        <v>4</v>
      </c>
      <c r="AE141" s="46">
        <v>5687.87</v>
      </c>
      <c r="AF141" s="16">
        <v>5687.87</v>
      </c>
      <c r="AG141" s="16">
        <f t="shared" si="17"/>
        <v>284.39350000000002</v>
      </c>
      <c r="AH141" s="16">
        <f t="shared" si="18"/>
        <v>5972.2635</v>
      </c>
      <c r="AI141" s="17">
        <f t="shared" si="19"/>
        <v>3.4999999998035491E-3</v>
      </c>
    </row>
    <row r="142" spans="1:35" s="16" customFormat="1" x14ac:dyDescent="0.25">
      <c r="A142" s="16">
        <v>1414</v>
      </c>
      <c r="B142" s="20">
        <v>1047</v>
      </c>
      <c r="C142" s="20" t="s">
        <v>877</v>
      </c>
      <c r="D142" s="20">
        <v>141</v>
      </c>
      <c r="E142" s="20">
        <v>1</v>
      </c>
      <c r="F142" s="26" t="s">
        <v>921</v>
      </c>
      <c r="G142" s="23">
        <v>1866.33</v>
      </c>
      <c r="H142" s="20">
        <v>31.5</v>
      </c>
      <c r="I142" s="23">
        <v>559.9</v>
      </c>
      <c r="J142" s="20">
        <v>21</v>
      </c>
      <c r="K142" s="23">
        <v>373.26</v>
      </c>
      <c r="L142" s="20">
        <v>10.5</v>
      </c>
      <c r="M142" s="23">
        <v>186.64</v>
      </c>
      <c r="N142" s="20">
        <v>0</v>
      </c>
      <c r="O142" s="23">
        <v>0</v>
      </c>
      <c r="P142" s="20">
        <v>0</v>
      </c>
      <c r="Q142" s="23">
        <v>0</v>
      </c>
      <c r="R142" s="22">
        <v>2986.13</v>
      </c>
      <c r="S142" s="20">
        <v>100</v>
      </c>
      <c r="T142" s="20">
        <v>50</v>
      </c>
      <c r="U142" s="21">
        <v>25</v>
      </c>
      <c r="V142" s="20"/>
      <c r="W142" s="20"/>
      <c r="X142" s="17">
        <f t="shared" si="16"/>
        <v>2986.1299999999997</v>
      </c>
      <c r="Y142" s="17" t="s">
        <v>5</v>
      </c>
      <c r="Z142"/>
      <c r="AA142"/>
      <c r="AC142" s="17"/>
      <c r="AD142" s="16" t="s">
        <v>4</v>
      </c>
      <c r="AE142" s="46">
        <v>2843.94</v>
      </c>
      <c r="AF142" s="16">
        <v>2843.94</v>
      </c>
      <c r="AG142" s="16">
        <f t="shared" si="17"/>
        <v>142.197</v>
      </c>
      <c r="AH142" s="16">
        <f t="shared" si="18"/>
        <v>2986.1370000000002</v>
      </c>
      <c r="AI142" s="17">
        <f t="shared" si="19"/>
        <v>7.0000000000618456E-3</v>
      </c>
    </row>
    <row r="143" spans="1:35" s="16" customFormat="1" x14ac:dyDescent="0.25">
      <c r="A143" s="16">
        <v>1415</v>
      </c>
      <c r="B143" s="20">
        <v>1048</v>
      </c>
      <c r="C143" s="20" t="s">
        <v>877</v>
      </c>
      <c r="D143" s="20">
        <v>142</v>
      </c>
      <c r="E143" s="20">
        <v>1</v>
      </c>
      <c r="F143" s="26" t="s">
        <v>920</v>
      </c>
      <c r="G143" s="23">
        <v>3066.54</v>
      </c>
      <c r="H143" s="20">
        <v>31.5</v>
      </c>
      <c r="I143" s="23">
        <v>919.96</v>
      </c>
      <c r="J143" s="20">
        <v>21</v>
      </c>
      <c r="K143" s="23">
        <v>613.30999999999995</v>
      </c>
      <c r="L143" s="20">
        <v>10.5</v>
      </c>
      <c r="M143" s="23">
        <v>306.64999999999998</v>
      </c>
      <c r="N143" s="20">
        <v>0</v>
      </c>
      <c r="O143" s="23">
        <v>0</v>
      </c>
      <c r="P143" s="20">
        <v>0</v>
      </c>
      <c r="Q143" s="23">
        <v>0</v>
      </c>
      <c r="R143" s="22">
        <v>4906.46</v>
      </c>
      <c r="S143" s="20">
        <v>100</v>
      </c>
      <c r="T143" s="20">
        <v>50</v>
      </c>
      <c r="U143" s="21">
        <v>25</v>
      </c>
      <c r="V143" s="20"/>
      <c r="W143" s="20"/>
      <c r="X143" s="17">
        <f t="shared" si="16"/>
        <v>4906.4599999999991</v>
      </c>
      <c r="Y143" s="17" t="s">
        <v>5</v>
      </c>
      <c r="Z143"/>
      <c r="AA143"/>
      <c r="AC143" s="17"/>
      <c r="AD143" s="16" t="s">
        <v>4</v>
      </c>
      <c r="AE143" s="46">
        <v>4672.8100000000004</v>
      </c>
      <c r="AF143" s="16">
        <v>4672.8100000000004</v>
      </c>
      <c r="AG143" s="16">
        <f t="shared" si="17"/>
        <v>233.64050000000003</v>
      </c>
      <c r="AH143" s="16">
        <f t="shared" si="18"/>
        <v>4906.4505000000008</v>
      </c>
      <c r="AI143" s="17">
        <f t="shared" si="19"/>
        <v>-9.4999999992069206E-3</v>
      </c>
    </row>
    <row r="144" spans="1:35" s="16" customFormat="1" x14ac:dyDescent="0.25">
      <c r="A144" s="16">
        <v>1416</v>
      </c>
      <c r="B144" s="20">
        <v>1049</v>
      </c>
      <c r="C144" s="20" t="s">
        <v>877</v>
      </c>
      <c r="D144" s="20">
        <v>143</v>
      </c>
      <c r="E144" s="20">
        <v>1</v>
      </c>
      <c r="F144" s="26" t="s">
        <v>919</v>
      </c>
      <c r="G144" s="23">
        <v>4398.8</v>
      </c>
      <c r="H144" s="20">
        <v>31.5</v>
      </c>
      <c r="I144" s="23">
        <v>1319.64</v>
      </c>
      <c r="J144" s="20">
        <v>21</v>
      </c>
      <c r="K144" s="23">
        <v>879.76</v>
      </c>
      <c r="L144" s="20">
        <v>10.5</v>
      </c>
      <c r="M144" s="23">
        <v>439.88</v>
      </c>
      <c r="N144" s="20">
        <v>0</v>
      </c>
      <c r="O144" s="23">
        <v>0</v>
      </c>
      <c r="P144" s="20">
        <v>0</v>
      </c>
      <c r="Q144" s="23">
        <v>0</v>
      </c>
      <c r="R144" s="22">
        <v>7038.08</v>
      </c>
      <c r="S144" s="20">
        <v>100</v>
      </c>
      <c r="T144" s="20">
        <v>50</v>
      </c>
      <c r="U144" s="21">
        <v>25</v>
      </c>
      <c r="V144" s="20"/>
      <c r="W144" s="20"/>
      <c r="X144" s="17">
        <f t="shared" si="16"/>
        <v>7038.0800000000008</v>
      </c>
      <c r="Y144" s="17" t="s">
        <v>5</v>
      </c>
      <c r="Z144"/>
      <c r="AA144"/>
      <c r="AC144" s="17"/>
      <c r="AD144" s="16" t="s">
        <v>4</v>
      </c>
      <c r="AE144" s="46">
        <v>6702.93</v>
      </c>
      <c r="AF144" s="16">
        <v>6702.93</v>
      </c>
      <c r="AG144" s="16">
        <f t="shared" si="17"/>
        <v>335.14650000000006</v>
      </c>
      <c r="AH144" s="16">
        <f t="shared" si="18"/>
        <v>7038.0765000000001</v>
      </c>
      <c r="AI144" s="17">
        <f t="shared" si="19"/>
        <v>-3.4999999998035491E-3</v>
      </c>
    </row>
    <row r="145" spans="1:35" s="16" customFormat="1" x14ac:dyDescent="0.25">
      <c r="A145" s="16">
        <v>1417</v>
      </c>
      <c r="B145" s="20">
        <v>1050</v>
      </c>
      <c r="C145" s="20" t="s">
        <v>877</v>
      </c>
      <c r="D145" s="20">
        <v>144</v>
      </c>
      <c r="E145" s="20">
        <v>1</v>
      </c>
      <c r="F145" s="26" t="s">
        <v>918</v>
      </c>
      <c r="G145" s="23">
        <v>3732.67</v>
      </c>
      <c r="H145" s="20">
        <v>31.5</v>
      </c>
      <c r="I145" s="23">
        <v>1119.8</v>
      </c>
      <c r="J145" s="20">
        <v>21</v>
      </c>
      <c r="K145" s="23">
        <v>746.53</v>
      </c>
      <c r="L145" s="20">
        <v>10.5</v>
      </c>
      <c r="M145" s="23">
        <v>373.26</v>
      </c>
      <c r="N145" s="20">
        <v>0</v>
      </c>
      <c r="O145" s="23">
        <v>0</v>
      </c>
      <c r="P145" s="20">
        <v>0</v>
      </c>
      <c r="Q145" s="23">
        <v>0</v>
      </c>
      <c r="R145" s="22">
        <v>5972.26</v>
      </c>
      <c r="S145" s="20">
        <v>100</v>
      </c>
      <c r="T145" s="20">
        <v>50</v>
      </c>
      <c r="U145" s="21">
        <v>25</v>
      </c>
      <c r="V145" s="20"/>
      <c r="W145" s="20"/>
      <c r="X145" s="17">
        <f t="shared" si="16"/>
        <v>5972.26</v>
      </c>
      <c r="Y145" s="17" t="s">
        <v>5</v>
      </c>
      <c r="Z145"/>
      <c r="AA145"/>
      <c r="AC145" s="17"/>
      <c r="AD145" s="16" t="s">
        <v>4</v>
      </c>
      <c r="AE145" s="46">
        <v>5687.87</v>
      </c>
      <c r="AF145" s="16">
        <v>5687.87</v>
      </c>
      <c r="AG145" s="16">
        <f t="shared" si="17"/>
        <v>284.39350000000002</v>
      </c>
      <c r="AH145" s="16">
        <f t="shared" si="18"/>
        <v>5972.2635</v>
      </c>
      <c r="AI145" s="17">
        <f t="shared" si="19"/>
        <v>3.4999999998035491E-3</v>
      </c>
    </row>
    <row r="146" spans="1:35" s="16" customFormat="1" x14ac:dyDescent="0.25">
      <c r="A146" s="16">
        <v>1418</v>
      </c>
      <c r="B146" s="20">
        <v>1051</v>
      </c>
      <c r="C146" s="20" t="s">
        <v>877</v>
      </c>
      <c r="D146" s="20">
        <v>145</v>
      </c>
      <c r="E146" s="20">
        <v>1</v>
      </c>
      <c r="F146" s="26" t="s">
        <v>917</v>
      </c>
      <c r="G146" s="23">
        <v>3732.67</v>
      </c>
      <c r="H146" s="20">
        <v>31.5</v>
      </c>
      <c r="I146" s="23">
        <v>1119.8</v>
      </c>
      <c r="J146" s="20">
        <v>21</v>
      </c>
      <c r="K146" s="23">
        <v>746.53</v>
      </c>
      <c r="L146" s="20">
        <v>10.5</v>
      </c>
      <c r="M146" s="23">
        <v>373.26</v>
      </c>
      <c r="N146" s="20">
        <v>0</v>
      </c>
      <c r="O146" s="23">
        <v>0</v>
      </c>
      <c r="P146" s="20">
        <v>0</v>
      </c>
      <c r="Q146" s="23">
        <v>0</v>
      </c>
      <c r="R146" s="22">
        <v>5972.26</v>
      </c>
      <c r="S146" s="20">
        <v>100</v>
      </c>
      <c r="T146" s="20">
        <v>50</v>
      </c>
      <c r="U146" s="21">
        <v>25</v>
      </c>
      <c r="V146" s="20"/>
      <c r="W146" s="20"/>
      <c r="X146" s="17">
        <f t="shared" si="16"/>
        <v>5972.26</v>
      </c>
      <c r="Y146" s="17" t="s">
        <v>5</v>
      </c>
      <c r="Z146"/>
      <c r="AA146"/>
      <c r="AC146" s="17"/>
      <c r="AD146" s="16" t="s">
        <v>4</v>
      </c>
      <c r="AE146" s="46">
        <v>5687.87</v>
      </c>
      <c r="AF146" s="16">
        <v>5687.87</v>
      </c>
      <c r="AG146" s="16">
        <f t="shared" si="17"/>
        <v>284.39350000000002</v>
      </c>
      <c r="AH146" s="16">
        <f t="shared" si="18"/>
        <v>5972.2635</v>
      </c>
      <c r="AI146" s="17">
        <f t="shared" si="19"/>
        <v>3.4999999998035491E-3</v>
      </c>
    </row>
    <row r="147" spans="1:35" s="16" customFormat="1" x14ac:dyDescent="0.25">
      <c r="A147" s="16">
        <v>1419</v>
      </c>
      <c r="B147" s="20">
        <v>1052</v>
      </c>
      <c r="C147" s="20" t="s">
        <v>877</v>
      </c>
      <c r="D147" s="20">
        <v>146</v>
      </c>
      <c r="E147" s="20">
        <v>1</v>
      </c>
      <c r="F147" s="26" t="s">
        <v>916</v>
      </c>
      <c r="G147" s="23">
        <v>3198.59</v>
      </c>
      <c r="H147" s="20">
        <v>31.5</v>
      </c>
      <c r="I147" s="23">
        <v>959.57</v>
      </c>
      <c r="J147" s="20">
        <v>21</v>
      </c>
      <c r="K147" s="23">
        <v>639.72</v>
      </c>
      <c r="L147" s="20">
        <v>10.5</v>
      </c>
      <c r="M147" s="23">
        <v>319.86</v>
      </c>
      <c r="N147" s="20">
        <v>0</v>
      </c>
      <c r="O147" s="23">
        <v>0</v>
      </c>
      <c r="P147" s="20">
        <v>0</v>
      </c>
      <c r="Q147" s="23">
        <v>0</v>
      </c>
      <c r="R147" s="22">
        <v>5117.74</v>
      </c>
      <c r="S147" s="20">
        <v>100</v>
      </c>
      <c r="T147" s="20">
        <v>50</v>
      </c>
      <c r="U147" s="21">
        <v>25</v>
      </c>
      <c r="V147" s="20"/>
      <c r="W147" s="20"/>
      <c r="X147" s="17">
        <f t="shared" si="16"/>
        <v>5117.74</v>
      </c>
      <c r="Y147" s="17" t="s">
        <v>5</v>
      </c>
      <c r="Z147"/>
      <c r="AA147"/>
      <c r="AC147" s="17"/>
      <c r="AD147" s="16" t="s">
        <v>4</v>
      </c>
      <c r="AE147" s="46">
        <v>4874.05</v>
      </c>
      <c r="AF147" s="16">
        <v>4874.05</v>
      </c>
      <c r="AG147" s="16">
        <f t="shared" si="17"/>
        <v>243.70250000000001</v>
      </c>
      <c r="AH147" s="16">
        <f t="shared" si="18"/>
        <v>5117.7525000000005</v>
      </c>
      <c r="AI147" s="17">
        <f t="shared" si="19"/>
        <v>1.2500000000727596E-2</v>
      </c>
    </row>
    <row r="148" spans="1:35" s="16" customFormat="1" x14ac:dyDescent="0.25">
      <c r="A148" s="16">
        <v>1420</v>
      </c>
      <c r="B148" s="20">
        <v>1053</v>
      </c>
      <c r="C148" s="20" t="s">
        <v>877</v>
      </c>
      <c r="D148" s="20">
        <v>147</v>
      </c>
      <c r="E148" s="20">
        <v>1</v>
      </c>
      <c r="F148" s="26" t="s">
        <v>915</v>
      </c>
      <c r="G148" s="23">
        <v>3198.59</v>
      </c>
      <c r="H148" s="20">
        <v>31.5</v>
      </c>
      <c r="I148" s="23">
        <v>959.57</v>
      </c>
      <c r="J148" s="20">
        <v>21</v>
      </c>
      <c r="K148" s="23">
        <v>639.72</v>
      </c>
      <c r="L148" s="20">
        <v>0</v>
      </c>
      <c r="M148" s="23">
        <v>0</v>
      </c>
      <c r="N148" s="20">
        <v>0</v>
      </c>
      <c r="O148" s="23">
        <v>0</v>
      </c>
      <c r="P148" s="20">
        <v>0</v>
      </c>
      <c r="Q148" s="23">
        <v>0</v>
      </c>
      <c r="R148" s="22">
        <v>4797.88</v>
      </c>
      <c r="S148" s="20">
        <v>100</v>
      </c>
      <c r="T148" s="20">
        <v>50</v>
      </c>
      <c r="U148" s="21">
        <v>25</v>
      </c>
      <c r="V148" s="20"/>
      <c r="W148" s="20"/>
      <c r="X148" s="17">
        <f t="shared" si="16"/>
        <v>4797.88</v>
      </c>
      <c r="Y148" s="17" t="s">
        <v>5</v>
      </c>
      <c r="Z148"/>
      <c r="AA148"/>
      <c r="AC148" s="17"/>
      <c r="AD148" s="16" t="s">
        <v>4</v>
      </c>
      <c r="AE148" s="46">
        <v>4569.42</v>
      </c>
      <c r="AF148" s="16">
        <v>4569.42</v>
      </c>
      <c r="AG148" s="16">
        <f t="shared" si="17"/>
        <v>228.471</v>
      </c>
      <c r="AH148" s="16">
        <f t="shared" si="18"/>
        <v>4797.8909999999996</v>
      </c>
      <c r="AI148" s="17">
        <f t="shared" si="19"/>
        <v>1.0999999999512511E-2</v>
      </c>
    </row>
    <row r="149" spans="1:35" s="16" customFormat="1" x14ac:dyDescent="0.25">
      <c r="A149" s="16">
        <v>1421</v>
      </c>
      <c r="B149" s="20">
        <v>1054</v>
      </c>
      <c r="C149" s="20" t="s">
        <v>877</v>
      </c>
      <c r="D149" s="20">
        <v>148</v>
      </c>
      <c r="E149" s="20">
        <v>1</v>
      </c>
      <c r="F149" s="26" t="s">
        <v>914</v>
      </c>
      <c r="G149" s="23">
        <v>2532.46</v>
      </c>
      <c r="H149" s="20">
        <v>31.5</v>
      </c>
      <c r="I149" s="23">
        <v>759.74</v>
      </c>
      <c r="J149" s="20">
        <v>21</v>
      </c>
      <c r="K149" s="23">
        <v>506.49</v>
      </c>
      <c r="L149" s="20">
        <v>10.5</v>
      </c>
      <c r="M149" s="23">
        <v>253.25</v>
      </c>
      <c r="N149" s="20">
        <v>0</v>
      </c>
      <c r="O149" s="23">
        <v>0</v>
      </c>
      <c r="P149" s="20">
        <v>0</v>
      </c>
      <c r="Q149" s="23">
        <v>0</v>
      </c>
      <c r="R149" s="22">
        <v>4051.94</v>
      </c>
      <c r="S149" s="20">
        <v>100</v>
      </c>
      <c r="T149" s="20">
        <v>50</v>
      </c>
      <c r="U149" s="21">
        <v>25</v>
      </c>
      <c r="V149" s="20"/>
      <c r="W149" s="20"/>
      <c r="X149" s="17">
        <f t="shared" si="16"/>
        <v>4051.9399999999996</v>
      </c>
      <c r="Y149" s="17" t="s">
        <v>5</v>
      </c>
      <c r="Z149"/>
      <c r="AA149"/>
      <c r="AC149" s="17"/>
      <c r="AD149" s="16" t="s">
        <v>4</v>
      </c>
      <c r="AE149" s="46">
        <v>3858.99</v>
      </c>
      <c r="AF149" s="16">
        <v>3858.99</v>
      </c>
      <c r="AG149" s="16">
        <f t="shared" si="17"/>
        <v>192.9495</v>
      </c>
      <c r="AH149" s="16">
        <f t="shared" si="18"/>
        <v>4051.9395</v>
      </c>
      <c r="AI149" s="17">
        <f t="shared" si="19"/>
        <v>-5.0000000010186341E-4</v>
      </c>
    </row>
    <row r="150" spans="1:35" s="16" customFormat="1" ht="30" x14ac:dyDescent="0.25">
      <c r="A150" s="16">
        <v>1422</v>
      </c>
      <c r="B150" s="20">
        <v>1055</v>
      </c>
      <c r="C150" s="20" t="s">
        <v>877</v>
      </c>
      <c r="D150" s="20">
        <v>149</v>
      </c>
      <c r="E150" s="20">
        <v>1</v>
      </c>
      <c r="F150" s="26" t="s">
        <v>913</v>
      </c>
      <c r="G150" s="23">
        <v>4666.42</v>
      </c>
      <c r="H150" s="20">
        <v>31.5</v>
      </c>
      <c r="I150" s="23">
        <v>1399.92</v>
      </c>
      <c r="J150" s="20">
        <v>21</v>
      </c>
      <c r="K150" s="23">
        <v>933.28</v>
      </c>
      <c r="L150" s="20">
        <v>0</v>
      </c>
      <c r="M150" s="23">
        <v>0</v>
      </c>
      <c r="N150" s="20">
        <v>0</v>
      </c>
      <c r="O150" s="23">
        <v>0</v>
      </c>
      <c r="P150" s="20">
        <v>0</v>
      </c>
      <c r="Q150" s="23">
        <v>0</v>
      </c>
      <c r="R150" s="22">
        <v>6999.62</v>
      </c>
      <c r="S150" s="20">
        <v>100</v>
      </c>
      <c r="T150" s="20">
        <v>50</v>
      </c>
      <c r="U150" s="21">
        <v>25</v>
      </c>
      <c r="V150" s="20"/>
      <c r="W150" s="20"/>
      <c r="X150" s="17">
        <f t="shared" si="16"/>
        <v>6999.62</v>
      </c>
      <c r="Y150" s="17" t="s">
        <v>5</v>
      </c>
      <c r="Z150"/>
      <c r="AA150"/>
      <c r="AC150" s="17"/>
      <c r="AD150" s="16" t="s">
        <v>4</v>
      </c>
      <c r="AE150" s="46">
        <v>6666.31</v>
      </c>
      <c r="AF150" s="16">
        <v>6666.31</v>
      </c>
      <c r="AG150" s="16">
        <f t="shared" si="17"/>
        <v>333.31550000000004</v>
      </c>
      <c r="AH150" s="16">
        <f t="shared" si="18"/>
        <v>6999.6255000000001</v>
      </c>
      <c r="AI150" s="17">
        <f t="shared" si="19"/>
        <v>5.5000000002110028E-3</v>
      </c>
    </row>
    <row r="151" spans="1:35" s="16" customFormat="1" x14ac:dyDescent="0.25">
      <c r="A151" s="16">
        <v>1423</v>
      </c>
      <c r="B151" s="20">
        <v>1056</v>
      </c>
      <c r="C151" s="20" t="s">
        <v>877</v>
      </c>
      <c r="D151" s="20">
        <v>150</v>
      </c>
      <c r="E151" s="20">
        <v>1</v>
      </c>
      <c r="F151" s="26" t="s">
        <v>912</v>
      </c>
      <c r="G151" s="23">
        <v>3867.07</v>
      </c>
      <c r="H151" s="20">
        <v>31.5</v>
      </c>
      <c r="I151" s="23">
        <v>1160.1199999999999</v>
      </c>
      <c r="J151" s="20">
        <v>21</v>
      </c>
      <c r="K151" s="23">
        <v>773.41</v>
      </c>
      <c r="L151" s="20">
        <v>10.5</v>
      </c>
      <c r="M151" s="23">
        <v>386.7</v>
      </c>
      <c r="N151" s="20">
        <v>0</v>
      </c>
      <c r="O151" s="23">
        <v>0</v>
      </c>
      <c r="P151" s="20">
        <v>0</v>
      </c>
      <c r="Q151" s="23">
        <v>0</v>
      </c>
      <c r="R151" s="22">
        <v>6187.3</v>
      </c>
      <c r="S151" s="20">
        <v>100</v>
      </c>
      <c r="T151" s="20">
        <v>50</v>
      </c>
      <c r="U151" s="21">
        <v>25</v>
      </c>
      <c r="V151" s="20"/>
      <c r="W151" s="20"/>
      <c r="X151" s="17">
        <f t="shared" si="16"/>
        <v>6187.3</v>
      </c>
      <c r="Y151" s="17" t="s">
        <v>5</v>
      </c>
      <c r="Z151"/>
      <c r="AA151"/>
      <c r="AC151" s="17"/>
      <c r="AD151" s="16" t="s">
        <v>4</v>
      </c>
      <c r="AE151" s="46">
        <v>5892.67</v>
      </c>
      <c r="AF151" s="16">
        <v>5892.67</v>
      </c>
      <c r="AG151" s="16">
        <f t="shared" si="17"/>
        <v>294.63350000000003</v>
      </c>
      <c r="AH151" s="16">
        <f t="shared" si="18"/>
        <v>6187.3035</v>
      </c>
      <c r="AI151" s="17">
        <f t="shared" si="19"/>
        <v>3.4999999998035491E-3</v>
      </c>
    </row>
    <row r="152" spans="1:35" s="16" customFormat="1" x14ac:dyDescent="0.25">
      <c r="A152" s="16">
        <v>1424</v>
      </c>
      <c r="B152" s="20">
        <v>1057</v>
      </c>
      <c r="C152" s="20" t="s">
        <v>877</v>
      </c>
      <c r="D152" s="20">
        <v>151</v>
      </c>
      <c r="E152" s="20">
        <v>1</v>
      </c>
      <c r="F152" s="26" t="s">
        <v>911</v>
      </c>
      <c r="G152" s="23">
        <v>3198.59</v>
      </c>
      <c r="H152" s="20">
        <v>31.5</v>
      </c>
      <c r="I152" s="23">
        <v>959.57</v>
      </c>
      <c r="J152" s="20">
        <v>21</v>
      </c>
      <c r="K152" s="23">
        <v>639.72</v>
      </c>
      <c r="L152" s="20">
        <v>10.5</v>
      </c>
      <c r="M152" s="23">
        <v>319.86</v>
      </c>
      <c r="N152" s="20">
        <v>0</v>
      </c>
      <c r="O152" s="23">
        <v>0</v>
      </c>
      <c r="P152" s="20">
        <v>0</v>
      </c>
      <c r="Q152" s="23">
        <v>0</v>
      </c>
      <c r="R152" s="22">
        <v>5117.74</v>
      </c>
      <c r="S152" s="20">
        <v>100</v>
      </c>
      <c r="T152" s="20">
        <v>50</v>
      </c>
      <c r="U152" s="21">
        <v>25</v>
      </c>
      <c r="V152" s="20"/>
      <c r="W152" s="20"/>
      <c r="X152" s="17">
        <f t="shared" si="16"/>
        <v>5117.74</v>
      </c>
      <c r="Y152" s="17" t="s">
        <v>5</v>
      </c>
      <c r="Z152"/>
      <c r="AA152"/>
      <c r="AC152" s="17"/>
      <c r="AD152" s="16" t="s">
        <v>4</v>
      </c>
      <c r="AE152" s="46">
        <v>4874.05</v>
      </c>
      <c r="AF152" s="16">
        <v>4874.05</v>
      </c>
      <c r="AG152" s="16">
        <f t="shared" si="17"/>
        <v>243.70250000000001</v>
      </c>
      <c r="AH152" s="16">
        <f t="shared" si="18"/>
        <v>5117.7525000000005</v>
      </c>
      <c r="AI152" s="17">
        <f t="shared" si="19"/>
        <v>1.2500000000727596E-2</v>
      </c>
    </row>
    <row r="153" spans="1:35" s="16" customFormat="1" x14ac:dyDescent="0.25">
      <c r="A153" s="16">
        <v>1425</v>
      </c>
      <c r="B153" s="20">
        <v>1058</v>
      </c>
      <c r="C153" s="20" t="s">
        <v>877</v>
      </c>
      <c r="D153" s="20">
        <v>152</v>
      </c>
      <c r="E153" s="20">
        <v>1</v>
      </c>
      <c r="F153" s="26" t="s">
        <v>910</v>
      </c>
      <c r="G153" s="23">
        <v>8132.64</v>
      </c>
      <c r="H153" s="20">
        <v>31.5</v>
      </c>
      <c r="I153" s="23">
        <v>2439.79</v>
      </c>
      <c r="J153" s="20">
        <v>21</v>
      </c>
      <c r="K153" s="23">
        <v>1626.52</v>
      </c>
      <c r="L153" s="20">
        <v>10.5</v>
      </c>
      <c r="M153" s="23">
        <v>813.27</v>
      </c>
      <c r="N153" s="20">
        <v>0</v>
      </c>
      <c r="O153" s="23">
        <v>0</v>
      </c>
      <c r="P153" s="20">
        <v>0</v>
      </c>
      <c r="Q153" s="23">
        <v>0</v>
      </c>
      <c r="R153" s="22">
        <v>13012.22</v>
      </c>
      <c r="S153" s="20">
        <v>100</v>
      </c>
      <c r="T153" s="20">
        <v>50</v>
      </c>
      <c r="U153" s="21">
        <v>25</v>
      </c>
      <c r="V153" s="20"/>
      <c r="W153" s="20"/>
      <c r="X153" s="17">
        <f t="shared" si="16"/>
        <v>13012.220000000001</v>
      </c>
      <c r="Y153" s="17" t="s">
        <v>5</v>
      </c>
      <c r="Z153"/>
      <c r="AA153"/>
      <c r="AC153" s="17"/>
      <c r="AD153" s="16" t="s">
        <v>4</v>
      </c>
      <c r="AE153" s="46">
        <v>12392.59</v>
      </c>
      <c r="AF153" s="16">
        <v>12392.59</v>
      </c>
      <c r="AG153" s="16">
        <f t="shared" si="17"/>
        <v>619.62950000000001</v>
      </c>
      <c r="AH153" s="16">
        <f t="shared" si="18"/>
        <v>13012.219499999999</v>
      </c>
      <c r="AI153" s="17">
        <f t="shared" si="19"/>
        <v>-5.0000000010186341E-4</v>
      </c>
    </row>
    <row r="154" spans="1:35" s="16" customFormat="1" x14ac:dyDescent="0.25">
      <c r="A154" s="16">
        <v>1426</v>
      </c>
      <c r="B154" s="20">
        <v>1059</v>
      </c>
      <c r="C154" s="20" t="s">
        <v>877</v>
      </c>
      <c r="D154" s="20">
        <v>153</v>
      </c>
      <c r="E154" s="20">
        <v>1</v>
      </c>
      <c r="F154" s="26" t="s">
        <v>909</v>
      </c>
      <c r="G154" s="23">
        <v>6934.77</v>
      </c>
      <c r="H154" s="20">
        <v>31.5</v>
      </c>
      <c r="I154" s="23">
        <v>2080.4299999999998</v>
      </c>
      <c r="J154" s="20">
        <v>21</v>
      </c>
      <c r="K154" s="23">
        <v>1386.96</v>
      </c>
      <c r="L154" s="20">
        <v>10.5</v>
      </c>
      <c r="M154" s="23">
        <v>693.47</v>
      </c>
      <c r="N154" s="20">
        <v>0</v>
      </c>
      <c r="O154" s="23">
        <v>0</v>
      </c>
      <c r="P154" s="20">
        <v>0</v>
      </c>
      <c r="Q154" s="23">
        <v>0</v>
      </c>
      <c r="R154" s="22">
        <v>11095.63</v>
      </c>
      <c r="S154" s="20">
        <v>100</v>
      </c>
      <c r="T154" s="20">
        <v>50</v>
      </c>
      <c r="U154" s="21">
        <v>25</v>
      </c>
      <c r="V154" s="20"/>
      <c r="W154" s="20"/>
      <c r="X154" s="17">
        <f t="shared" si="16"/>
        <v>11095.63</v>
      </c>
      <c r="Y154" s="17" t="s">
        <v>5</v>
      </c>
      <c r="Z154"/>
      <c r="AA154"/>
      <c r="AC154" s="17"/>
      <c r="AD154" s="16" t="s">
        <v>4</v>
      </c>
      <c r="AE154" s="46">
        <v>10567.26</v>
      </c>
      <c r="AF154" s="16">
        <v>10567.26</v>
      </c>
      <c r="AG154" s="16">
        <f t="shared" si="17"/>
        <v>528.36300000000006</v>
      </c>
      <c r="AH154" s="16">
        <f t="shared" si="18"/>
        <v>11095.623</v>
      </c>
      <c r="AI154" s="17">
        <f t="shared" si="19"/>
        <v>-6.9999999996070983E-3</v>
      </c>
    </row>
    <row r="155" spans="1:35" s="16" customFormat="1" x14ac:dyDescent="0.25">
      <c r="A155" s="16">
        <v>1427</v>
      </c>
      <c r="B155" s="20">
        <v>1060</v>
      </c>
      <c r="C155" s="20" t="s">
        <v>877</v>
      </c>
      <c r="D155" s="20">
        <v>154</v>
      </c>
      <c r="E155" s="20">
        <v>1</v>
      </c>
      <c r="F155" s="26" t="s">
        <v>908</v>
      </c>
      <c r="G155" s="23">
        <v>4532.84</v>
      </c>
      <c r="H155" s="20">
        <v>31.5</v>
      </c>
      <c r="I155" s="23">
        <v>1359.86</v>
      </c>
      <c r="J155" s="20">
        <v>21</v>
      </c>
      <c r="K155" s="23">
        <v>906.57</v>
      </c>
      <c r="L155" s="20">
        <v>10.5</v>
      </c>
      <c r="M155" s="23">
        <v>453.28</v>
      </c>
      <c r="N155" s="20">
        <v>0</v>
      </c>
      <c r="O155" s="23">
        <v>0</v>
      </c>
      <c r="P155" s="20">
        <v>0</v>
      </c>
      <c r="Q155" s="23">
        <v>0</v>
      </c>
      <c r="R155" s="22">
        <v>7252.55</v>
      </c>
      <c r="S155" s="20">
        <v>100</v>
      </c>
      <c r="T155" s="20">
        <v>50</v>
      </c>
      <c r="U155" s="21">
        <v>25</v>
      </c>
      <c r="V155" s="20"/>
      <c r="W155" s="20"/>
      <c r="X155" s="17">
        <f t="shared" si="16"/>
        <v>7252.5499999999993</v>
      </c>
      <c r="Y155" s="17" t="s">
        <v>5</v>
      </c>
      <c r="Z155"/>
      <c r="AA155"/>
      <c r="AC155" s="17"/>
      <c r="AD155" s="16" t="s">
        <v>4</v>
      </c>
      <c r="AE155" s="46">
        <v>6907.19</v>
      </c>
      <c r="AF155" s="16">
        <v>6907.19</v>
      </c>
      <c r="AG155" s="16">
        <f t="shared" si="17"/>
        <v>345.35950000000003</v>
      </c>
      <c r="AH155" s="16">
        <f t="shared" si="18"/>
        <v>7252.5494999999992</v>
      </c>
      <c r="AI155" s="17">
        <f t="shared" si="19"/>
        <v>-5.0000000101135811E-4</v>
      </c>
    </row>
    <row r="156" spans="1:35" s="16" customFormat="1" x14ac:dyDescent="0.25">
      <c r="A156" s="16">
        <v>1428</v>
      </c>
      <c r="B156" s="20">
        <v>1061</v>
      </c>
      <c r="C156" s="20" t="s">
        <v>877</v>
      </c>
      <c r="D156" s="20">
        <v>155</v>
      </c>
      <c r="E156" s="20">
        <v>1</v>
      </c>
      <c r="F156" s="26" t="s">
        <v>907</v>
      </c>
      <c r="G156" s="23">
        <v>2478.6999999999998</v>
      </c>
      <c r="H156" s="20">
        <v>31.5</v>
      </c>
      <c r="I156" s="23">
        <v>743.61</v>
      </c>
      <c r="J156" s="20">
        <v>21</v>
      </c>
      <c r="K156" s="23">
        <v>495.74</v>
      </c>
      <c r="L156" s="20">
        <v>10.5</v>
      </c>
      <c r="M156" s="23">
        <v>247.87</v>
      </c>
      <c r="N156" s="20">
        <v>0</v>
      </c>
      <c r="O156" s="23">
        <v>0</v>
      </c>
      <c r="P156" s="20">
        <v>0</v>
      </c>
      <c r="Q156" s="23">
        <v>0</v>
      </c>
      <c r="R156" s="22">
        <v>3965.92</v>
      </c>
      <c r="S156" s="20">
        <v>100</v>
      </c>
      <c r="T156" s="20">
        <v>50</v>
      </c>
      <c r="U156" s="21">
        <v>25</v>
      </c>
      <c r="V156" s="20"/>
      <c r="W156" s="20"/>
      <c r="X156" s="17">
        <f t="shared" si="16"/>
        <v>3965.92</v>
      </c>
      <c r="Y156" s="17" t="s">
        <v>5</v>
      </c>
      <c r="Z156"/>
      <c r="AA156"/>
      <c r="AC156" s="17"/>
      <c r="AD156" s="16" t="s">
        <v>4</v>
      </c>
      <c r="AE156" s="46">
        <v>3777.07</v>
      </c>
      <c r="AF156" s="16">
        <v>3777.07</v>
      </c>
      <c r="AG156" s="16">
        <f t="shared" si="17"/>
        <v>188.85350000000003</v>
      </c>
      <c r="AH156" s="16">
        <f t="shared" si="18"/>
        <v>3965.9235000000003</v>
      </c>
      <c r="AI156" s="17">
        <f t="shared" si="19"/>
        <v>3.5000000002582965E-3</v>
      </c>
    </row>
    <row r="157" spans="1:35" s="16" customFormat="1" ht="30" x14ac:dyDescent="0.25">
      <c r="A157" s="16">
        <v>1429</v>
      </c>
      <c r="B157" s="20">
        <v>1062</v>
      </c>
      <c r="C157" s="20" t="s">
        <v>877</v>
      </c>
      <c r="D157" s="20">
        <v>156</v>
      </c>
      <c r="E157" s="20">
        <v>1</v>
      </c>
      <c r="F157" s="26" t="s">
        <v>906</v>
      </c>
      <c r="G157" s="23">
        <v>5599</v>
      </c>
      <c r="H157" s="20">
        <v>31.5</v>
      </c>
      <c r="I157" s="23">
        <v>1679.7</v>
      </c>
      <c r="J157" s="20">
        <v>21</v>
      </c>
      <c r="K157" s="23">
        <v>1119.8</v>
      </c>
      <c r="L157" s="20">
        <v>10.5</v>
      </c>
      <c r="M157" s="23">
        <v>559.9</v>
      </c>
      <c r="N157" s="20">
        <v>0</v>
      </c>
      <c r="O157" s="23">
        <v>0</v>
      </c>
      <c r="P157" s="20">
        <v>0</v>
      </c>
      <c r="Q157" s="23">
        <v>0</v>
      </c>
      <c r="R157" s="22">
        <v>8958.4</v>
      </c>
      <c r="S157" s="20">
        <v>100</v>
      </c>
      <c r="T157" s="20">
        <v>50</v>
      </c>
      <c r="U157" s="21">
        <v>25</v>
      </c>
      <c r="V157" s="20"/>
      <c r="W157" s="20"/>
      <c r="X157" s="17">
        <f t="shared" si="16"/>
        <v>8958.4</v>
      </c>
      <c r="Y157" s="17" t="s">
        <v>5</v>
      </c>
      <c r="Z157"/>
      <c r="AA157"/>
      <c r="AC157" s="17"/>
      <c r="AD157" s="16" t="s">
        <v>4</v>
      </c>
      <c r="AE157" s="46">
        <v>8531.81</v>
      </c>
      <c r="AF157" s="16">
        <v>8531.81</v>
      </c>
      <c r="AG157" s="16">
        <f t="shared" si="17"/>
        <v>426.59050000000002</v>
      </c>
      <c r="AH157" s="16">
        <f t="shared" si="18"/>
        <v>8958.4004999999997</v>
      </c>
      <c r="AI157" s="17">
        <f t="shared" si="19"/>
        <v>5.0000000010186341E-4</v>
      </c>
    </row>
    <row r="158" spans="1:35" s="16" customFormat="1" ht="30" x14ac:dyDescent="0.25">
      <c r="A158" s="16">
        <v>1430</v>
      </c>
      <c r="B158" s="20">
        <v>1063</v>
      </c>
      <c r="C158" s="20" t="s">
        <v>877</v>
      </c>
      <c r="D158" s="20">
        <v>157</v>
      </c>
      <c r="E158" s="20">
        <v>1</v>
      </c>
      <c r="F158" s="26" t="s">
        <v>905</v>
      </c>
      <c r="G158" s="23">
        <v>7666.34</v>
      </c>
      <c r="H158" s="20">
        <v>31.5</v>
      </c>
      <c r="I158" s="23">
        <v>2299.9</v>
      </c>
      <c r="J158" s="20">
        <v>21</v>
      </c>
      <c r="K158" s="23">
        <v>1533.27</v>
      </c>
      <c r="L158" s="20">
        <v>10.5</v>
      </c>
      <c r="M158" s="23">
        <v>766.64</v>
      </c>
      <c r="N158" s="20">
        <v>0</v>
      </c>
      <c r="O158" s="23">
        <v>0</v>
      </c>
      <c r="P158" s="20">
        <v>0</v>
      </c>
      <c r="Q158" s="23">
        <v>0</v>
      </c>
      <c r="R158" s="22">
        <v>12266.15</v>
      </c>
      <c r="S158" s="20">
        <v>100</v>
      </c>
      <c r="T158" s="20">
        <v>50</v>
      </c>
      <c r="U158" s="21">
        <v>25</v>
      </c>
      <c r="V158" s="20"/>
      <c r="W158" s="20"/>
      <c r="X158" s="17">
        <f t="shared" si="16"/>
        <v>12266.15</v>
      </c>
      <c r="Y158" s="17" t="s">
        <v>5</v>
      </c>
      <c r="Z158"/>
      <c r="AA158"/>
      <c r="AC158" s="17"/>
      <c r="AD158" s="16" t="s">
        <v>4</v>
      </c>
      <c r="AE158" s="46">
        <v>11682.05</v>
      </c>
      <c r="AF158" s="16">
        <v>11682.05</v>
      </c>
      <c r="AG158" s="16">
        <f t="shared" si="17"/>
        <v>584.10249999999996</v>
      </c>
      <c r="AH158" s="16">
        <f t="shared" si="18"/>
        <v>12266.1525</v>
      </c>
      <c r="AI158" s="17">
        <f t="shared" si="19"/>
        <v>2.500000000509317E-3</v>
      </c>
    </row>
    <row r="159" spans="1:35" s="16" customFormat="1" x14ac:dyDescent="0.25">
      <c r="A159" s="16">
        <v>1431</v>
      </c>
      <c r="B159" s="20">
        <v>1064</v>
      </c>
      <c r="C159" s="20" t="s">
        <v>877</v>
      </c>
      <c r="D159" s="20">
        <v>158</v>
      </c>
      <c r="E159" s="20">
        <v>1</v>
      </c>
      <c r="F159" s="26" t="s">
        <v>904</v>
      </c>
      <c r="G159" s="23">
        <v>1998.39</v>
      </c>
      <c r="H159" s="20">
        <v>31.5</v>
      </c>
      <c r="I159" s="23">
        <v>599.52</v>
      </c>
      <c r="J159" s="20">
        <v>21</v>
      </c>
      <c r="K159" s="23">
        <v>399.68</v>
      </c>
      <c r="L159" s="20">
        <v>0</v>
      </c>
      <c r="M159" s="23">
        <v>0</v>
      </c>
      <c r="N159" s="20">
        <v>0</v>
      </c>
      <c r="O159" s="23">
        <v>0</v>
      </c>
      <c r="P159" s="20">
        <v>0</v>
      </c>
      <c r="Q159" s="23">
        <v>0</v>
      </c>
      <c r="R159" s="22">
        <v>2997.59</v>
      </c>
      <c r="S159" s="20">
        <v>100</v>
      </c>
      <c r="T159" s="20">
        <v>50</v>
      </c>
      <c r="U159" s="21">
        <v>25</v>
      </c>
      <c r="V159" s="20"/>
      <c r="W159" s="20"/>
      <c r="X159" s="17">
        <f t="shared" si="16"/>
        <v>2997.5899999999997</v>
      </c>
      <c r="Y159" s="17" t="s">
        <v>5</v>
      </c>
      <c r="Z159"/>
      <c r="AA159"/>
      <c r="AC159" s="17"/>
      <c r="AD159" s="16" t="s">
        <v>4</v>
      </c>
      <c r="AE159" s="46">
        <v>2854.85</v>
      </c>
      <c r="AF159" s="16">
        <v>2854.85</v>
      </c>
      <c r="AG159" s="16">
        <f t="shared" si="17"/>
        <v>142.74250000000001</v>
      </c>
      <c r="AH159" s="16">
        <f t="shared" si="18"/>
        <v>2997.5924999999997</v>
      </c>
      <c r="AI159" s="17">
        <f t="shared" si="19"/>
        <v>2.4999999995998223E-3</v>
      </c>
    </row>
    <row r="160" spans="1:35" s="16" customFormat="1" x14ac:dyDescent="0.25">
      <c r="A160" s="16">
        <v>1432</v>
      </c>
      <c r="B160" s="20">
        <v>1065</v>
      </c>
      <c r="C160" s="20" t="s">
        <v>877</v>
      </c>
      <c r="D160" s="20">
        <v>159</v>
      </c>
      <c r="E160" s="20">
        <v>1</v>
      </c>
      <c r="F160" s="26" t="s">
        <v>903</v>
      </c>
      <c r="G160" s="23">
        <v>3198.59</v>
      </c>
      <c r="H160" s="20">
        <v>31.5</v>
      </c>
      <c r="I160" s="23">
        <v>959.57</v>
      </c>
      <c r="J160" s="20">
        <v>21</v>
      </c>
      <c r="K160" s="23">
        <v>639.72</v>
      </c>
      <c r="L160" s="20">
        <v>10.5</v>
      </c>
      <c r="M160" s="23">
        <v>319.86</v>
      </c>
      <c r="N160" s="20">
        <v>0</v>
      </c>
      <c r="O160" s="23">
        <v>0</v>
      </c>
      <c r="P160" s="20">
        <v>0</v>
      </c>
      <c r="Q160" s="23">
        <v>0</v>
      </c>
      <c r="R160" s="22">
        <v>5117.74</v>
      </c>
      <c r="S160" s="20">
        <v>100</v>
      </c>
      <c r="T160" s="20">
        <v>50</v>
      </c>
      <c r="U160" s="21">
        <v>25</v>
      </c>
      <c r="V160" s="20"/>
      <c r="W160" s="20"/>
      <c r="X160" s="17">
        <f t="shared" si="16"/>
        <v>5117.74</v>
      </c>
      <c r="Y160" s="17" t="s">
        <v>5</v>
      </c>
      <c r="Z160"/>
      <c r="AA160"/>
      <c r="AC160" s="17"/>
      <c r="AD160" s="16" t="s">
        <v>4</v>
      </c>
      <c r="AE160" s="46">
        <v>4874.05</v>
      </c>
      <c r="AF160" s="16">
        <v>4874.05</v>
      </c>
      <c r="AG160" s="16">
        <f t="shared" si="17"/>
        <v>243.70250000000001</v>
      </c>
      <c r="AH160" s="16">
        <f t="shared" si="18"/>
        <v>5117.7525000000005</v>
      </c>
      <c r="AI160" s="17">
        <f t="shared" si="19"/>
        <v>1.2500000000727596E-2</v>
      </c>
    </row>
    <row r="161" spans="1:35" s="16" customFormat="1" x14ac:dyDescent="0.25">
      <c r="A161" s="16">
        <v>1433</v>
      </c>
      <c r="B161" s="20">
        <v>1066</v>
      </c>
      <c r="C161" s="20" t="s">
        <v>877</v>
      </c>
      <c r="D161" s="20">
        <v>160</v>
      </c>
      <c r="E161" s="20">
        <v>1</v>
      </c>
      <c r="F161" s="26" t="s">
        <v>902</v>
      </c>
      <c r="G161" s="23">
        <v>2532.46</v>
      </c>
      <c r="H161" s="20">
        <v>31.5</v>
      </c>
      <c r="I161" s="23">
        <v>759.74</v>
      </c>
      <c r="J161" s="20">
        <v>21</v>
      </c>
      <c r="K161" s="23">
        <v>506.49</v>
      </c>
      <c r="L161" s="20">
        <v>0</v>
      </c>
      <c r="M161" s="23">
        <v>0</v>
      </c>
      <c r="N161" s="20">
        <v>0</v>
      </c>
      <c r="O161" s="23">
        <v>0</v>
      </c>
      <c r="P161" s="20">
        <v>0</v>
      </c>
      <c r="Q161" s="23">
        <v>0</v>
      </c>
      <c r="R161" s="22">
        <v>3798.69</v>
      </c>
      <c r="S161" s="20">
        <v>100</v>
      </c>
      <c r="T161" s="20">
        <v>50</v>
      </c>
      <c r="U161" s="21">
        <v>25</v>
      </c>
      <c r="V161" s="20"/>
      <c r="W161" s="20"/>
      <c r="X161" s="17">
        <f t="shared" si="16"/>
        <v>3798.6899999999996</v>
      </c>
      <c r="Y161" s="17" t="s">
        <v>5</v>
      </c>
      <c r="Z161"/>
      <c r="AA161"/>
      <c r="AC161" s="17"/>
      <c r="AD161" s="16" t="s">
        <v>4</v>
      </c>
      <c r="AE161" s="46">
        <v>3617.8</v>
      </c>
      <c r="AF161" s="16">
        <v>3617.8</v>
      </c>
      <c r="AG161" s="16">
        <f t="shared" si="17"/>
        <v>180.89000000000001</v>
      </c>
      <c r="AH161" s="16">
        <f t="shared" si="18"/>
        <v>3798.69</v>
      </c>
      <c r="AI161" s="17">
        <f t="shared" si="19"/>
        <v>0</v>
      </c>
    </row>
    <row r="162" spans="1:35" s="16" customFormat="1" x14ac:dyDescent="0.25">
      <c r="A162" s="16">
        <v>1434</v>
      </c>
      <c r="B162" s="20">
        <v>1067</v>
      </c>
      <c r="C162" s="20" t="s">
        <v>877</v>
      </c>
      <c r="D162" s="20">
        <v>161</v>
      </c>
      <c r="E162" s="20">
        <v>1</v>
      </c>
      <c r="F162" s="26" t="s">
        <v>901</v>
      </c>
      <c r="G162" s="23">
        <v>4398.8</v>
      </c>
      <c r="H162" s="20">
        <v>31.5</v>
      </c>
      <c r="I162" s="23">
        <v>1319.64</v>
      </c>
      <c r="J162" s="20">
        <v>21</v>
      </c>
      <c r="K162" s="23">
        <v>879.76</v>
      </c>
      <c r="L162" s="20">
        <v>10.5</v>
      </c>
      <c r="M162" s="23">
        <v>439.88</v>
      </c>
      <c r="N162" s="20">
        <v>0</v>
      </c>
      <c r="O162" s="23">
        <v>0</v>
      </c>
      <c r="P162" s="20">
        <v>0</v>
      </c>
      <c r="Q162" s="23">
        <v>0</v>
      </c>
      <c r="R162" s="22">
        <v>7038.08</v>
      </c>
      <c r="S162" s="20">
        <v>100</v>
      </c>
      <c r="T162" s="20">
        <v>50</v>
      </c>
      <c r="U162" s="21">
        <v>25</v>
      </c>
      <c r="V162" s="20"/>
      <c r="W162" s="20"/>
      <c r="X162" s="17">
        <f t="shared" si="16"/>
        <v>7038.0800000000008</v>
      </c>
      <c r="Y162" s="17" t="s">
        <v>5</v>
      </c>
      <c r="Z162"/>
      <c r="AA162"/>
      <c r="AC162" s="17"/>
      <c r="AD162" s="16" t="s">
        <v>4</v>
      </c>
      <c r="AE162" s="46">
        <v>6702.93</v>
      </c>
      <c r="AF162" s="16">
        <v>6702.93</v>
      </c>
      <c r="AG162" s="16">
        <f t="shared" si="17"/>
        <v>335.14650000000006</v>
      </c>
      <c r="AH162" s="16">
        <f t="shared" si="18"/>
        <v>7038.0765000000001</v>
      </c>
      <c r="AI162" s="17">
        <f t="shared" si="19"/>
        <v>-3.4999999998035491E-3</v>
      </c>
    </row>
    <row r="163" spans="1:35" s="16" customFormat="1" x14ac:dyDescent="0.25">
      <c r="A163" s="16">
        <v>1435</v>
      </c>
      <c r="B163" s="20">
        <v>1068</v>
      </c>
      <c r="C163" s="20" t="s">
        <v>877</v>
      </c>
      <c r="D163" s="20">
        <v>162</v>
      </c>
      <c r="E163" s="20">
        <v>1</v>
      </c>
      <c r="F163" s="26" t="s">
        <v>900</v>
      </c>
      <c r="G163" s="23">
        <v>3867.07</v>
      </c>
      <c r="H163" s="20">
        <v>31.5</v>
      </c>
      <c r="I163" s="23">
        <v>1160.1199999999999</v>
      </c>
      <c r="J163" s="20">
        <v>21</v>
      </c>
      <c r="K163" s="23">
        <v>773.41</v>
      </c>
      <c r="L163" s="20">
        <v>0</v>
      </c>
      <c r="M163" s="23">
        <v>0</v>
      </c>
      <c r="N163" s="20">
        <v>0</v>
      </c>
      <c r="O163" s="23">
        <v>0</v>
      </c>
      <c r="P163" s="20">
        <v>0</v>
      </c>
      <c r="Q163" s="23">
        <v>0</v>
      </c>
      <c r="R163" s="22">
        <v>5800.6</v>
      </c>
      <c r="S163" s="20">
        <v>100</v>
      </c>
      <c r="T163" s="20">
        <v>50</v>
      </c>
      <c r="U163" s="21">
        <v>25</v>
      </c>
      <c r="V163" s="20"/>
      <c r="W163" s="20"/>
      <c r="X163" s="17">
        <f t="shared" ref="X163:X185" si="20">+G163+I163+K163+M163</f>
        <v>5800.6</v>
      </c>
      <c r="Y163" s="17" t="s">
        <v>5</v>
      </c>
      <c r="Z163"/>
      <c r="AA163"/>
      <c r="AC163" s="17"/>
      <c r="AD163" s="16" t="s">
        <v>4</v>
      </c>
      <c r="AE163" s="46">
        <v>5524.38</v>
      </c>
      <c r="AF163" s="16">
        <v>5524.38</v>
      </c>
      <c r="AG163" s="16">
        <f t="shared" ref="AG163:AG194" si="21">+AF163*5%</f>
        <v>276.21899999999999</v>
      </c>
      <c r="AH163" s="16">
        <f t="shared" ref="AH163:AH194" si="22">+AG163+AF163</f>
        <v>5800.5990000000002</v>
      </c>
      <c r="AI163" s="17">
        <f t="shared" ref="AI163:AI194" si="23">+AH163-R163</f>
        <v>-1.0000000002037268E-3</v>
      </c>
    </row>
    <row r="164" spans="1:35" s="16" customFormat="1" x14ac:dyDescent="0.25">
      <c r="A164" s="16">
        <v>1436</v>
      </c>
      <c r="B164" s="20">
        <v>1069</v>
      </c>
      <c r="C164" s="20" t="s">
        <v>877</v>
      </c>
      <c r="D164" s="20">
        <v>163</v>
      </c>
      <c r="E164" s="20">
        <v>1</v>
      </c>
      <c r="F164" s="26" t="s">
        <v>899</v>
      </c>
      <c r="G164" s="23">
        <v>2532.46</v>
      </c>
      <c r="H164" s="20">
        <v>31.5</v>
      </c>
      <c r="I164" s="23">
        <v>759.74</v>
      </c>
      <c r="J164" s="20">
        <v>21</v>
      </c>
      <c r="K164" s="23">
        <v>506.49</v>
      </c>
      <c r="L164" s="20">
        <v>0</v>
      </c>
      <c r="M164" s="23">
        <v>0</v>
      </c>
      <c r="N164" s="20">
        <v>0</v>
      </c>
      <c r="O164" s="23">
        <v>0</v>
      </c>
      <c r="P164" s="20">
        <v>0</v>
      </c>
      <c r="Q164" s="23">
        <v>0</v>
      </c>
      <c r="R164" s="22">
        <v>3798.69</v>
      </c>
      <c r="S164" s="20">
        <v>100</v>
      </c>
      <c r="T164" s="20">
        <v>50</v>
      </c>
      <c r="U164" s="21">
        <v>25</v>
      </c>
      <c r="V164" s="20"/>
      <c r="W164" s="20"/>
      <c r="X164" s="17">
        <f t="shared" si="20"/>
        <v>3798.6899999999996</v>
      </c>
      <c r="Y164" s="17" t="s">
        <v>5</v>
      </c>
      <c r="Z164"/>
      <c r="AA164"/>
      <c r="AC164" s="17"/>
      <c r="AD164" s="16" t="s">
        <v>4</v>
      </c>
      <c r="AE164" s="46">
        <v>3617.8</v>
      </c>
      <c r="AF164" s="16">
        <v>3617.8</v>
      </c>
      <c r="AG164" s="16">
        <f t="shared" si="21"/>
        <v>180.89000000000001</v>
      </c>
      <c r="AH164" s="16">
        <f t="shared" si="22"/>
        <v>3798.69</v>
      </c>
      <c r="AI164" s="17">
        <f t="shared" si="23"/>
        <v>0</v>
      </c>
    </row>
    <row r="165" spans="1:35" s="16" customFormat="1" x14ac:dyDescent="0.25">
      <c r="A165" s="16">
        <v>1437</v>
      </c>
      <c r="B165" s="20">
        <v>1070</v>
      </c>
      <c r="C165" s="20" t="s">
        <v>877</v>
      </c>
      <c r="D165" s="20">
        <v>164</v>
      </c>
      <c r="E165" s="20">
        <v>1</v>
      </c>
      <c r="F165" s="26" t="s">
        <v>898</v>
      </c>
      <c r="G165" s="23">
        <v>4533.2</v>
      </c>
      <c r="H165" s="20">
        <v>31.5</v>
      </c>
      <c r="I165" s="23">
        <v>1359.96</v>
      </c>
      <c r="J165" s="20">
        <v>21</v>
      </c>
      <c r="K165" s="23">
        <v>906.64</v>
      </c>
      <c r="L165" s="20">
        <v>10.5</v>
      </c>
      <c r="M165" s="23">
        <v>453.32</v>
      </c>
      <c r="N165" s="20">
        <v>0</v>
      </c>
      <c r="O165" s="23">
        <v>0</v>
      </c>
      <c r="P165" s="20">
        <v>0</v>
      </c>
      <c r="Q165" s="23">
        <v>0</v>
      </c>
      <c r="R165" s="22">
        <v>7253.12</v>
      </c>
      <c r="S165" s="20">
        <v>100</v>
      </c>
      <c r="T165" s="20">
        <v>50</v>
      </c>
      <c r="U165" s="21">
        <v>25</v>
      </c>
      <c r="V165" s="20"/>
      <c r="W165" s="20"/>
      <c r="X165" s="17">
        <f t="shared" si="20"/>
        <v>7253.12</v>
      </c>
      <c r="Y165" s="17" t="s">
        <v>5</v>
      </c>
      <c r="Z165"/>
      <c r="AA165"/>
      <c r="AC165" s="17"/>
      <c r="AD165" s="16" t="s">
        <v>4</v>
      </c>
      <c r="AE165" s="46">
        <v>6907.73</v>
      </c>
      <c r="AF165" s="16">
        <v>6907.73</v>
      </c>
      <c r="AG165" s="16">
        <f t="shared" si="21"/>
        <v>345.38650000000001</v>
      </c>
      <c r="AH165" s="16">
        <f t="shared" si="22"/>
        <v>7253.1164999999992</v>
      </c>
      <c r="AI165" s="17">
        <f t="shared" si="23"/>
        <v>-3.5000000007130438E-3</v>
      </c>
    </row>
    <row r="166" spans="1:35" s="16" customFormat="1" x14ac:dyDescent="0.25">
      <c r="A166" s="16">
        <v>1438</v>
      </c>
      <c r="B166" s="20">
        <v>1071</v>
      </c>
      <c r="C166" s="20" t="s">
        <v>877</v>
      </c>
      <c r="D166" s="20">
        <v>165</v>
      </c>
      <c r="E166" s="20">
        <v>1</v>
      </c>
      <c r="F166" s="26" t="s">
        <v>897</v>
      </c>
      <c r="G166" s="23">
        <v>5599</v>
      </c>
      <c r="H166" s="20">
        <v>31.5</v>
      </c>
      <c r="I166" s="23">
        <v>1679.7</v>
      </c>
      <c r="J166" s="20">
        <v>21</v>
      </c>
      <c r="K166" s="23">
        <v>1119.8</v>
      </c>
      <c r="L166" s="20">
        <v>10.5</v>
      </c>
      <c r="M166" s="23">
        <v>559.9</v>
      </c>
      <c r="N166" s="20">
        <v>0</v>
      </c>
      <c r="O166" s="23">
        <v>0</v>
      </c>
      <c r="P166" s="20">
        <v>0</v>
      </c>
      <c r="Q166" s="23">
        <v>0</v>
      </c>
      <c r="R166" s="22">
        <v>8958.4</v>
      </c>
      <c r="S166" s="20">
        <v>100</v>
      </c>
      <c r="T166" s="20">
        <v>50</v>
      </c>
      <c r="U166" s="21">
        <v>25</v>
      </c>
      <c r="V166" s="20"/>
      <c r="W166" s="20"/>
      <c r="X166" s="17">
        <f t="shared" si="20"/>
        <v>8958.4</v>
      </c>
      <c r="Y166" s="17" t="s">
        <v>5</v>
      </c>
      <c r="Z166"/>
      <c r="AA166"/>
      <c r="AC166" s="17"/>
      <c r="AD166" s="16" t="s">
        <v>4</v>
      </c>
      <c r="AE166" s="46">
        <v>8531.81</v>
      </c>
      <c r="AF166" s="16">
        <v>8531.81</v>
      </c>
      <c r="AG166" s="16">
        <f t="shared" si="21"/>
        <v>426.59050000000002</v>
      </c>
      <c r="AH166" s="16">
        <f t="shared" si="22"/>
        <v>8958.4004999999997</v>
      </c>
      <c r="AI166" s="17">
        <f t="shared" si="23"/>
        <v>5.0000000010186341E-4</v>
      </c>
    </row>
    <row r="167" spans="1:35" s="16" customFormat="1" x14ac:dyDescent="0.25">
      <c r="A167" s="16">
        <v>1439</v>
      </c>
      <c r="B167" s="20">
        <v>1072</v>
      </c>
      <c r="C167" s="20" t="s">
        <v>877</v>
      </c>
      <c r="D167" s="20">
        <v>166</v>
      </c>
      <c r="E167" s="20">
        <v>1</v>
      </c>
      <c r="F167" s="26" t="s">
        <v>896</v>
      </c>
      <c r="G167" s="23">
        <v>3332.99</v>
      </c>
      <c r="H167" s="20">
        <v>31.5</v>
      </c>
      <c r="I167" s="23">
        <v>999.89</v>
      </c>
      <c r="J167" s="20">
        <v>21</v>
      </c>
      <c r="K167" s="23">
        <v>666.6</v>
      </c>
      <c r="L167" s="20">
        <v>10.5</v>
      </c>
      <c r="M167" s="23">
        <v>333.3</v>
      </c>
      <c r="N167" s="20">
        <v>0</v>
      </c>
      <c r="O167" s="23">
        <v>0</v>
      </c>
      <c r="P167" s="20">
        <v>0</v>
      </c>
      <c r="Q167" s="23">
        <v>0</v>
      </c>
      <c r="R167" s="22">
        <v>5332.78</v>
      </c>
      <c r="S167" s="20">
        <v>100</v>
      </c>
      <c r="T167" s="20">
        <v>50</v>
      </c>
      <c r="U167" s="21">
        <v>25</v>
      </c>
      <c r="V167" s="20"/>
      <c r="W167" s="20"/>
      <c r="X167" s="17">
        <f t="shared" si="20"/>
        <v>5332.7800000000007</v>
      </c>
      <c r="Y167" s="17" t="s">
        <v>5</v>
      </c>
      <c r="Z167"/>
      <c r="AA167"/>
      <c r="AC167" s="17"/>
      <c r="AD167" s="16" t="s">
        <v>4</v>
      </c>
      <c r="AE167" s="46">
        <v>5078.8500000000004</v>
      </c>
      <c r="AF167" s="16">
        <v>5078.8500000000004</v>
      </c>
      <c r="AG167" s="16">
        <f t="shared" si="21"/>
        <v>253.94250000000002</v>
      </c>
      <c r="AH167" s="16">
        <f t="shared" si="22"/>
        <v>5332.7925000000005</v>
      </c>
      <c r="AI167" s="17">
        <f t="shared" si="23"/>
        <v>1.2500000000727596E-2</v>
      </c>
    </row>
    <row r="168" spans="1:35" s="16" customFormat="1" ht="30" x14ac:dyDescent="0.25">
      <c r="A168" s="16">
        <v>1440</v>
      </c>
      <c r="B168" s="20">
        <v>1073</v>
      </c>
      <c r="C168" s="20" t="s">
        <v>877</v>
      </c>
      <c r="D168" s="20">
        <v>167</v>
      </c>
      <c r="E168" s="20">
        <v>1</v>
      </c>
      <c r="F168" s="26" t="s">
        <v>895</v>
      </c>
      <c r="G168" s="23">
        <v>4466.58</v>
      </c>
      <c r="H168" s="20">
        <v>31.5</v>
      </c>
      <c r="I168" s="23">
        <v>1339.98</v>
      </c>
      <c r="J168" s="20">
        <v>21</v>
      </c>
      <c r="K168" s="23">
        <v>893.32</v>
      </c>
      <c r="L168" s="20">
        <v>10.5</v>
      </c>
      <c r="M168" s="23">
        <v>446.66</v>
      </c>
      <c r="N168" s="20">
        <v>0</v>
      </c>
      <c r="O168" s="23">
        <v>0</v>
      </c>
      <c r="P168" s="20">
        <v>0</v>
      </c>
      <c r="Q168" s="23">
        <v>0</v>
      </c>
      <c r="R168" s="22">
        <v>7146.54</v>
      </c>
      <c r="S168" s="20">
        <v>100</v>
      </c>
      <c r="T168" s="20">
        <v>50</v>
      </c>
      <c r="U168" s="21">
        <v>25</v>
      </c>
      <c r="V168" s="20"/>
      <c r="W168" s="20"/>
      <c r="X168" s="17">
        <f t="shared" si="20"/>
        <v>7146.5399999999991</v>
      </c>
      <c r="Y168" s="17" t="s">
        <v>5</v>
      </c>
      <c r="Z168"/>
      <c r="AA168"/>
      <c r="AC168" s="17"/>
      <c r="AD168" s="16" t="s">
        <v>4</v>
      </c>
      <c r="AE168" s="46">
        <v>6806.23</v>
      </c>
      <c r="AF168" s="16">
        <v>6806.23</v>
      </c>
      <c r="AG168" s="16">
        <f t="shared" si="21"/>
        <v>340.31150000000002</v>
      </c>
      <c r="AH168" s="16">
        <f t="shared" si="22"/>
        <v>7146.5414999999994</v>
      </c>
      <c r="AI168" s="17">
        <f t="shared" si="23"/>
        <v>1.4999999993960955E-3</v>
      </c>
    </row>
    <row r="169" spans="1:35" s="16" customFormat="1" ht="30" x14ac:dyDescent="0.25">
      <c r="A169" s="16">
        <v>1441</v>
      </c>
      <c r="B169" s="20">
        <v>1074</v>
      </c>
      <c r="C169" s="20" t="s">
        <v>877</v>
      </c>
      <c r="D169" s="20">
        <v>168</v>
      </c>
      <c r="E169" s="20">
        <v>1</v>
      </c>
      <c r="F169" s="26" t="s">
        <v>894</v>
      </c>
      <c r="G169" s="23">
        <v>3999.12</v>
      </c>
      <c r="H169" s="20">
        <v>31.5</v>
      </c>
      <c r="I169" s="23">
        <v>1199.74</v>
      </c>
      <c r="J169" s="20">
        <v>21</v>
      </c>
      <c r="K169" s="23">
        <v>799.83</v>
      </c>
      <c r="L169" s="20">
        <v>10.5</v>
      </c>
      <c r="M169" s="23">
        <v>399.91</v>
      </c>
      <c r="N169" s="20">
        <v>0</v>
      </c>
      <c r="O169" s="23">
        <v>0</v>
      </c>
      <c r="P169" s="20">
        <v>0</v>
      </c>
      <c r="Q169" s="23">
        <v>0</v>
      </c>
      <c r="R169" s="22">
        <v>6398.6</v>
      </c>
      <c r="S169" s="20">
        <v>100</v>
      </c>
      <c r="T169" s="20">
        <v>50</v>
      </c>
      <c r="U169" s="21">
        <v>25</v>
      </c>
      <c r="V169" s="20"/>
      <c r="W169" s="20"/>
      <c r="X169" s="17">
        <f t="shared" si="20"/>
        <v>6398.5999999999995</v>
      </c>
      <c r="Y169" s="17" t="s">
        <v>5</v>
      </c>
      <c r="Z169"/>
      <c r="AA169"/>
      <c r="AC169" s="17"/>
      <c r="AD169" s="16" t="s">
        <v>4</v>
      </c>
      <c r="AE169" s="46">
        <v>6093.91</v>
      </c>
      <c r="AF169" s="16">
        <v>6093.91</v>
      </c>
      <c r="AG169" s="16">
        <f t="shared" si="21"/>
        <v>304.69549999999998</v>
      </c>
      <c r="AH169" s="16">
        <f t="shared" si="22"/>
        <v>6398.6054999999997</v>
      </c>
      <c r="AI169" s="17">
        <f t="shared" si="23"/>
        <v>5.4999999993015081E-3</v>
      </c>
    </row>
    <row r="170" spans="1:35" s="16" customFormat="1" x14ac:dyDescent="0.25">
      <c r="A170" s="16">
        <v>1442</v>
      </c>
      <c r="B170" s="20">
        <v>1075</v>
      </c>
      <c r="C170" s="20" t="s">
        <v>877</v>
      </c>
      <c r="D170" s="20">
        <v>169</v>
      </c>
      <c r="E170" s="20">
        <v>1</v>
      </c>
      <c r="F170" s="26" t="s">
        <v>893</v>
      </c>
      <c r="G170" s="23">
        <v>4533.2</v>
      </c>
      <c r="H170" s="20">
        <v>31.5</v>
      </c>
      <c r="I170" s="23">
        <v>1359.96</v>
      </c>
      <c r="J170" s="20">
        <v>21</v>
      </c>
      <c r="K170" s="23">
        <v>906.64</v>
      </c>
      <c r="L170" s="20">
        <v>0</v>
      </c>
      <c r="M170" s="23">
        <v>0</v>
      </c>
      <c r="N170" s="20">
        <v>0</v>
      </c>
      <c r="O170" s="23">
        <v>0</v>
      </c>
      <c r="P170" s="20">
        <v>0</v>
      </c>
      <c r="Q170" s="23">
        <v>0</v>
      </c>
      <c r="R170" s="22">
        <v>6799.8</v>
      </c>
      <c r="S170" s="20">
        <v>100</v>
      </c>
      <c r="T170" s="20">
        <v>50</v>
      </c>
      <c r="U170" s="21">
        <v>25</v>
      </c>
      <c r="V170" s="20"/>
      <c r="W170" s="20"/>
      <c r="X170" s="17">
        <f t="shared" si="20"/>
        <v>6799.8</v>
      </c>
      <c r="Y170" s="17" t="s">
        <v>5</v>
      </c>
      <c r="Z170"/>
      <c r="AA170"/>
      <c r="AC170" s="17"/>
      <c r="AD170" s="16" t="s">
        <v>4</v>
      </c>
      <c r="AE170" s="46">
        <v>6476</v>
      </c>
      <c r="AF170" s="16">
        <v>6476</v>
      </c>
      <c r="AG170" s="16">
        <f t="shared" si="21"/>
        <v>323.8</v>
      </c>
      <c r="AH170" s="16">
        <f t="shared" si="22"/>
        <v>6799.8</v>
      </c>
      <c r="AI170" s="17">
        <f t="shared" si="23"/>
        <v>0</v>
      </c>
    </row>
    <row r="171" spans="1:35" s="16" customFormat="1" ht="30" x14ac:dyDescent="0.25">
      <c r="A171" s="16">
        <v>1443</v>
      </c>
      <c r="B171" s="20">
        <v>1076</v>
      </c>
      <c r="C171" s="20" t="s">
        <v>877</v>
      </c>
      <c r="D171" s="20">
        <v>170</v>
      </c>
      <c r="E171" s="20">
        <v>1</v>
      </c>
      <c r="F171" s="26" t="s">
        <v>892</v>
      </c>
      <c r="G171" s="23">
        <v>666.13</v>
      </c>
      <c r="H171" s="20">
        <v>31.5</v>
      </c>
      <c r="I171" s="23">
        <v>199.84</v>
      </c>
      <c r="J171" s="20">
        <v>21</v>
      </c>
      <c r="K171" s="23">
        <v>133.22</v>
      </c>
      <c r="L171" s="20">
        <v>10.5</v>
      </c>
      <c r="M171" s="23">
        <v>66.61</v>
      </c>
      <c r="N171" s="20">
        <v>0</v>
      </c>
      <c r="O171" s="23">
        <v>0</v>
      </c>
      <c r="P171" s="20">
        <v>0</v>
      </c>
      <c r="Q171" s="23">
        <v>0</v>
      </c>
      <c r="R171" s="22">
        <v>1065.8</v>
      </c>
      <c r="S171" s="20">
        <v>100</v>
      </c>
      <c r="T171" s="20">
        <v>50</v>
      </c>
      <c r="U171" s="21">
        <v>25</v>
      </c>
      <c r="V171" s="20"/>
      <c r="W171" s="20"/>
      <c r="X171" s="17">
        <f t="shared" si="20"/>
        <v>1065.8</v>
      </c>
      <c r="Y171" s="17" t="s">
        <v>5</v>
      </c>
      <c r="Z171"/>
      <c r="AA171"/>
      <c r="AC171" s="17"/>
      <c r="AD171" s="16" t="s">
        <v>4</v>
      </c>
      <c r="AE171" s="46">
        <v>1015.05</v>
      </c>
      <c r="AF171" s="16">
        <v>1015.05</v>
      </c>
      <c r="AG171" s="16">
        <f t="shared" si="21"/>
        <v>50.752499999999998</v>
      </c>
      <c r="AH171" s="16">
        <f t="shared" si="22"/>
        <v>1065.8025</v>
      </c>
      <c r="AI171" s="17">
        <f t="shared" si="23"/>
        <v>2.5000000000545697E-3</v>
      </c>
    </row>
    <row r="172" spans="1:35" s="16" customFormat="1" x14ac:dyDescent="0.25">
      <c r="A172" s="16">
        <v>1444</v>
      </c>
      <c r="B172" s="20">
        <v>1077</v>
      </c>
      <c r="C172" s="20" t="s">
        <v>877</v>
      </c>
      <c r="D172" s="20">
        <v>171</v>
      </c>
      <c r="E172" s="20">
        <v>1</v>
      </c>
      <c r="F172" s="26" t="s">
        <v>891</v>
      </c>
      <c r="G172" s="23">
        <v>599.52</v>
      </c>
      <c r="H172" s="20">
        <v>31.5</v>
      </c>
      <c r="I172" s="23">
        <v>179.85</v>
      </c>
      <c r="J172" s="20">
        <v>21</v>
      </c>
      <c r="K172" s="23">
        <v>119.9</v>
      </c>
      <c r="L172" s="20">
        <v>10.5</v>
      </c>
      <c r="M172" s="23">
        <v>59.96</v>
      </c>
      <c r="N172" s="20">
        <v>0</v>
      </c>
      <c r="O172" s="23">
        <v>0</v>
      </c>
      <c r="P172" s="20">
        <v>0</v>
      </c>
      <c r="Q172" s="23">
        <v>0</v>
      </c>
      <c r="R172" s="22">
        <v>959.23</v>
      </c>
      <c r="S172" s="20">
        <v>100</v>
      </c>
      <c r="T172" s="20">
        <v>50</v>
      </c>
      <c r="U172" s="21">
        <v>25</v>
      </c>
      <c r="V172" s="20"/>
      <c r="W172" s="20"/>
      <c r="X172" s="17">
        <f t="shared" si="20"/>
        <v>959.23</v>
      </c>
      <c r="Y172" s="17" t="s">
        <v>5</v>
      </c>
      <c r="Z172"/>
      <c r="AA172"/>
      <c r="AC172" s="17"/>
      <c r="AD172" s="16" t="s">
        <v>4</v>
      </c>
      <c r="AE172" s="46">
        <v>913.55</v>
      </c>
      <c r="AF172" s="16">
        <v>913.55</v>
      </c>
      <c r="AG172" s="16">
        <f t="shared" si="21"/>
        <v>45.677500000000002</v>
      </c>
      <c r="AH172" s="16">
        <f t="shared" si="22"/>
        <v>959.22749999999996</v>
      </c>
      <c r="AI172" s="17">
        <f t="shared" si="23"/>
        <v>-2.5000000000545697E-3</v>
      </c>
    </row>
    <row r="173" spans="1:35" s="16" customFormat="1" x14ac:dyDescent="0.25">
      <c r="A173" s="16">
        <v>1445</v>
      </c>
      <c r="B173" s="20">
        <v>1078</v>
      </c>
      <c r="C173" s="20" t="s">
        <v>877</v>
      </c>
      <c r="D173" s="20">
        <v>172</v>
      </c>
      <c r="E173" s="20">
        <v>1</v>
      </c>
      <c r="F173" s="26" t="s">
        <v>890</v>
      </c>
      <c r="G173" s="23">
        <v>905.71</v>
      </c>
      <c r="H173" s="20">
        <v>31.5</v>
      </c>
      <c r="I173" s="23">
        <v>271.70999999999998</v>
      </c>
      <c r="J173" s="20">
        <v>21</v>
      </c>
      <c r="K173" s="23">
        <v>181.15</v>
      </c>
      <c r="L173" s="20">
        <v>10.5</v>
      </c>
      <c r="M173" s="23">
        <v>90.57</v>
      </c>
      <c r="N173" s="20">
        <v>0</v>
      </c>
      <c r="O173" s="23">
        <v>0</v>
      </c>
      <c r="P173" s="20">
        <v>0</v>
      </c>
      <c r="Q173" s="23">
        <v>0</v>
      </c>
      <c r="R173" s="22">
        <v>1449.14</v>
      </c>
      <c r="S173" s="20">
        <v>100</v>
      </c>
      <c r="T173" s="20">
        <v>50</v>
      </c>
      <c r="U173" s="21">
        <v>25</v>
      </c>
      <c r="V173" s="20"/>
      <c r="W173" s="20"/>
      <c r="X173" s="17">
        <f t="shared" si="20"/>
        <v>1449.14</v>
      </c>
      <c r="Y173" s="17" t="s">
        <v>5</v>
      </c>
      <c r="Z173"/>
      <c r="AA173"/>
      <c r="AC173" s="17"/>
      <c r="AD173" s="16" t="s">
        <v>4</v>
      </c>
      <c r="AE173" s="46">
        <v>1380.13</v>
      </c>
      <c r="AF173" s="16">
        <v>1380.13</v>
      </c>
      <c r="AG173" s="16">
        <f t="shared" si="21"/>
        <v>69.006500000000003</v>
      </c>
      <c r="AH173" s="16">
        <f t="shared" si="22"/>
        <v>1449.1365000000001</v>
      </c>
      <c r="AI173" s="17">
        <f t="shared" si="23"/>
        <v>-3.5000000000309228E-3</v>
      </c>
    </row>
    <row r="174" spans="1:35" s="16" customFormat="1" x14ac:dyDescent="0.25">
      <c r="A174" s="16">
        <v>1446</v>
      </c>
      <c r="B174" s="20">
        <v>1079</v>
      </c>
      <c r="C174" s="20" t="s">
        <v>877</v>
      </c>
      <c r="D174" s="20">
        <v>173</v>
      </c>
      <c r="E174" s="20">
        <v>1</v>
      </c>
      <c r="F174" s="26" t="s">
        <v>889</v>
      </c>
      <c r="G174" s="23">
        <v>599.52</v>
      </c>
      <c r="H174" s="20">
        <v>31.5</v>
      </c>
      <c r="I174" s="23">
        <v>179.85</v>
      </c>
      <c r="J174" s="20">
        <v>21</v>
      </c>
      <c r="K174" s="23">
        <v>119.9</v>
      </c>
      <c r="L174" s="20">
        <v>10.5</v>
      </c>
      <c r="M174" s="23">
        <v>59.96</v>
      </c>
      <c r="N174" s="20">
        <v>0</v>
      </c>
      <c r="O174" s="23">
        <v>0</v>
      </c>
      <c r="P174" s="20">
        <v>0</v>
      </c>
      <c r="Q174" s="23">
        <v>0</v>
      </c>
      <c r="R174" s="22">
        <v>959.23</v>
      </c>
      <c r="S174" s="20">
        <v>100</v>
      </c>
      <c r="T174" s="20">
        <v>50</v>
      </c>
      <c r="U174" s="21">
        <v>25</v>
      </c>
      <c r="V174" s="20"/>
      <c r="W174" s="20"/>
      <c r="X174" s="17">
        <f t="shared" si="20"/>
        <v>959.23</v>
      </c>
      <c r="Y174" s="17" t="s">
        <v>5</v>
      </c>
      <c r="Z174"/>
      <c r="AA174"/>
      <c r="AC174" s="17"/>
      <c r="AD174" s="16" t="s">
        <v>4</v>
      </c>
      <c r="AE174" s="46">
        <v>913.55</v>
      </c>
      <c r="AF174" s="16">
        <v>913.55</v>
      </c>
      <c r="AG174" s="16">
        <f t="shared" si="21"/>
        <v>45.677500000000002</v>
      </c>
      <c r="AH174" s="16">
        <f t="shared" si="22"/>
        <v>959.22749999999996</v>
      </c>
      <c r="AI174" s="17">
        <f t="shared" si="23"/>
        <v>-2.5000000000545697E-3</v>
      </c>
    </row>
    <row r="175" spans="1:35" s="16" customFormat="1" x14ac:dyDescent="0.25">
      <c r="A175" s="16">
        <v>1447</v>
      </c>
      <c r="B175" s="20">
        <v>1080</v>
      </c>
      <c r="C175" s="20" t="s">
        <v>877</v>
      </c>
      <c r="D175" s="20">
        <v>174</v>
      </c>
      <c r="E175" s="20">
        <v>1</v>
      </c>
      <c r="F175" s="26" t="s">
        <v>888</v>
      </c>
      <c r="G175" s="23">
        <v>707.03</v>
      </c>
      <c r="H175" s="20">
        <v>31.5</v>
      </c>
      <c r="I175" s="23">
        <v>212.11</v>
      </c>
      <c r="J175" s="20">
        <v>21</v>
      </c>
      <c r="K175" s="23">
        <v>141.4</v>
      </c>
      <c r="L175" s="20">
        <v>10.5</v>
      </c>
      <c r="M175" s="23">
        <v>70.709999999999994</v>
      </c>
      <c r="N175" s="20">
        <v>0</v>
      </c>
      <c r="O175" s="23">
        <v>0</v>
      </c>
      <c r="P175" s="20">
        <v>0</v>
      </c>
      <c r="Q175" s="23">
        <v>0</v>
      </c>
      <c r="R175" s="22">
        <v>1131.25</v>
      </c>
      <c r="S175" s="20">
        <v>100</v>
      </c>
      <c r="T175" s="20">
        <v>50</v>
      </c>
      <c r="U175" s="21">
        <v>25</v>
      </c>
      <c r="V175" s="20"/>
      <c r="W175" s="20"/>
      <c r="X175" s="17">
        <f t="shared" si="20"/>
        <v>1131.25</v>
      </c>
      <c r="Y175" s="17" t="s">
        <v>5</v>
      </c>
      <c r="Z175"/>
      <c r="AA175"/>
      <c r="AC175" s="17"/>
      <c r="AD175" s="16" t="s">
        <v>4</v>
      </c>
      <c r="AE175" s="46">
        <v>1077.3800000000001</v>
      </c>
      <c r="AF175" s="16">
        <v>1077.3800000000001</v>
      </c>
      <c r="AG175" s="16">
        <f t="shared" si="21"/>
        <v>53.869000000000007</v>
      </c>
      <c r="AH175" s="16">
        <f t="shared" si="22"/>
        <v>1131.249</v>
      </c>
      <c r="AI175" s="17">
        <f t="shared" si="23"/>
        <v>-9.9999999997635314E-4</v>
      </c>
    </row>
    <row r="176" spans="1:35" s="16" customFormat="1" x14ac:dyDescent="0.25">
      <c r="A176" s="16">
        <v>1448</v>
      </c>
      <c r="B176" s="20">
        <v>1081</v>
      </c>
      <c r="C176" s="20" t="s">
        <v>877</v>
      </c>
      <c r="D176" s="20">
        <v>175</v>
      </c>
      <c r="E176" s="20">
        <v>1</v>
      </c>
      <c r="F176" s="26" t="s">
        <v>887</v>
      </c>
      <c r="G176" s="23">
        <v>599.52</v>
      </c>
      <c r="H176" s="20">
        <v>31.5</v>
      </c>
      <c r="I176" s="23">
        <v>179.85</v>
      </c>
      <c r="J176" s="20">
        <v>21</v>
      </c>
      <c r="K176" s="23">
        <v>119.9</v>
      </c>
      <c r="L176" s="20">
        <v>10.5</v>
      </c>
      <c r="M176" s="23">
        <v>59.96</v>
      </c>
      <c r="N176" s="20">
        <v>0</v>
      </c>
      <c r="O176" s="23">
        <v>0</v>
      </c>
      <c r="P176" s="20">
        <v>0</v>
      </c>
      <c r="Q176" s="23">
        <v>0</v>
      </c>
      <c r="R176" s="22">
        <v>959.23</v>
      </c>
      <c r="S176" s="20">
        <v>100</v>
      </c>
      <c r="T176" s="20">
        <v>50</v>
      </c>
      <c r="U176" s="21">
        <v>25</v>
      </c>
      <c r="V176" s="20"/>
      <c r="W176" s="20"/>
      <c r="X176" s="17">
        <f t="shared" si="20"/>
        <v>959.23</v>
      </c>
      <c r="Y176" s="17" t="s">
        <v>5</v>
      </c>
      <c r="Z176"/>
      <c r="AA176"/>
      <c r="AC176" s="17"/>
      <c r="AD176" s="16" t="s">
        <v>4</v>
      </c>
      <c r="AE176" s="46">
        <v>913.55</v>
      </c>
      <c r="AF176" s="16">
        <v>913.55</v>
      </c>
      <c r="AG176" s="16">
        <f t="shared" si="21"/>
        <v>45.677500000000002</v>
      </c>
      <c r="AH176" s="16">
        <f t="shared" si="22"/>
        <v>959.22749999999996</v>
      </c>
      <c r="AI176" s="17">
        <f t="shared" si="23"/>
        <v>-2.5000000000545697E-3</v>
      </c>
    </row>
    <row r="177" spans="1:35" s="16" customFormat="1" x14ac:dyDescent="0.25">
      <c r="A177" s="16">
        <v>1449</v>
      </c>
      <c r="B177" s="20">
        <v>1082</v>
      </c>
      <c r="C177" s="20" t="s">
        <v>877</v>
      </c>
      <c r="D177" s="20">
        <v>176</v>
      </c>
      <c r="E177" s="20">
        <v>1</v>
      </c>
      <c r="F177" s="26" t="s">
        <v>886</v>
      </c>
      <c r="G177" s="23">
        <v>599.52</v>
      </c>
      <c r="H177" s="20">
        <v>31.5</v>
      </c>
      <c r="I177" s="23">
        <v>179.85</v>
      </c>
      <c r="J177" s="20">
        <v>21</v>
      </c>
      <c r="K177" s="23">
        <v>119.9</v>
      </c>
      <c r="L177" s="20">
        <v>10.5</v>
      </c>
      <c r="M177" s="23">
        <v>59.96</v>
      </c>
      <c r="N177" s="20">
        <v>0</v>
      </c>
      <c r="O177" s="23">
        <v>0</v>
      </c>
      <c r="P177" s="20">
        <v>0</v>
      </c>
      <c r="Q177" s="23">
        <v>0</v>
      </c>
      <c r="R177" s="22">
        <v>959.23</v>
      </c>
      <c r="S177" s="20">
        <v>100</v>
      </c>
      <c r="T177" s="20">
        <v>50</v>
      </c>
      <c r="U177" s="21">
        <v>25</v>
      </c>
      <c r="V177" s="20"/>
      <c r="W177" s="20"/>
      <c r="X177" s="17">
        <f t="shared" si="20"/>
        <v>959.23</v>
      </c>
      <c r="Y177" s="17" t="s">
        <v>5</v>
      </c>
      <c r="Z177"/>
      <c r="AA177"/>
      <c r="AC177" s="17"/>
      <c r="AD177" s="16" t="s">
        <v>4</v>
      </c>
      <c r="AE177" s="46">
        <v>913.55</v>
      </c>
      <c r="AF177" s="16">
        <v>913.55</v>
      </c>
      <c r="AG177" s="16">
        <f t="shared" si="21"/>
        <v>45.677500000000002</v>
      </c>
      <c r="AH177" s="16">
        <f t="shared" si="22"/>
        <v>959.22749999999996</v>
      </c>
      <c r="AI177" s="17">
        <f t="shared" si="23"/>
        <v>-2.5000000000545697E-3</v>
      </c>
    </row>
    <row r="178" spans="1:35" s="16" customFormat="1" ht="30" x14ac:dyDescent="0.25">
      <c r="A178" s="16">
        <v>1450</v>
      </c>
      <c r="B178" s="20">
        <v>1083</v>
      </c>
      <c r="C178" s="20" t="s">
        <v>877</v>
      </c>
      <c r="D178" s="20">
        <v>177</v>
      </c>
      <c r="E178" s="20">
        <v>1</v>
      </c>
      <c r="F178" s="26" t="s">
        <v>885</v>
      </c>
      <c r="G178" s="23">
        <v>707.03</v>
      </c>
      <c r="H178" s="20">
        <v>31.5</v>
      </c>
      <c r="I178" s="23">
        <v>212.11</v>
      </c>
      <c r="J178" s="20">
        <v>21</v>
      </c>
      <c r="K178" s="23">
        <v>141.4</v>
      </c>
      <c r="L178" s="20">
        <v>10.5</v>
      </c>
      <c r="M178" s="23">
        <v>70.709999999999994</v>
      </c>
      <c r="N178" s="20">
        <v>0</v>
      </c>
      <c r="O178" s="23">
        <v>0</v>
      </c>
      <c r="P178" s="20">
        <v>0</v>
      </c>
      <c r="Q178" s="23">
        <v>0</v>
      </c>
      <c r="R178" s="22">
        <v>1131.25</v>
      </c>
      <c r="S178" s="20">
        <v>100</v>
      </c>
      <c r="T178" s="20">
        <v>50</v>
      </c>
      <c r="U178" s="21">
        <v>25</v>
      </c>
      <c r="V178" s="20"/>
      <c r="W178" s="20"/>
      <c r="X178" s="17">
        <f t="shared" si="20"/>
        <v>1131.25</v>
      </c>
      <c r="Y178" s="17" t="s">
        <v>5</v>
      </c>
      <c r="Z178"/>
      <c r="AA178"/>
      <c r="AC178" s="17"/>
      <c r="AD178" s="16" t="s">
        <v>4</v>
      </c>
      <c r="AE178" s="46">
        <v>1077.3800000000001</v>
      </c>
      <c r="AF178" s="16">
        <v>1077.3800000000001</v>
      </c>
      <c r="AG178" s="16">
        <f t="shared" si="21"/>
        <v>53.869000000000007</v>
      </c>
      <c r="AH178" s="16">
        <f t="shared" si="22"/>
        <v>1131.249</v>
      </c>
      <c r="AI178" s="17">
        <f t="shared" si="23"/>
        <v>-9.9999999997635314E-4</v>
      </c>
    </row>
    <row r="179" spans="1:35" s="16" customFormat="1" ht="30" x14ac:dyDescent="0.25">
      <c r="A179" s="16">
        <v>1451</v>
      </c>
      <c r="B179" s="20">
        <v>1084</v>
      </c>
      <c r="C179" s="20" t="s">
        <v>877</v>
      </c>
      <c r="D179" s="20">
        <v>178</v>
      </c>
      <c r="E179" s="20">
        <v>1</v>
      </c>
      <c r="F179" s="26" t="s">
        <v>884</v>
      </c>
      <c r="G179" s="23">
        <v>707.03</v>
      </c>
      <c r="H179" s="20">
        <v>31.5</v>
      </c>
      <c r="I179" s="23">
        <v>212.11</v>
      </c>
      <c r="J179" s="20">
        <v>21</v>
      </c>
      <c r="K179" s="23">
        <v>141.4</v>
      </c>
      <c r="L179" s="20">
        <v>10.5</v>
      </c>
      <c r="M179" s="23">
        <v>70.709999999999994</v>
      </c>
      <c r="N179" s="20">
        <v>0</v>
      </c>
      <c r="O179" s="23">
        <v>0</v>
      </c>
      <c r="P179" s="20">
        <v>0</v>
      </c>
      <c r="Q179" s="23">
        <v>0</v>
      </c>
      <c r="R179" s="22">
        <v>1131.25</v>
      </c>
      <c r="S179" s="20">
        <v>100</v>
      </c>
      <c r="T179" s="20">
        <v>50</v>
      </c>
      <c r="U179" s="21">
        <v>25</v>
      </c>
      <c r="V179" s="20"/>
      <c r="W179" s="20"/>
      <c r="X179" s="17">
        <f t="shared" si="20"/>
        <v>1131.25</v>
      </c>
      <c r="Y179" s="17" t="s">
        <v>5</v>
      </c>
      <c r="Z179"/>
      <c r="AA179"/>
      <c r="AC179" s="17"/>
      <c r="AD179" s="16" t="s">
        <v>4</v>
      </c>
      <c r="AE179" s="46">
        <v>1077.3800000000001</v>
      </c>
      <c r="AF179" s="16">
        <v>1077.3800000000001</v>
      </c>
      <c r="AG179" s="16">
        <f t="shared" si="21"/>
        <v>53.869000000000007</v>
      </c>
      <c r="AH179" s="16">
        <f t="shared" si="22"/>
        <v>1131.249</v>
      </c>
      <c r="AI179" s="17">
        <f t="shared" si="23"/>
        <v>-9.9999999997635314E-4</v>
      </c>
    </row>
    <row r="180" spans="1:35" s="16" customFormat="1" x14ac:dyDescent="0.25">
      <c r="A180" s="16">
        <v>1452</v>
      </c>
      <c r="B180" s="20">
        <v>1085</v>
      </c>
      <c r="C180" s="20" t="s">
        <v>877</v>
      </c>
      <c r="D180" s="20">
        <v>179</v>
      </c>
      <c r="E180" s="20">
        <v>1</v>
      </c>
      <c r="F180" s="26" t="s">
        <v>883</v>
      </c>
      <c r="G180" s="23">
        <v>707.03</v>
      </c>
      <c r="H180" s="20">
        <v>31.5</v>
      </c>
      <c r="I180" s="23">
        <v>212.11</v>
      </c>
      <c r="J180" s="20">
        <v>21</v>
      </c>
      <c r="K180" s="23">
        <v>141.4</v>
      </c>
      <c r="L180" s="20">
        <v>10.5</v>
      </c>
      <c r="M180" s="23">
        <v>70.709999999999994</v>
      </c>
      <c r="N180" s="20">
        <v>0</v>
      </c>
      <c r="O180" s="23">
        <v>0</v>
      </c>
      <c r="P180" s="20">
        <v>0</v>
      </c>
      <c r="Q180" s="23">
        <v>0</v>
      </c>
      <c r="R180" s="22">
        <v>1131.25</v>
      </c>
      <c r="S180" s="20">
        <v>100</v>
      </c>
      <c r="T180" s="20">
        <v>50</v>
      </c>
      <c r="U180" s="21">
        <v>25</v>
      </c>
      <c r="V180" s="20"/>
      <c r="W180" s="20"/>
      <c r="X180" s="17">
        <f t="shared" si="20"/>
        <v>1131.25</v>
      </c>
      <c r="Y180" s="17" t="s">
        <v>5</v>
      </c>
      <c r="Z180"/>
      <c r="AA180"/>
      <c r="AC180" s="17"/>
      <c r="AD180" s="16" t="s">
        <v>4</v>
      </c>
      <c r="AE180" s="46">
        <v>1077.3800000000001</v>
      </c>
      <c r="AF180" s="16">
        <v>1077.3800000000001</v>
      </c>
      <c r="AG180" s="16">
        <f t="shared" si="21"/>
        <v>53.869000000000007</v>
      </c>
      <c r="AH180" s="16">
        <f t="shared" si="22"/>
        <v>1131.249</v>
      </c>
      <c r="AI180" s="17">
        <f t="shared" si="23"/>
        <v>-9.9999999997635314E-4</v>
      </c>
    </row>
    <row r="181" spans="1:35" s="16" customFormat="1" ht="30" x14ac:dyDescent="0.25">
      <c r="A181" s="16">
        <v>1453</v>
      </c>
      <c r="B181" s="20">
        <v>1086</v>
      </c>
      <c r="C181" s="20" t="s">
        <v>877</v>
      </c>
      <c r="D181" s="20">
        <v>180</v>
      </c>
      <c r="E181" s="20">
        <v>1</v>
      </c>
      <c r="F181" s="26" t="s">
        <v>882</v>
      </c>
      <c r="G181" s="23">
        <v>1026.07</v>
      </c>
      <c r="H181" s="20">
        <v>31.5</v>
      </c>
      <c r="I181" s="23">
        <v>307.82</v>
      </c>
      <c r="J181" s="20">
        <v>21</v>
      </c>
      <c r="K181" s="23">
        <v>205.21</v>
      </c>
      <c r="L181" s="20">
        <v>10.5</v>
      </c>
      <c r="M181" s="23">
        <v>102.61</v>
      </c>
      <c r="N181" s="20">
        <v>0</v>
      </c>
      <c r="O181" s="23">
        <v>0</v>
      </c>
      <c r="P181" s="20">
        <v>0</v>
      </c>
      <c r="Q181" s="23">
        <v>0</v>
      </c>
      <c r="R181" s="22">
        <v>1641.71</v>
      </c>
      <c r="S181" s="20">
        <v>100</v>
      </c>
      <c r="T181" s="20">
        <v>50</v>
      </c>
      <c r="U181" s="21">
        <v>25</v>
      </c>
      <c r="V181" s="20"/>
      <c r="W181" s="20"/>
      <c r="X181" s="17">
        <f t="shared" si="20"/>
        <v>1641.7099999999998</v>
      </c>
      <c r="Y181" s="17" t="s">
        <v>5</v>
      </c>
      <c r="Z181"/>
      <c r="AA181"/>
      <c r="AC181" s="17"/>
      <c r="AD181" s="16" t="s">
        <v>4</v>
      </c>
      <c r="AE181" s="46">
        <v>1563.53</v>
      </c>
      <c r="AF181" s="16">
        <v>1563.53</v>
      </c>
      <c r="AG181" s="16">
        <f t="shared" si="21"/>
        <v>78.176500000000004</v>
      </c>
      <c r="AH181" s="16">
        <f t="shared" si="22"/>
        <v>1641.7065</v>
      </c>
      <c r="AI181" s="17">
        <f t="shared" si="23"/>
        <v>-3.5000000000309228E-3</v>
      </c>
    </row>
    <row r="182" spans="1:35" s="16" customFormat="1" x14ac:dyDescent="0.25">
      <c r="A182" s="16">
        <v>1454</v>
      </c>
      <c r="B182" s="20">
        <v>1087</v>
      </c>
      <c r="C182" s="20" t="s">
        <v>877</v>
      </c>
      <c r="D182" s="20">
        <v>181</v>
      </c>
      <c r="E182" s="20">
        <v>1</v>
      </c>
      <c r="F182" s="26" t="s">
        <v>881</v>
      </c>
      <c r="G182" s="23">
        <v>1026.07</v>
      </c>
      <c r="H182" s="20">
        <v>31.5</v>
      </c>
      <c r="I182" s="23">
        <v>307.82</v>
      </c>
      <c r="J182" s="20">
        <v>21</v>
      </c>
      <c r="K182" s="23">
        <v>205.21</v>
      </c>
      <c r="L182" s="20">
        <v>10.5</v>
      </c>
      <c r="M182" s="23">
        <v>102.61</v>
      </c>
      <c r="N182" s="20">
        <v>0</v>
      </c>
      <c r="O182" s="23">
        <v>0</v>
      </c>
      <c r="P182" s="20">
        <v>0</v>
      </c>
      <c r="Q182" s="23">
        <v>0</v>
      </c>
      <c r="R182" s="22">
        <v>1641.71</v>
      </c>
      <c r="S182" s="20">
        <v>100</v>
      </c>
      <c r="T182" s="20">
        <v>50</v>
      </c>
      <c r="U182" s="21">
        <v>25</v>
      </c>
      <c r="V182" s="20"/>
      <c r="W182" s="20"/>
      <c r="X182" s="17">
        <f t="shared" si="20"/>
        <v>1641.7099999999998</v>
      </c>
      <c r="Y182" s="17" t="s">
        <v>5</v>
      </c>
      <c r="Z182"/>
      <c r="AA182"/>
      <c r="AC182" s="17"/>
      <c r="AD182" s="16" t="s">
        <v>4</v>
      </c>
      <c r="AE182" s="46">
        <v>1563.53</v>
      </c>
      <c r="AF182" s="16">
        <v>1563.53</v>
      </c>
      <c r="AG182" s="16">
        <f t="shared" si="21"/>
        <v>78.176500000000004</v>
      </c>
      <c r="AH182" s="16">
        <f t="shared" si="22"/>
        <v>1641.7065</v>
      </c>
      <c r="AI182" s="17">
        <f t="shared" si="23"/>
        <v>-3.5000000000309228E-3</v>
      </c>
    </row>
    <row r="183" spans="1:35" s="16" customFormat="1" ht="30" x14ac:dyDescent="0.25">
      <c r="A183" s="16">
        <v>1455</v>
      </c>
      <c r="B183" s="20">
        <v>1088</v>
      </c>
      <c r="C183" s="20" t="s">
        <v>877</v>
      </c>
      <c r="D183" s="20">
        <v>182</v>
      </c>
      <c r="E183" s="20">
        <v>1</v>
      </c>
      <c r="F183" s="26" t="s">
        <v>880</v>
      </c>
      <c r="G183" s="23">
        <v>879.99</v>
      </c>
      <c r="H183" s="20">
        <v>31.5</v>
      </c>
      <c r="I183" s="23">
        <v>264</v>
      </c>
      <c r="J183" s="20">
        <v>21</v>
      </c>
      <c r="K183" s="23">
        <v>176</v>
      </c>
      <c r="L183" s="20">
        <v>10.5</v>
      </c>
      <c r="M183" s="23">
        <v>88</v>
      </c>
      <c r="N183" s="20">
        <v>0</v>
      </c>
      <c r="O183" s="23">
        <v>0</v>
      </c>
      <c r="P183" s="20">
        <v>0</v>
      </c>
      <c r="Q183" s="23">
        <v>0</v>
      </c>
      <c r="R183" s="22">
        <v>1407.99</v>
      </c>
      <c r="S183" s="20">
        <v>100</v>
      </c>
      <c r="T183" s="20">
        <v>50</v>
      </c>
      <c r="U183" s="21">
        <v>25</v>
      </c>
      <c r="V183" s="20"/>
      <c r="W183" s="20"/>
      <c r="X183" s="17">
        <f t="shared" si="20"/>
        <v>1407.99</v>
      </c>
      <c r="Y183" s="17" t="s">
        <v>5</v>
      </c>
      <c r="Z183"/>
      <c r="AA183"/>
      <c r="AC183" s="17"/>
      <c r="AD183" s="16" t="s">
        <v>4</v>
      </c>
      <c r="AE183" s="46">
        <v>1340.95</v>
      </c>
      <c r="AF183" s="16">
        <v>1340.95</v>
      </c>
      <c r="AG183" s="16">
        <f t="shared" si="21"/>
        <v>67.047499999999999</v>
      </c>
      <c r="AH183" s="16">
        <f t="shared" si="22"/>
        <v>1407.9974999999999</v>
      </c>
      <c r="AI183" s="17">
        <f t="shared" si="23"/>
        <v>7.4999999999363354E-3</v>
      </c>
    </row>
    <row r="184" spans="1:35" s="16" customFormat="1" ht="30" x14ac:dyDescent="0.25">
      <c r="A184" s="16">
        <v>1456</v>
      </c>
      <c r="B184" s="20">
        <v>1089</v>
      </c>
      <c r="C184" s="20" t="s">
        <v>877</v>
      </c>
      <c r="D184" s="20">
        <v>183</v>
      </c>
      <c r="E184" s="20">
        <v>1</v>
      </c>
      <c r="F184" s="26" t="s">
        <v>879</v>
      </c>
      <c r="G184" s="23">
        <v>879.99</v>
      </c>
      <c r="H184" s="20">
        <v>31.5</v>
      </c>
      <c r="I184" s="23">
        <v>264</v>
      </c>
      <c r="J184" s="20">
        <v>21</v>
      </c>
      <c r="K184" s="23">
        <v>176</v>
      </c>
      <c r="L184" s="20">
        <v>10.5</v>
      </c>
      <c r="M184" s="23">
        <v>88</v>
      </c>
      <c r="N184" s="20">
        <v>0</v>
      </c>
      <c r="O184" s="23">
        <v>0</v>
      </c>
      <c r="P184" s="20">
        <v>0</v>
      </c>
      <c r="Q184" s="23">
        <v>0</v>
      </c>
      <c r="R184" s="22">
        <v>1407.99</v>
      </c>
      <c r="S184" s="20">
        <v>100</v>
      </c>
      <c r="T184" s="20">
        <v>50</v>
      </c>
      <c r="U184" s="21">
        <v>25</v>
      </c>
      <c r="V184" s="20"/>
      <c r="W184" s="20"/>
      <c r="X184" s="17">
        <f t="shared" si="20"/>
        <v>1407.99</v>
      </c>
      <c r="Y184" s="17" t="s">
        <v>5</v>
      </c>
      <c r="Z184"/>
      <c r="AA184"/>
      <c r="AC184" s="17"/>
      <c r="AD184" s="16" t="s">
        <v>4</v>
      </c>
      <c r="AE184" s="46">
        <v>1340.95</v>
      </c>
      <c r="AF184" s="16">
        <v>1340.95</v>
      </c>
      <c r="AG184" s="16">
        <f t="shared" si="21"/>
        <v>67.047499999999999</v>
      </c>
      <c r="AH184" s="16">
        <f t="shared" si="22"/>
        <v>1407.9974999999999</v>
      </c>
      <c r="AI184" s="17">
        <f t="shared" si="23"/>
        <v>7.4999999999363354E-3</v>
      </c>
    </row>
    <row r="185" spans="1:35" s="16" customFormat="1" ht="45" x14ac:dyDescent="0.25">
      <c r="A185" s="16">
        <v>1481</v>
      </c>
      <c r="B185" s="20">
        <v>987</v>
      </c>
      <c r="C185" s="20" t="s">
        <v>877</v>
      </c>
      <c r="D185" s="20">
        <v>252</v>
      </c>
      <c r="E185" s="20">
        <v>1</v>
      </c>
      <c r="F185" s="26" t="s">
        <v>878</v>
      </c>
      <c r="G185" s="23">
        <v>9066.3799999999992</v>
      </c>
      <c r="H185" s="20">
        <v>31.5</v>
      </c>
      <c r="I185" s="23">
        <v>2719.92</v>
      </c>
      <c r="J185" s="20">
        <v>21</v>
      </c>
      <c r="K185" s="23">
        <v>1813.28</v>
      </c>
      <c r="L185" s="20">
        <v>10.5</v>
      </c>
      <c r="M185" s="23">
        <v>906.64</v>
      </c>
      <c r="N185" s="20">
        <v>0</v>
      </c>
      <c r="O185" s="23">
        <v>0</v>
      </c>
      <c r="P185" s="20">
        <v>0</v>
      </c>
      <c r="Q185" s="23">
        <v>0</v>
      </c>
      <c r="R185" s="22">
        <v>14506.22</v>
      </c>
      <c r="S185" s="20">
        <v>100</v>
      </c>
      <c r="T185" s="20">
        <v>50</v>
      </c>
      <c r="U185" s="21">
        <v>25</v>
      </c>
      <c r="V185" s="20"/>
      <c r="W185" s="20"/>
      <c r="X185" s="17">
        <f t="shared" si="20"/>
        <v>14506.22</v>
      </c>
      <c r="Y185" s="17" t="s">
        <v>5</v>
      </c>
      <c r="Z185"/>
      <c r="AA185"/>
      <c r="AC185" s="17"/>
      <c r="AD185" s="16" t="s">
        <v>4</v>
      </c>
      <c r="AE185" s="46">
        <v>13815.45</v>
      </c>
      <c r="AF185" s="16">
        <v>13815.45</v>
      </c>
      <c r="AG185" s="16">
        <f t="shared" si="21"/>
        <v>690.77250000000004</v>
      </c>
      <c r="AH185" s="16">
        <f t="shared" si="22"/>
        <v>14506.2225</v>
      </c>
      <c r="AI185" s="17">
        <f t="shared" si="23"/>
        <v>2.500000000509317E-3</v>
      </c>
    </row>
    <row r="186" spans="1:35" s="16" customFormat="1" x14ac:dyDescent="0.25">
      <c r="B186" s="28"/>
      <c r="C186" s="20" t="s">
        <v>877</v>
      </c>
      <c r="D186" s="20">
        <v>253</v>
      </c>
      <c r="E186" s="45"/>
      <c r="F186" s="26" t="s">
        <v>876</v>
      </c>
      <c r="G186" s="23">
        <v>4317.33</v>
      </c>
      <c r="H186" s="20">
        <v>30</v>
      </c>
      <c r="I186" s="23">
        <v>1295.2</v>
      </c>
      <c r="J186" s="20">
        <v>20</v>
      </c>
      <c r="K186" s="23">
        <v>863.47</v>
      </c>
      <c r="L186" s="20">
        <v>0</v>
      </c>
      <c r="M186" s="23">
        <v>0</v>
      </c>
      <c r="N186" s="20">
        <v>0</v>
      </c>
      <c r="O186" s="23">
        <v>0</v>
      </c>
      <c r="P186" s="20">
        <v>0</v>
      </c>
      <c r="Q186" s="23">
        <v>0</v>
      </c>
      <c r="R186" s="22">
        <v>6476</v>
      </c>
      <c r="S186" s="70"/>
      <c r="T186" s="70"/>
      <c r="U186" s="70"/>
      <c r="V186" s="70"/>
      <c r="W186" s="70"/>
      <c r="X186" s="17"/>
      <c r="Y186" s="17"/>
      <c r="Z186" s="108" t="s">
        <v>72</v>
      </c>
      <c r="AA186"/>
      <c r="AC186" s="17"/>
      <c r="AF186" s="16">
        <v>6476</v>
      </c>
      <c r="AH186" s="16">
        <f t="shared" si="22"/>
        <v>6476</v>
      </c>
      <c r="AI186" s="17">
        <f t="shared" si="23"/>
        <v>0</v>
      </c>
    </row>
    <row r="187" spans="1:35" ht="22.5" x14ac:dyDescent="0.25">
      <c r="B187" s="15"/>
      <c r="C187" s="102"/>
      <c r="D187" s="11"/>
      <c r="E187" s="11"/>
      <c r="F187" s="5" t="s">
        <v>3</v>
      </c>
      <c r="G187" s="14"/>
      <c r="H187" s="13"/>
      <c r="I187" s="12"/>
      <c r="J187" s="12"/>
      <c r="K187" s="12"/>
      <c r="L187" s="12"/>
      <c r="M187" s="12"/>
      <c r="N187" s="12"/>
      <c r="O187" s="12"/>
      <c r="P187" s="12"/>
      <c r="Q187" s="12"/>
      <c r="R187" s="11"/>
    </row>
    <row r="188" spans="1:35" ht="22.5" x14ac:dyDescent="0.25">
      <c r="B188" s="10"/>
      <c r="C188" s="101"/>
      <c r="D188" s="7"/>
      <c r="E188" s="7"/>
      <c r="F188" s="5" t="s">
        <v>2</v>
      </c>
      <c r="G188" s="9">
        <v>0.3</v>
      </c>
      <c r="H188" s="3">
        <v>0.3</v>
      </c>
      <c r="I188" s="8"/>
      <c r="J188" s="8"/>
      <c r="K188" s="8"/>
      <c r="L188" s="8"/>
      <c r="M188" s="8"/>
      <c r="N188" s="8"/>
      <c r="O188" s="8"/>
      <c r="P188" s="8"/>
      <c r="Q188" s="8"/>
      <c r="R188" s="7"/>
    </row>
    <row r="189" spans="1:35" ht="22.5" x14ac:dyDescent="0.25">
      <c r="B189" s="10"/>
      <c r="C189" s="101"/>
      <c r="D189" s="7"/>
      <c r="E189" s="7"/>
      <c r="F189" s="5" t="s">
        <v>1</v>
      </c>
      <c r="G189" s="9">
        <v>0.2</v>
      </c>
      <c r="H189" s="3">
        <v>0.2</v>
      </c>
      <c r="I189" s="8"/>
      <c r="J189" s="8"/>
      <c r="K189" s="8"/>
      <c r="L189" s="8"/>
      <c r="M189" s="8"/>
      <c r="N189" s="8"/>
      <c r="O189" s="8"/>
      <c r="P189" s="8"/>
      <c r="Q189" s="8"/>
      <c r="R189" s="7"/>
    </row>
    <row r="190" spans="1:35" ht="23.25" thickBot="1" x14ac:dyDescent="0.3">
      <c r="B190" s="6"/>
      <c r="C190" s="100"/>
      <c r="D190" s="1"/>
      <c r="E190" s="1"/>
      <c r="F190" s="5" t="s">
        <v>0</v>
      </c>
      <c r="G190" s="4">
        <v>0.1</v>
      </c>
      <c r="H190" s="3">
        <v>0.1</v>
      </c>
      <c r="I190" s="2"/>
      <c r="J190" s="2"/>
      <c r="K190" s="2"/>
      <c r="L190" s="2"/>
      <c r="M190" s="2"/>
      <c r="N190" s="2"/>
      <c r="O190" s="2"/>
      <c r="P190" s="2"/>
      <c r="Q190" s="2"/>
      <c r="R190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AI216"/>
  <sheetViews>
    <sheetView topLeftCell="C1" workbookViewId="0">
      <selection activeCell="AN2" sqref="AN2"/>
    </sheetView>
  </sheetViews>
  <sheetFormatPr baseColWidth="10" defaultRowHeight="15" x14ac:dyDescent="0.25"/>
  <cols>
    <col min="1" max="1" width="0" hidden="1" customWidth="1"/>
    <col min="2" max="2" width="12.140625" hidden="1" customWidth="1"/>
    <col min="3" max="3" width="21.85546875" customWidth="1"/>
    <col min="4" max="4" width="5.28515625" customWidth="1"/>
    <col min="5" max="5" width="0" hidden="1" customWidth="1"/>
    <col min="6" max="6" width="44.5703125" customWidth="1"/>
    <col min="7" max="7" width="13.85546875" customWidth="1"/>
    <col min="8" max="8" width="0" hidden="1" customWidth="1"/>
    <col min="10" max="10" width="0" hidden="1" customWidth="1"/>
    <col min="11" max="11" width="13.85546875" customWidth="1"/>
    <col min="12" max="12" width="0" hidden="1" customWidth="1"/>
    <col min="13" max="13" width="13.85546875" customWidth="1"/>
    <col min="14" max="17" width="0" hidden="1" customWidth="1"/>
    <col min="19" max="23" width="0" hidden="1" customWidth="1"/>
    <col min="24" max="24" width="9.5703125" customWidth="1"/>
    <col min="25" max="25" width="0" hidden="1" customWidth="1"/>
    <col min="26" max="27" width="11.42578125" hidden="1" customWidth="1"/>
    <col min="28" max="28" width="0.28515625" customWidth="1"/>
    <col min="29" max="29" width="11.42578125" hidden="1" customWidth="1"/>
    <col min="30" max="36" width="0" hidden="1" customWidth="1"/>
  </cols>
  <sheetData>
    <row r="1" spans="1:35" s="16" customFormat="1" ht="136.5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1:35" s="16" customFormat="1" ht="75.75" thickBot="1" x14ac:dyDescent="0.3">
      <c r="B2" s="84" t="s">
        <v>70</v>
      </c>
      <c r="C2" s="84" t="s">
        <v>69</v>
      </c>
      <c r="D2" s="84" t="s">
        <v>135</v>
      </c>
      <c r="E2" s="83" t="s">
        <v>67</v>
      </c>
      <c r="F2" s="140" t="s">
        <v>1082</v>
      </c>
      <c r="G2" s="138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3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x14ac:dyDescent="0.25">
      <c r="A3" s="16">
        <v>1275</v>
      </c>
      <c r="B3" s="47">
        <v>1813</v>
      </c>
      <c r="C3" s="20" t="s">
        <v>1057</v>
      </c>
      <c r="D3" s="47">
        <v>1</v>
      </c>
      <c r="E3" s="20">
        <v>1</v>
      </c>
      <c r="F3" s="52" t="s">
        <v>55</v>
      </c>
      <c r="G3" s="51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48">
        <v>266.45</v>
      </c>
      <c r="S3" s="20">
        <v>0</v>
      </c>
      <c r="T3" s="20">
        <v>0</v>
      </c>
      <c r="U3" s="21">
        <v>0</v>
      </c>
      <c r="V3" s="20"/>
      <c r="W3" s="20"/>
      <c r="X3"/>
      <c r="Y3"/>
      <c r="Z3" s="17"/>
      <c r="AA3" s="17"/>
      <c r="AD3" s="16" t="s">
        <v>4</v>
      </c>
      <c r="AE3" s="46">
        <v>253.76</v>
      </c>
      <c r="AF3" s="16">
        <v>253.76</v>
      </c>
      <c r="AG3" s="16">
        <f t="shared" ref="AG3:AG66" si="0">+AF3*5%</f>
        <v>12.688000000000001</v>
      </c>
      <c r="AH3" s="16">
        <f t="shared" ref="AH3:AH66" si="1">+AG3+AF3</f>
        <v>266.44799999999998</v>
      </c>
      <c r="AI3" s="17">
        <f t="shared" ref="AI3:AI66" si="2">+AH3-R3</f>
        <v>-2.0000000000095497E-3</v>
      </c>
    </row>
    <row r="4" spans="1:35" s="16" customFormat="1" x14ac:dyDescent="0.25">
      <c r="A4" s="16">
        <v>1276</v>
      </c>
      <c r="B4" s="47">
        <v>1814</v>
      </c>
      <c r="C4" s="20" t="s">
        <v>1057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/>
      <c r="Z4" s="17"/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1277</v>
      </c>
      <c r="B5" s="47">
        <v>1815</v>
      </c>
      <c r="C5" s="20" t="s">
        <v>1057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/>
      <c r="Z5" s="17"/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x14ac:dyDescent="0.25">
      <c r="A6" s="16">
        <v>1278</v>
      </c>
      <c r="B6" s="47">
        <v>1816</v>
      </c>
      <c r="C6" s="20" t="s">
        <v>1057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/>
      <c r="Z6" s="17"/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x14ac:dyDescent="0.25">
      <c r="A7" s="16">
        <v>1279</v>
      </c>
      <c r="B7" s="47">
        <v>1817</v>
      </c>
      <c r="C7" s="20" t="s">
        <v>1057</v>
      </c>
      <c r="D7" s="20">
        <v>5</v>
      </c>
      <c r="E7" s="20">
        <v>1</v>
      </c>
      <c r="F7" s="26" t="s">
        <v>1055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/>
      <c r="Z7" s="17"/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1280</v>
      </c>
      <c r="B8" s="47">
        <v>1818</v>
      </c>
      <c r="C8" s="20" t="s">
        <v>1057</v>
      </c>
      <c r="D8" s="20">
        <v>6</v>
      </c>
      <c r="E8" s="20">
        <v>1</v>
      </c>
      <c r="F8" s="26" t="s">
        <v>470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/>
      <c r="Z8" s="17"/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1281</v>
      </c>
      <c r="B9" s="47">
        <v>1819</v>
      </c>
      <c r="C9" s="20" t="s">
        <v>1057</v>
      </c>
      <c r="D9" s="20">
        <v>7</v>
      </c>
      <c r="E9" s="20">
        <v>1</v>
      </c>
      <c r="F9" s="26" t="s">
        <v>1054</v>
      </c>
      <c r="G9" s="23">
        <v>1000.37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1000.37</v>
      </c>
      <c r="S9" s="20">
        <v>0</v>
      </c>
      <c r="T9" s="20">
        <v>0</v>
      </c>
      <c r="U9" s="21">
        <v>0</v>
      </c>
      <c r="V9" s="20"/>
      <c r="W9" s="20"/>
      <c r="X9"/>
      <c r="Y9"/>
      <c r="Z9" s="17"/>
      <c r="AA9" s="17"/>
      <c r="AD9" s="16" t="s">
        <v>4</v>
      </c>
      <c r="AE9" s="46">
        <v>952.73</v>
      </c>
      <c r="AF9" s="16">
        <v>952.73</v>
      </c>
      <c r="AG9" s="16">
        <f t="shared" si="0"/>
        <v>47.636500000000005</v>
      </c>
      <c r="AH9" s="16">
        <f t="shared" si="1"/>
        <v>1000.3665</v>
      </c>
      <c r="AI9" s="17">
        <f t="shared" si="2"/>
        <v>-3.5000000000309228E-3</v>
      </c>
    </row>
    <row r="10" spans="1:35" s="16" customFormat="1" x14ac:dyDescent="0.25">
      <c r="A10" s="16">
        <v>1282</v>
      </c>
      <c r="B10" s="47">
        <v>1820</v>
      </c>
      <c r="C10" s="20" t="s">
        <v>1057</v>
      </c>
      <c r="D10" s="20">
        <v>8</v>
      </c>
      <c r="E10" s="20">
        <v>1</v>
      </c>
      <c r="F10" s="26" t="s">
        <v>1053</v>
      </c>
      <c r="G10" s="23">
        <v>3999.12</v>
      </c>
      <c r="H10" s="20">
        <v>31.5</v>
      </c>
      <c r="I10" s="23">
        <v>1199.74</v>
      </c>
      <c r="J10" s="20">
        <v>21</v>
      </c>
      <c r="K10" s="23">
        <v>799.83</v>
      </c>
      <c r="L10" s="20">
        <v>10.5</v>
      </c>
      <c r="M10" s="23">
        <v>399.91</v>
      </c>
      <c r="N10" s="20">
        <v>0</v>
      </c>
      <c r="O10" s="23">
        <v>0</v>
      </c>
      <c r="P10" s="20">
        <v>0</v>
      </c>
      <c r="Q10" s="23">
        <v>0</v>
      </c>
      <c r="R10" s="22">
        <v>6398.6</v>
      </c>
      <c r="S10" s="20">
        <v>100</v>
      </c>
      <c r="T10" s="20">
        <v>50</v>
      </c>
      <c r="U10" s="21">
        <v>25</v>
      </c>
      <c r="V10" s="20"/>
      <c r="W10" s="20"/>
      <c r="X10"/>
      <c r="Y10"/>
      <c r="Z10" s="17"/>
      <c r="AA10" s="17"/>
      <c r="AD10" s="16" t="s">
        <v>4</v>
      </c>
      <c r="AE10" s="46">
        <v>6093.91</v>
      </c>
      <c r="AF10" s="16">
        <v>6093.91</v>
      </c>
      <c r="AG10" s="16">
        <f t="shared" si="0"/>
        <v>304.69549999999998</v>
      </c>
      <c r="AH10" s="16">
        <f t="shared" si="1"/>
        <v>6398.6054999999997</v>
      </c>
      <c r="AI10" s="17">
        <f t="shared" si="2"/>
        <v>5.4999999993015081E-3</v>
      </c>
    </row>
    <row r="11" spans="1:35" s="16" customFormat="1" ht="30" x14ac:dyDescent="0.25">
      <c r="A11" s="16">
        <v>1283</v>
      </c>
      <c r="B11" s="47">
        <v>1821</v>
      </c>
      <c r="C11" s="20" t="s">
        <v>1057</v>
      </c>
      <c r="D11" s="20">
        <v>9</v>
      </c>
      <c r="E11" s="20">
        <v>1</v>
      </c>
      <c r="F11" s="26" t="s">
        <v>1052</v>
      </c>
      <c r="G11" s="23">
        <v>2532.46</v>
      </c>
      <c r="H11" s="20">
        <v>31.5</v>
      </c>
      <c r="I11" s="23">
        <v>759.74</v>
      </c>
      <c r="J11" s="20">
        <v>21</v>
      </c>
      <c r="K11" s="23">
        <v>506.49</v>
      </c>
      <c r="L11" s="20">
        <v>10.5</v>
      </c>
      <c r="M11" s="23">
        <v>253.25</v>
      </c>
      <c r="N11" s="20">
        <v>0</v>
      </c>
      <c r="O11" s="23">
        <v>0</v>
      </c>
      <c r="P11" s="20">
        <v>0</v>
      </c>
      <c r="Q11" s="23">
        <v>0</v>
      </c>
      <c r="R11" s="22">
        <v>4051.94</v>
      </c>
      <c r="S11" s="20">
        <v>100</v>
      </c>
      <c r="T11" s="20">
        <v>50</v>
      </c>
      <c r="U11" s="21">
        <v>25</v>
      </c>
      <c r="V11" s="20"/>
      <c r="W11" s="20"/>
      <c r="X11"/>
      <c r="Y11"/>
      <c r="Z11" s="17"/>
      <c r="AA11" s="17"/>
      <c r="AD11" s="16" t="s">
        <v>4</v>
      </c>
      <c r="AE11" s="46">
        <v>3858.99</v>
      </c>
      <c r="AF11" s="16">
        <v>3858.99</v>
      </c>
      <c r="AG11" s="16">
        <f t="shared" si="0"/>
        <v>192.9495</v>
      </c>
      <c r="AH11" s="16">
        <f t="shared" si="1"/>
        <v>4051.9395</v>
      </c>
      <c r="AI11" s="17">
        <f t="shared" si="2"/>
        <v>-5.0000000010186341E-4</v>
      </c>
    </row>
    <row r="12" spans="1:35" s="16" customFormat="1" x14ac:dyDescent="0.25">
      <c r="A12" s="16">
        <v>1284</v>
      </c>
      <c r="B12" s="47">
        <v>1822</v>
      </c>
      <c r="C12" s="20" t="s">
        <v>1057</v>
      </c>
      <c r="D12" s="20">
        <v>10</v>
      </c>
      <c r="E12" s="20">
        <v>1</v>
      </c>
      <c r="F12" s="26" t="s">
        <v>1051</v>
      </c>
      <c r="G12" s="23">
        <v>3999.12</v>
      </c>
      <c r="H12" s="20">
        <v>31.5</v>
      </c>
      <c r="I12" s="23">
        <v>1199.74</v>
      </c>
      <c r="J12" s="20">
        <v>21</v>
      </c>
      <c r="K12" s="23">
        <v>799.83</v>
      </c>
      <c r="L12" s="20">
        <v>10.5</v>
      </c>
      <c r="M12" s="23">
        <v>399.91</v>
      </c>
      <c r="N12" s="20">
        <v>0</v>
      </c>
      <c r="O12" s="23">
        <v>0</v>
      </c>
      <c r="P12" s="20">
        <v>0</v>
      </c>
      <c r="Q12" s="23">
        <v>0</v>
      </c>
      <c r="R12" s="22">
        <v>6398.6</v>
      </c>
      <c r="S12" s="20">
        <v>100</v>
      </c>
      <c r="T12" s="20">
        <v>50</v>
      </c>
      <c r="U12" s="21">
        <v>25</v>
      </c>
      <c r="V12" s="20"/>
      <c r="W12" s="20"/>
      <c r="X12"/>
      <c r="Y12"/>
      <c r="Z12" s="17"/>
      <c r="AA12" s="17"/>
      <c r="AD12" s="16" t="s">
        <v>4</v>
      </c>
      <c r="AE12" s="46">
        <v>6093.91</v>
      </c>
      <c r="AF12" s="16">
        <v>6093.91</v>
      </c>
      <c r="AG12" s="16">
        <f t="shared" si="0"/>
        <v>304.69549999999998</v>
      </c>
      <c r="AH12" s="16">
        <f t="shared" si="1"/>
        <v>6398.6054999999997</v>
      </c>
      <c r="AI12" s="17">
        <f t="shared" si="2"/>
        <v>5.4999999993015081E-3</v>
      </c>
    </row>
    <row r="13" spans="1:35" s="16" customFormat="1" ht="30" x14ac:dyDescent="0.25">
      <c r="A13" s="16">
        <v>1285</v>
      </c>
      <c r="B13" s="47">
        <v>1823</v>
      </c>
      <c r="C13" s="20" t="s">
        <v>1057</v>
      </c>
      <c r="D13" s="20">
        <v>11</v>
      </c>
      <c r="E13" s="20">
        <v>1</v>
      </c>
      <c r="F13" s="26" t="s">
        <v>1050</v>
      </c>
      <c r="G13" s="23">
        <v>2666.86</v>
      </c>
      <c r="H13" s="20">
        <v>31.5</v>
      </c>
      <c r="I13" s="23">
        <v>800.06</v>
      </c>
      <c r="J13" s="20">
        <v>21</v>
      </c>
      <c r="K13" s="23">
        <v>533.37</v>
      </c>
      <c r="L13" s="20">
        <v>10.5</v>
      </c>
      <c r="M13" s="23">
        <v>266.69</v>
      </c>
      <c r="N13" s="20">
        <v>0</v>
      </c>
      <c r="O13" s="23">
        <v>0</v>
      </c>
      <c r="P13" s="20">
        <v>0</v>
      </c>
      <c r="Q13" s="23">
        <v>0</v>
      </c>
      <c r="R13" s="22">
        <v>4266.9799999999996</v>
      </c>
      <c r="S13" s="20">
        <v>100</v>
      </c>
      <c r="T13" s="20">
        <v>50</v>
      </c>
      <c r="U13" s="21">
        <v>25</v>
      </c>
      <c r="V13" s="20"/>
      <c r="W13" s="20"/>
      <c r="X13"/>
      <c r="Y13"/>
      <c r="Z13" s="17"/>
      <c r="AA13" s="17"/>
      <c r="AD13" s="16" t="s">
        <v>4</v>
      </c>
      <c r="AE13" s="46">
        <v>4063.79</v>
      </c>
      <c r="AF13" s="16">
        <v>4063.79</v>
      </c>
      <c r="AG13" s="16">
        <f t="shared" si="0"/>
        <v>203.18950000000001</v>
      </c>
      <c r="AH13" s="16">
        <f t="shared" si="1"/>
        <v>4266.9795000000004</v>
      </c>
      <c r="AI13" s="17">
        <f t="shared" si="2"/>
        <v>-4.999999991923687E-4</v>
      </c>
    </row>
    <row r="14" spans="1:35" s="16" customFormat="1" x14ac:dyDescent="0.25">
      <c r="A14" s="16">
        <v>1286</v>
      </c>
      <c r="B14" s="47">
        <v>1824</v>
      </c>
      <c r="C14" s="20" t="s">
        <v>1057</v>
      </c>
      <c r="D14" s="20">
        <v>12</v>
      </c>
      <c r="E14" s="20">
        <v>1</v>
      </c>
      <c r="F14" s="26" t="s">
        <v>1049</v>
      </c>
      <c r="G14" s="23">
        <v>4533.2</v>
      </c>
      <c r="H14" s="20">
        <v>31.5</v>
      </c>
      <c r="I14" s="23">
        <v>1359.96</v>
      </c>
      <c r="J14" s="20">
        <v>21</v>
      </c>
      <c r="K14" s="23">
        <v>906.64</v>
      </c>
      <c r="L14" s="20">
        <v>10.5</v>
      </c>
      <c r="M14" s="23">
        <v>453.32</v>
      </c>
      <c r="N14" s="20">
        <v>0</v>
      </c>
      <c r="O14" s="23">
        <v>0</v>
      </c>
      <c r="P14" s="20">
        <v>0</v>
      </c>
      <c r="Q14" s="23">
        <v>0</v>
      </c>
      <c r="R14" s="22">
        <v>7253.12</v>
      </c>
      <c r="S14" s="20">
        <v>100</v>
      </c>
      <c r="T14" s="20">
        <v>50</v>
      </c>
      <c r="U14" s="21">
        <v>25</v>
      </c>
      <c r="V14" s="20"/>
      <c r="W14" s="20"/>
      <c r="X14"/>
      <c r="Y14"/>
      <c r="Z14" s="17"/>
      <c r="AA14" s="17"/>
      <c r="AD14" s="16" t="s">
        <v>4</v>
      </c>
      <c r="AE14" s="46">
        <v>6907.73</v>
      </c>
      <c r="AF14" s="16">
        <v>6907.73</v>
      </c>
      <c r="AG14" s="16">
        <f t="shared" si="0"/>
        <v>345.38650000000001</v>
      </c>
      <c r="AH14" s="16">
        <f t="shared" si="1"/>
        <v>7253.1164999999992</v>
      </c>
      <c r="AI14" s="17">
        <f t="shared" si="2"/>
        <v>-3.5000000007130438E-3</v>
      </c>
    </row>
    <row r="15" spans="1:35" s="16" customFormat="1" x14ac:dyDescent="0.25">
      <c r="A15" s="16">
        <v>1287</v>
      </c>
      <c r="B15" s="47">
        <v>1825</v>
      </c>
      <c r="C15" s="20" t="s">
        <v>1057</v>
      </c>
      <c r="D15" s="20">
        <v>13</v>
      </c>
      <c r="E15" s="20">
        <v>1</v>
      </c>
      <c r="F15" s="26" t="s">
        <v>1048</v>
      </c>
      <c r="G15" s="23">
        <v>3867.07</v>
      </c>
      <c r="H15" s="20">
        <v>31.5</v>
      </c>
      <c r="I15" s="23">
        <v>1160.1199999999999</v>
      </c>
      <c r="J15" s="20">
        <v>21</v>
      </c>
      <c r="K15" s="23">
        <v>773.41</v>
      </c>
      <c r="L15" s="20">
        <v>10.5</v>
      </c>
      <c r="M15" s="23">
        <v>386.7</v>
      </c>
      <c r="N15" s="20">
        <v>0</v>
      </c>
      <c r="O15" s="23">
        <v>0</v>
      </c>
      <c r="P15" s="20">
        <v>0</v>
      </c>
      <c r="Q15" s="23">
        <v>0</v>
      </c>
      <c r="R15" s="22">
        <v>6187.3</v>
      </c>
      <c r="S15" s="20">
        <v>100</v>
      </c>
      <c r="T15" s="20">
        <v>50</v>
      </c>
      <c r="U15" s="21">
        <v>25</v>
      </c>
      <c r="V15" s="20"/>
      <c r="W15" s="20"/>
      <c r="X15"/>
      <c r="Y15"/>
      <c r="Z15" s="17"/>
      <c r="AA15" s="17"/>
      <c r="AD15" s="16" t="s">
        <v>4</v>
      </c>
      <c r="AE15" s="46">
        <v>5892.67</v>
      </c>
      <c r="AF15" s="16">
        <v>5892.67</v>
      </c>
      <c r="AG15" s="16">
        <f t="shared" si="0"/>
        <v>294.63350000000003</v>
      </c>
      <c r="AH15" s="16">
        <f t="shared" si="1"/>
        <v>6187.3035</v>
      </c>
      <c r="AI15" s="17">
        <f t="shared" si="2"/>
        <v>3.4999999998035491E-3</v>
      </c>
    </row>
    <row r="16" spans="1:35" s="16" customFormat="1" x14ac:dyDescent="0.25">
      <c r="A16" s="16">
        <v>1288</v>
      </c>
      <c r="B16" s="47">
        <v>1826</v>
      </c>
      <c r="C16" s="20" t="s">
        <v>1057</v>
      </c>
      <c r="D16" s="20">
        <v>14</v>
      </c>
      <c r="E16" s="20">
        <v>1</v>
      </c>
      <c r="F16" s="26" t="s">
        <v>1047</v>
      </c>
      <c r="G16" s="23">
        <v>9066.3799999999992</v>
      </c>
      <c r="H16" s="20">
        <v>31.5</v>
      </c>
      <c r="I16" s="23">
        <v>2719.92</v>
      </c>
      <c r="J16" s="20">
        <v>21</v>
      </c>
      <c r="K16" s="23">
        <v>1813.28</v>
      </c>
      <c r="L16" s="20">
        <v>10.5</v>
      </c>
      <c r="M16" s="23">
        <v>906.64</v>
      </c>
      <c r="N16" s="20">
        <v>0</v>
      </c>
      <c r="O16" s="23">
        <v>0</v>
      </c>
      <c r="P16" s="20">
        <v>0</v>
      </c>
      <c r="Q16" s="23">
        <v>0</v>
      </c>
      <c r="R16" s="22">
        <v>14506.22</v>
      </c>
      <c r="S16" s="20">
        <v>100</v>
      </c>
      <c r="T16" s="20">
        <v>50</v>
      </c>
      <c r="U16" s="21">
        <v>25</v>
      </c>
      <c r="V16" s="20"/>
      <c r="W16" s="20"/>
      <c r="X16"/>
      <c r="Y16"/>
      <c r="Z16" s="17"/>
      <c r="AA16" s="17"/>
      <c r="AD16" s="16" t="s">
        <v>4</v>
      </c>
      <c r="AE16" s="46">
        <v>13815.45</v>
      </c>
      <c r="AF16" s="16">
        <v>13815.45</v>
      </c>
      <c r="AG16" s="16">
        <f t="shared" si="0"/>
        <v>690.77250000000004</v>
      </c>
      <c r="AH16" s="16">
        <f t="shared" si="1"/>
        <v>14506.2225</v>
      </c>
      <c r="AI16" s="17">
        <f t="shared" si="2"/>
        <v>2.500000000509317E-3</v>
      </c>
    </row>
    <row r="17" spans="1:35" s="16" customFormat="1" x14ac:dyDescent="0.25">
      <c r="A17" s="16">
        <v>1289</v>
      </c>
      <c r="B17" s="47">
        <v>1827</v>
      </c>
      <c r="C17" s="20" t="s">
        <v>1057</v>
      </c>
      <c r="D17" s="20">
        <v>15</v>
      </c>
      <c r="E17" s="20">
        <v>1</v>
      </c>
      <c r="F17" s="26" t="s">
        <v>1046</v>
      </c>
      <c r="G17" s="23">
        <v>5066.1000000000004</v>
      </c>
      <c r="H17" s="20">
        <v>31.5</v>
      </c>
      <c r="I17" s="23">
        <v>1519.83</v>
      </c>
      <c r="J17" s="20">
        <v>21</v>
      </c>
      <c r="K17" s="23">
        <v>1013.22</v>
      </c>
      <c r="L17" s="20">
        <v>10.5</v>
      </c>
      <c r="M17" s="23">
        <v>506.61</v>
      </c>
      <c r="N17" s="20">
        <v>0</v>
      </c>
      <c r="O17" s="23">
        <v>0</v>
      </c>
      <c r="P17" s="20">
        <v>0</v>
      </c>
      <c r="Q17" s="23">
        <v>0</v>
      </c>
      <c r="R17" s="22">
        <v>8105.76</v>
      </c>
      <c r="S17" s="20">
        <v>100</v>
      </c>
      <c r="T17" s="20">
        <v>50</v>
      </c>
      <c r="U17" s="21">
        <v>25</v>
      </c>
      <c r="V17" s="20"/>
      <c r="W17" s="20"/>
      <c r="X17"/>
      <c r="Y17"/>
      <c r="Z17" s="17"/>
      <c r="AA17" s="17"/>
      <c r="AD17" s="16" t="s">
        <v>4</v>
      </c>
      <c r="AE17" s="46">
        <v>7719.78</v>
      </c>
      <c r="AF17" s="16">
        <v>7719.78</v>
      </c>
      <c r="AG17" s="16">
        <f t="shared" si="0"/>
        <v>385.98900000000003</v>
      </c>
      <c r="AH17" s="16">
        <f t="shared" si="1"/>
        <v>8105.7690000000002</v>
      </c>
      <c r="AI17" s="17">
        <f t="shared" si="2"/>
        <v>9.0000000000145519E-3</v>
      </c>
    </row>
    <row r="18" spans="1:35" s="16" customFormat="1" ht="30" x14ac:dyDescent="0.25">
      <c r="A18" s="16">
        <v>1290</v>
      </c>
      <c r="B18" s="47">
        <v>1828</v>
      </c>
      <c r="C18" s="20" t="s">
        <v>1057</v>
      </c>
      <c r="D18" s="20">
        <v>16</v>
      </c>
      <c r="E18" s="20">
        <v>1</v>
      </c>
      <c r="F18" s="26" t="s">
        <v>1045</v>
      </c>
      <c r="G18" s="23">
        <v>9467.23</v>
      </c>
      <c r="H18" s="20">
        <v>31.5</v>
      </c>
      <c r="I18" s="23">
        <v>2840.17</v>
      </c>
      <c r="J18" s="20">
        <v>21</v>
      </c>
      <c r="K18" s="23">
        <v>1893.44</v>
      </c>
      <c r="L18" s="20">
        <v>10.5</v>
      </c>
      <c r="M18" s="23">
        <v>946.72</v>
      </c>
      <c r="N18" s="20">
        <v>0</v>
      </c>
      <c r="O18" s="23">
        <v>0</v>
      </c>
      <c r="P18" s="20">
        <v>0</v>
      </c>
      <c r="Q18" s="23">
        <v>0</v>
      </c>
      <c r="R18" s="22">
        <v>15147.56</v>
      </c>
      <c r="S18" s="20">
        <v>100</v>
      </c>
      <c r="T18" s="20">
        <v>50</v>
      </c>
      <c r="U18" s="21">
        <v>25</v>
      </c>
      <c r="V18" s="20"/>
      <c r="W18" s="20"/>
      <c r="X18"/>
      <c r="Y18"/>
      <c r="Z18" s="17"/>
      <c r="AA18" s="17"/>
      <c r="AD18" s="16" t="s">
        <v>4</v>
      </c>
      <c r="AE18" s="46">
        <v>14426.25</v>
      </c>
      <c r="AF18" s="16">
        <v>14426.25</v>
      </c>
      <c r="AG18" s="16">
        <f t="shared" si="0"/>
        <v>721.3125</v>
      </c>
      <c r="AH18" s="16">
        <f t="shared" si="1"/>
        <v>15147.5625</v>
      </c>
      <c r="AI18" s="17">
        <f t="shared" si="2"/>
        <v>2.500000000509317E-3</v>
      </c>
    </row>
    <row r="19" spans="1:35" s="16" customFormat="1" ht="30" x14ac:dyDescent="0.25">
      <c r="A19" s="16">
        <v>1291</v>
      </c>
      <c r="B19" s="47">
        <v>1829</v>
      </c>
      <c r="C19" s="20" t="s">
        <v>1057</v>
      </c>
      <c r="D19" s="20">
        <v>17</v>
      </c>
      <c r="E19" s="20">
        <v>1</v>
      </c>
      <c r="F19" s="26" t="s">
        <v>1044</v>
      </c>
      <c r="G19" s="23">
        <v>8933.16</v>
      </c>
      <c r="H19" s="20">
        <v>31.5</v>
      </c>
      <c r="I19" s="23">
        <v>2679.95</v>
      </c>
      <c r="J19" s="20">
        <v>21</v>
      </c>
      <c r="K19" s="23">
        <v>1786.63</v>
      </c>
      <c r="L19" s="20">
        <v>10.5</v>
      </c>
      <c r="M19" s="23">
        <v>893.32</v>
      </c>
      <c r="N19" s="20">
        <v>0</v>
      </c>
      <c r="O19" s="23">
        <v>0</v>
      </c>
      <c r="P19" s="20">
        <v>0</v>
      </c>
      <c r="Q19" s="23">
        <v>0</v>
      </c>
      <c r="R19" s="22">
        <v>14293.06</v>
      </c>
      <c r="S19" s="20">
        <v>100</v>
      </c>
      <c r="T19" s="20">
        <v>50</v>
      </c>
      <c r="U19" s="21">
        <v>25</v>
      </c>
      <c r="V19" s="20"/>
      <c r="W19" s="20"/>
      <c r="X19"/>
      <c r="Y19"/>
      <c r="Z19" s="17"/>
      <c r="AA19" s="17"/>
      <c r="AD19" s="16" t="s">
        <v>4</v>
      </c>
      <c r="AE19" s="46">
        <v>13612.43</v>
      </c>
      <c r="AF19" s="16">
        <v>13612.43</v>
      </c>
      <c r="AG19" s="16">
        <f t="shared" si="0"/>
        <v>680.62150000000008</v>
      </c>
      <c r="AH19" s="16">
        <f t="shared" si="1"/>
        <v>14293.0515</v>
      </c>
      <c r="AI19" s="17">
        <f t="shared" si="2"/>
        <v>-8.4999999999126885E-3</v>
      </c>
    </row>
    <row r="20" spans="1:35" s="16" customFormat="1" x14ac:dyDescent="0.25">
      <c r="A20" s="16">
        <v>1292</v>
      </c>
      <c r="B20" s="47">
        <v>1830</v>
      </c>
      <c r="C20" s="20" t="s">
        <v>1057</v>
      </c>
      <c r="D20" s="20">
        <v>18</v>
      </c>
      <c r="E20" s="20">
        <v>1</v>
      </c>
      <c r="F20" s="26" t="s">
        <v>1043</v>
      </c>
      <c r="G20" s="23">
        <v>5998.68</v>
      </c>
      <c r="H20" s="20">
        <v>31.5</v>
      </c>
      <c r="I20" s="23">
        <v>1799.61</v>
      </c>
      <c r="J20" s="20">
        <v>21</v>
      </c>
      <c r="K20" s="23">
        <v>1199.74</v>
      </c>
      <c r="L20" s="20">
        <v>10.5</v>
      </c>
      <c r="M20" s="23">
        <v>599.86</v>
      </c>
      <c r="N20" s="20">
        <v>0</v>
      </c>
      <c r="O20" s="23">
        <v>0</v>
      </c>
      <c r="P20" s="20">
        <v>0</v>
      </c>
      <c r="Q20" s="23">
        <v>0</v>
      </c>
      <c r="R20" s="22">
        <v>9597.89</v>
      </c>
      <c r="S20" s="20">
        <v>100</v>
      </c>
      <c r="T20" s="20">
        <v>50</v>
      </c>
      <c r="U20" s="21">
        <v>25</v>
      </c>
      <c r="V20" s="20"/>
      <c r="W20" s="20"/>
      <c r="X20"/>
      <c r="Y20"/>
      <c r="Z20" s="17"/>
      <c r="AA20" s="17"/>
      <c r="AD20" s="16" t="s">
        <v>4</v>
      </c>
      <c r="AE20" s="46">
        <v>9140.85</v>
      </c>
      <c r="AF20" s="16">
        <v>9140.85</v>
      </c>
      <c r="AG20" s="16">
        <f t="shared" si="0"/>
        <v>457.04250000000002</v>
      </c>
      <c r="AH20" s="16">
        <f t="shared" si="1"/>
        <v>9597.8924999999999</v>
      </c>
      <c r="AI20" s="17">
        <f t="shared" si="2"/>
        <v>2.500000000509317E-3</v>
      </c>
    </row>
    <row r="21" spans="1:35" s="16" customFormat="1" x14ac:dyDescent="0.25">
      <c r="A21" s="16">
        <v>1293</v>
      </c>
      <c r="B21" s="47">
        <v>1831</v>
      </c>
      <c r="C21" s="20" t="s">
        <v>1057</v>
      </c>
      <c r="D21" s="20">
        <v>19</v>
      </c>
      <c r="E21" s="20">
        <v>1</v>
      </c>
      <c r="F21" s="26" t="s">
        <v>1042</v>
      </c>
      <c r="G21" s="23">
        <v>3066.54</v>
      </c>
      <c r="H21" s="20">
        <v>31.5</v>
      </c>
      <c r="I21" s="23">
        <v>919.96</v>
      </c>
      <c r="J21" s="20">
        <v>21</v>
      </c>
      <c r="K21" s="23">
        <v>613.30999999999995</v>
      </c>
      <c r="L21" s="20">
        <v>10.5</v>
      </c>
      <c r="M21" s="23">
        <v>306.64999999999998</v>
      </c>
      <c r="N21" s="20">
        <v>0</v>
      </c>
      <c r="O21" s="23">
        <v>0</v>
      </c>
      <c r="P21" s="20">
        <v>0</v>
      </c>
      <c r="Q21" s="23">
        <v>0</v>
      </c>
      <c r="R21" s="22">
        <v>4906.46</v>
      </c>
      <c r="S21" s="20">
        <v>100</v>
      </c>
      <c r="T21" s="20">
        <v>50</v>
      </c>
      <c r="U21" s="21">
        <v>25</v>
      </c>
      <c r="V21" s="20"/>
      <c r="W21" s="20"/>
      <c r="X21"/>
      <c r="Y21"/>
      <c r="Z21" s="17"/>
      <c r="AA21" s="17"/>
      <c r="AD21" s="16" t="s">
        <v>4</v>
      </c>
      <c r="AE21" s="46">
        <v>4672.8100000000004</v>
      </c>
      <c r="AF21" s="16">
        <v>4672.8100000000004</v>
      </c>
      <c r="AG21" s="16">
        <f t="shared" si="0"/>
        <v>233.64050000000003</v>
      </c>
      <c r="AH21" s="16">
        <f t="shared" si="1"/>
        <v>4906.4505000000008</v>
      </c>
      <c r="AI21" s="17">
        <f t="shared" si="2"/>
        <v>-9.4999999992069206E-3</v>
      </c>
    </row>
    <row r="22" spans="1:35" s="16" customFormat="1" ht="30" x14ac:dyDescent="0.25">
      <c r="A22" s="16">
        <v>1294</v>
      </c>
      <c r="B22" s="47">
        <v>1832</v>
      </c>
      <c r="C22" s="20" t="s">
        <v>1057</v>
      </c>
      <c r="D22" s="20">
        <v>20</v>
      </c>
      <c r="E22" s="20">
        <v>1</v>
      </c>
      <c r="F22" s="26" t="s">
        <v>1041</v>
      </c>
      <c r="G22" s="23">
        <v>3066.54</v>
      </c>
      <c r="H22" s="20">
        <v>31.5</v>
      </c>
      <c r="I22" s="23">
        <v>919.96</v>
      </c>
      <c r="J22" s="20">
        <v>21</v>
      </c>
      <c r="K22" s="23">
        <v>613.30999999999995</v>
      </c>
      <c r="L22" s="20">
        <v>10.5</v>
      </c>
      <c r="M22" s="23">
        <v>306.64999999999998</v>
      </c>
      <c r="N22" s="20">
        <v>0</v>
      </c>
      <c r="O22" s="23">
        <v>0</v>
      </c>
      <c r="P22" s="20">
        <v>0</v>
      </c>
      <c r="Q22" s="23">
        <v>0</v>
      </c>
      <c r="R22" s="22">
        <v>4906.46</v>
      </c>
      <c r="S22" s="20">
        <v>100</v>
      </c>
      <c r="T22" s="20">
        <v>50</v>
      </c>
      <c r="U22" s="21">
        <v>25</v>
      </c>
      <c r="V22" s="20"/>
      <c r="W22" s="20"/>
      <c r="X22"/>
      <c r="Y22"/>
      <c r="Z22" s="17"/>
      <c r="AA22" s="17"/>
      <c r="AD22" s="16" t="s">
        <v>4</v>
      </c>
      <c r="AE22" s="46">
        <v>4672.8100000000004</v>
      </c>
      <c r="AF22" s="16">
        <v>4672.8100000000004</v>
      </c>
      <c r="AG22" s="16">
        <f t="shared" si="0"/>
        <v>233.64050000000003</v>
      </c>
      <c r="AH22" s="16">
        <f t="shared" si="1"/>
        <v>4906.4505000000008</v>
      </c>
      <c r="AI22" s="17">
        <f t="shared" si="2"/>
        <v>-9.4999999992069206E-3</v>
      </c>
    </row>
    <row r="23" spans="1:35" s="16" customFormat="1" x14ac:dyDescent="0.25">
      <c r="A23" s="16">
        <v>1295</v>
      </c>
      <c r="B23" s="47">
        <v>1833</v>
      </c>
      <c r="C23" s="20" t="s">
        <v>1057</v>
      </c>
      <c r="D23" s="20">
        <v>21</v>
      </c>
      <c r="E23" s="20">
        <v>1</v>
      </c>
      <c r="F23" s="26" t="s">
        <v>1040</v>
      </c>
      <c r="G23" s="23">
        <v>4666.42</v>
      </c>
      <c r="H23" s="20">
        <v>31.5</v>
      </c>
      <c r="I23" s="23">
        <v>1399.92</v>
      </c>
      <c r="J23" s="20">
        <v>21</v>
      </c>
      <c r="K23" s="23">
        <v>933.28</v>
      </c>
      <c r="L23" s="20">
        <v>10.5</v>
      </c>
      <c r="M23" s="23">
        <v>466.64</v>
      </c>
      <c r="N23" s="20">
        <v>0</v>
      </c>
      <c r="O23" s="23">
        <v>0</v>
      </c>
      <c r="P23" s="20">
        <v>0</v>
      </c>
      <c r="Q23" s="23">
        <v>0</v>
      </c>
      <c r="R23" s="22">
        <v>7466.26</v>
      </c>
      <c r="S23" s="20">
        <v>100</v>
      </c>
      <c r="T23" s="20">
        <v>50</v>
      </c>
      <c r="U23" s="21">
        <v>25</v>
      </c>
      <c r="V23" s="20"/>
      <c r="W23" s="20"/>
      <c r="X23"/>
      <c r="Y23"/>
      <c r="Z23" s="17"/>
      <c r="AA23" s="17"/>
      <c r="AD23" s="16" t="s">
        <v>4</v>
      </c>
      <c r="AE23" s="46">
        <v>7110.73</v>
      </c>
      <c r="AF23" s="16">
        <v>7110.73</v>
      </c>
      <c r="AG23" s="16">
        <f t="shared" si="0"/>
        <v>355.53649999999999</v>
      </c>
      <c r="AH23" s="16">
        <f t="shared" si="1"/>
        <v>7466.2664999999997</v>
      </c>
      <c r="AI23" s="17">
        <f t="shared" si="2"/>
        <v>6.4999999995052349E-3</v>
      </c>
    </row>
    <row r="24" spans="1:35" s="16" customFormat="1" x14ac:dyDescent="0.25">
      <c r="A24" s="16">
        <v>1296</v>
      </c>
      <c r="B24" s="47">
        <v>1834</v>
      </c>
      <c r="C24" s="20" t="s">
        <v>1057</v>
      </c>
      <c r="D24" s="20">
        <v>22</v>
      </c>
      <c r="E24" s="20">
        <v>1</v>
      </c>
      <c r="F24" s="26" t="s">
        <v>1039</v>
      </c>
      <c r="G24" s="23">
        <v>6133.07</v>
      </c>
      <c r="H24" s="20">
        <v>31.5</v>
      </c>
      <c r="I24" s="23">
        <v>1839.93</v>
      </c>
      <c r="J24" s="20">
        <v>21</v>
      </c>
      <c r="K24" s="23">
        <v>1226.6099999999999</v>
      </c>
      <c r="L24" s="20">
        <v>10.5</v>
      </c>
      <c r="M24" s="23">
        <v>613.30999999999995</v>
      </c>
      <c r="N24" s="20">
        <v>0</v>
      </c>
      <c r="O24" s="23">
        <v>0</v>
      </c>
      <c r="P24" s="20">
        <v>0</v>
      </c>
      <c r="Q24" s="23">
        <v>0</v>
      </c>
      <c r="R24" s="22">
        <v>9812.92</v>
      </c>
      <c r="S24" s="20">
        <v>100</v>
      </c>
      <c r="T24" s="20">
        <v>50</v>
      </c>
      <c r="U24" s="21">
        <v>25</v>
      </c>
      <c r="V24" s="20"/>
      <c r="W24" s="20"/>
      <c r="X24"/>
      <c r="Y24"/>
      <c r="Z24" s="17"/>
      <c r="AA24" s="17"/>
      <c r="AD24" s="16" t="s">
        <v>4</v>
      </c>
      <c r="AE24" s="46">
        <v>9345.6299999999992</v>
      </c>
      <c r="AF24" s="16">
        <v>9345.6299999999992</v>
      </c>
      <c r="AG24" s="16">
        <f t="shared" si="0"/>
        <v>467.28149999999999</v>
      </c>
      <c r="AH24" s="16">
        <f t="shared" si="1"/>
        <v>9812.9114999999983</v>
      </c>
      <c r="AI24" s="17">
        <f t="shared" si="2"/>
        <v>-8.5000000017316779E-3</v>
      </c>
    </row>
    <row r="25" spans="1:35" s="16" customFormat="1" ht="30" x14ac:dyDescent="0.25">
      <c r="A25" s="16">
        <v>1297</v>
      </c>
      <c r="B25" s="47">
        <v>1835</v>
      </c>
      <c r="C25" s="20" t="s">
        <v>1057</v>
      </c>
      <c r="D25" s="20">
        <v>23</v>
      </c>
      <c r="E25" s="20">
        <v>1</v>
      </c>
      <c r="F25" s="26" t="s">
        <v>1038</v>
      </c>
      <c r="G25" s="23">
        <v>6133.07</v>
      </c>
      <c r="H25" s="20">
        <v>31.5</v>
      </c>
      <c r="I25" s="23">
        <v>1839.93</v>
      </c>
      <c r="J25" s="20">
        <v>21</v>
      </c>
      <c r="K25" s="23">
        <v>1226.6099999999999</v>
      </c>
      <c r="L25" s="20">
        <v>10.5</v>
      </c>
      <c r="M25" s="23">
        <v>613.30999999999995</v>
      </c>
      <c r="N25" s="20">
        <v>0</v>
      </c>
      <c r="O25" s="23">
        <v>0</v>
      </c>
      <c r="P25" s="20">
        <v>0</v>
      </c>
      <c r="Q25" s="23">
        <v>0</v>
      </c>
      <c r="R25" s="22">
        <v>9812.92</v>
      </c>
      <c r="S25" s="20">
        <v>100</v>
      </c>
      <c r="T25" s="20">
        <v>50</v>
      </c>
      <c r="U25" s="21">
        <v>25</v>
      </c>
      <c r="V25" s="20"/>
      <c r="W25" s="20"/>
      <c r="X25"/>
      <c r="Y25"/>
      <c r="Z25" s="17"/>
      <c r="AA25" s="17"/>
      <c r="AD25" s="16" t="s">
        <v>4</v>
      </c>
      <c r="AE25" s="46">
        <v>9345.6299999999992</v>
      </c>
      <c r="AF25" s="16">
        <v>9345.6299999999992</v>
      </c>
      <c r="AG25" s="16">
        <f t="shared" si="0"/>
        <v>467.28149999999999</v>
      </c>
      <c r="AH25" s="16">
        <f t="shared" si="1"/>
        <v>9812.9114999999983</v>
      </c>
      <c r="AI25" s="17">
        <f t="shared" si="2"/>
        <v>-8.5000000017316779E-3</v>
      </c>
    </row>
    <row r="26" spans="1:35" s="16" customFormat="1" ht="30" x14ac:dyDescent="0.25">
      <c r="A26" s="16">
        <v>1298</v>
      </c>
      <c r="B26" s="47">
        <v>1836</v>
      </c>
      <c r="C26" s="20" t="s">
        <v>1057</v>
      </c>
      <c r="D26" s="20">
        <v>24</v>
      </c>
      <c r="E26" s="20">
        <v>1</v>
      </c>
      <c r="F26" s="26" t="s">
        <v>1037</v>
      </c>
      <c r="G26" s="23">
        <v>9599.2900000000009</v>
      </c>
      <c r="H26" s="20">
        <v>31.5</v>
      </c>
      <c r="I26" s="23">
        <v>2879.78</v>
      </c>
      <c r="J26" s="20">
        <v>21</v>
      </c>
      <c r="K26" s="23">
        <v>1919.86</v>
      </c>
      <c r="L26" s="20">
        <v>10.5</v>
      </c>
      <c r="M26" s="23">
        <v>959.93</v>
      </c>
      <c r="N26" s="20">
        <v>0</v>
      </c>
      <c r="O26" s="23">
        <v>0</v>
      </c>
      <c r="P26" s="20">
        <v>0</v>
      </c>
      <c r="Q26" s="23">
        <v>0</v>
      </c>
      <c r="R26" s="22">
        <v>15358.86</v>
      </c>
      <c r="S26" s="20">
        <v>100</v>
      </c>
      <c r="T26" s="20">
        <v>50</v>
      </c>
      <c r="U26" s="21">
        <v>25</v>
      </c>
      <c r="V26" s="20"/>
      <c r="W26" s="20"/>
      <c r="X26"/>
      <c r="Y26"/>
      <c r="Z26" s="17"/>
      <c r="AA26" s="17"/>
      <c r="AD26" s="16" t="s">
        <v>4</v>
      </c>
      <c r="AE26" s="46">
        <v>14627.49</v>
      </c>
      <c r="AF26" s="16">
        <v>14627.49</v>
      </c>
      <c r="AG26" s="16">
        <f t="shared" si="0"/>
        <v>731.37450000000001</v>
      </c>
      <c r="AH26" s="16">
        <f t="shared" si="1"/>
        <v>15358.8645</v>
      </c>
      <c r="AI26" s="17">
        <f t="shared" si="2"/>
        <v>4.4999999990977813E-3</v>
      </c>
    </row>
    <row r="27" spans="1:35" s="16" customFormat="1" x14ac:dyDescent="0.25">
      <c r="A27" s="16">
        <v>1299</v>
      </c>
      <c r="B27" s="47">
        <v>1837</v>
      </c>
      <c r="C27" s="20" t="s">
        <v>1057</v>
      </c>
      <c r="D27" s="20">
        <v>25</v>
      </c>
      <c r="E27" s="20">
        <v>1</v>
      </c>
      <c r="F27" s="26" t="s">
        <v>1036</v>
      </c>
      <c r="G27" s="23">
        <v>9066.3799999999992</v>
      </c>
      <c r="H27" s="20">
        <v>31.5</v>
      </c>
      <c r="I27" s="23">
        <v>2719.92</v>
      </c>
      <c r="J27" s="20">
        <v>21</v>
      </c>
      <c r="K27" s="23">
        <v>1813.28</v>
      </c>
      <c r="L27" s="20">
        <v>10.5</v>
      </c>
      <c r="M27" s="23">
        <v>906.64</v>
      </c>
      <c r="N27" s="20">
        <v>0</v>
      </c>
      <c r="O27" s="23">
        <v>0</v>
      </c>
      <c r="P27" s="20">
        <v>0</v>
      </c>
      <c r="Q27" s="23">
        <v>0</v>
      </c>
      <c r="R27" s="22">
        <v>14506.22</v>
      </c>
      <c r="S27" s="20">
        <v>100</v>
      </c>
      <c r="T27" s="20">
        <v>50</v>
      </c>
      <c r="U27" s="21">
        <v>25</v>
      </c>
      <c r="V27" s="20"/>
      <c r="W27" s="20"/>
      <c r="X27"/>
      <c r="Y27"/>
      <c r="Z27" s="17"/>
      <c r="AA27" s="17"/>
      <c r="AD27" s="16" t="s">
        <v>4</v>
      </c>
      <c r="AE27" s="46">
        <v>13815.45</v>
      </c>
      <c r="AF27" s="16">
        <v>13815.45</v>
      </c>
      <c r="AG27" s="16">
        <f t="shared" si="0"/>
        <v>690.77250000000004</v>
      </c>
      <c r="AH27" s="16">
        <f t="shared" si="1"/>
        <v>14506.2225</v>
      </c>
      <c r="AI27" s="17">
        <f t="shared" si="2"/>
        <v>2.500000000509317E-3</v>
      </c>
    </row>
    <row r="28" spans="1:35" s="16" customFormat="1" ht="45" x14ac:dyDescent="0.25">
      <c r="A28" s="16">
        <v>1300</v>
      </c>
      <c r="B28" s="47">
        <v>1838</v>
      </c>
      <c r="C28" s="20" t="s">
        <v>1057</v>
      </c>
      <c r="D28" s="20">
        <v>26</v>
      </c>
      <c r="E28" s="20">
        <v>1</v>
      </c>
      <c r="F28" s="26" t="s">
        <v>1035</v>
      </c>
      <c r="G28" s="23">
        <v>12267.32</v>
      </c>
      <c r="H28" s="20">
        <v>31.5</v>
      </c>
      <c r="I28" s="23">
        <v>3680.2</v>
      </c>
      <c r="J28" s="20">
        <v>21</v>
      </c>
      <c r="K28" s="23">
        <v>2453.46</v>
      </c>
      <c r="L28" s="20">
        <v>10.5</v>
      </c>
      <c r="M28" s="23">
        <v>1226.74</v>
      </c>
      <c r="N28" s="20">
        <v>0</v>
      </c>
      <c r="O28" s="23">
        <v>0</v>
      </c>
      <c r="P28" s="20">
        <v>0</v>
      </c>
      <c r="Q28" s="23">
        <v>0</v>
      </c>
      <c r="R28" s="22">
        <v>19627.72</v>
      </c>
      <c r="S28" s="20">
        <v>100</v>
      </c>
      <c r="T28" s="20">
        <v>50</v>
      </c>
      <c r="U28" s="21">
        <v>25</v>
      </c>
      <c r="V28" s="20"/>
      <c r="W28" s="20"/>
      <c r="X28"/>
      <c r="Y28"/>
      <c r="Z28" s="17"/>
      <c r="AA28" s="17"/>
      <c r="AD28" s="16" t="s">
        <v>4</v>
      </c>
      <c r="AE28" s="46">
        <v>18693.060000000001</v>
      </c>
      <c r="AF28" s="16">
        <v>18693.060000000001</v>
      </c>
      <c r="AG28" s="16">
        <f t="shared" si="0"/>
        <v>934.65300000000013</v>
      </c>
      <c r="AH28" s="16">
        <f t="shared" si="1"/>
        <v>19627.713</v>
      </c>
      <c r="AI28" s="17">
        <f t="shared" si="2"/>
        <v>-7.0000000014260877E-3</v>
      </c>
    </row>
    <row r="29" spans="1:35" s="16" customFormat="1" x14ac:dyDescent="0.25">
      <c r="A29" s="16">
        <v>1301</v>
      </c>
      <c r="B29" s="47">
        <v>1839</v>
      </c>
      <c r="C29" s="20" t="s">
        <v>1057</v>
      </c>
      <c r="D29" s="20">
        <v>27</v>
      </c>
      <c r="E29" s="20">
        <v>1</v>
      </c>
      <c r="F29" s="26" t="s">
        <v>1034</v>
      </c>
      <c r="G29" s="23">
        <v>5199.33</v>
      </c>
      <c r="H29" s="20">
        <v>31.5</v>
      </c>
      <c r="I29" s="23">
        <v>1559.8</v>
      </c>
      <c r="J29" s="20">
        <v>21</v>
      </c>
      <c r="K29" s="23">
        <v>1039.8699999999999</v>
      </c>
      <c r="L29" s="20">
        <v>10.5</v>
      </c>
      <c r="M29" s="23">
        <v>519.92999999999995</v>
      </c>
      <c r="N29" s="20">
        <v>0</v>
      </c>
      <c r="O29" s="23">
        <v>0</v>
      </c>
      <c r="P29" s="20">
        <v>0</v>
      </c>
      <c r="Q29" s="23">
        <v>0</v>
      </c>
      <c r="R29" s="22">
        <v>8318.93</v>
      </c>
      <c r="S29" s="20">
        <v>100</v>
      </c>
      <c r="T29" s="20">
        <v>50</v>
      </c>
      <c r="U29" s="21">
        <v>25</v>
      </c>
      <c r="V29" s="20"/>
      <c r="W29" s="20"/>
      <c r="X29"/>
      <c r="Y29"/>
      <c r="Z29" s="17"/>
      <c r="AA29" s="17"/>
      <c r="AD29" s="16" t="s">
        <v>4</v>
      </c>
      <c r="AE29" s="46">
        <v>7922.78</v>
      </c>
      <c r="AF29" s="16">
        <v>7922.78</v>
      </c>
      <c r="AG29" s="16">
        <f t="shared" si="0"/>
        <v>396.13900000000001</v>
      </c>
      <c r="AH29" s="16">
        <f t="shared" si="1"/>
        <v>8318.9189999999999</v>
      </c>
      <c r="AI29" s="17">
        <f t="shared" si="2"/>
        <v>-1.1000000000422006E-2</v>
      </c>
    </row>
    <row r="30" spans="1:35" s="16" customFormat="1" x14ac:dyDescent="0.25">
      <c r="A30" s="16">
        <v>1302</v>
      </c>
      <c r="B30" s="47">
        <v>1840</v>
      </c>
      <c r="C30" s="20" t="s">
        <v>1057</v>
      </c>
      <c r="D30" s="20">
        <v>28</v>
      </c>
      <c r="E30" s="20">
        <v>1</v>
      </c>
      <c r="F30" s="26" t="s">
        <v>1033</v>
      </c>
      <c r="G30" s="23">
        <v>5866.62</v>
      </c>
      <c r="H30" s="20">
        <v>31.5</v>
      </c>
      <c r="I30" s="23">
        <v>1759.99</v>
      </c>
      <c r="J30" s="20">
        <v>21</v>
      </c>
      <c r="K30" s="23">
        <v>1173.32</v>
      </c>
      <c r="L30" s="20">
        <v>10.5</v>
      </c>
      <c r="M30" s="23">
        <v>586.66999999999996</v>
      </c>
      <c r="N30" s="20">
        <v>0</v>
      </c>
      <c r="O30" s="23">
        <v>0</v>
      </c>
      <c r="P30" s="20">
        <v>0</v>
      </c>
      <c r="Q30" s="23">
        <v>0</v>
      </c>
      <c r="R30" s="22">
        <v>9386.6</v>
      </c>
      <c r="S30" s="20">
        <v>100</v>
      </c>
      <c r="T30" s="20">
        <v>50</v>
      </c>
      <c r="U30" s="21">
        <v>25</v>
      </c>
      <c r="V30" s="20"/>
      <c r="W30" s="20"/>
      <c r="X30"/>
      <c r="Y30"/>
      <c r="Z30" s="17"/>
      <c r="AA30" s="17"/>
      <c r="AD30" s="16" t="s">
        <v>4</v>
      </c>
      <c r="AE30" s="46">
        <v>8939.6200000000008</v>
      </c>
      <c r="AF30" s="16">
        <v>8939.6200000000008</v>
      </c>
      <c r="AG30" s="16">
        <f t="shared" si="0"/>
        <v>446.98100000000005</v>
      </c>
      <c r="AH30" s="16">
        <f t="shared" si="1"/>
        <v>9386.6010000000006</v>
      </c>
      <c r="AI30" s="17">
        <f t="shared" si="2"/>
        <v>1.0000000002037268E-3</v>
      </c>
    </row>
    <row r="31" spans="1:35" s="16" customFormat="1" ht="30" x14ac:dyDescent="0.25">
      <c r="A31" s="16">
        <v>1303</v>
      </c>
      <c r="B31" s="47">
        <v>1841</v>
      </c>
      <c r="C31" s="20" t="s">
        <v>1057</v>
      </c>
      <c r="D31" s="20">
        <v>29</v>
      </c>
      <c r="E31" s="20">
        <v>1</v>
      </c>
      <c r="F31" s="26" t="s">
        <v>1032</v>
      </c>
      <c r="G31" s="23">
        <v>3198.59</v>
      </c>
      <c r="H31" s="20">
        <v>31.5</v>
      </c>
      <c r="I31" s="23">
        <v>959.57</v>
      </c>
      <c r="J31" s="20">
        <v>21</v>
      </c>
      <c r="K31" s="23">
        <v>639.72</v>
      </c>
      <c r="L31" s="20">
        <v>10.5</v>
      </c>
      <c r="M31" s="23">
        <v>319.86</v>
      </c>
      <c r="N31" s="20">
        <v>0</v>
      </c>
      <c r="O31" s="23">
        <v>0</v>
      </c>
      <c r="P31" s="20">
        <v>0</v>
      </c>
      <c r="Q31" s="23">
        <v>0</v>
      </c>
      <c r="R31" s="22">
        <v>5117.74</v>
      </c>
      <c r="S31" s="20">
        <v>100</v>
      </c>
      <c r="T31" s="20">
        <v>50</v>
      </c>
      <c r="U31" s="21">
        <v>25</v>
      </c>
      <c r="V31" s="20"/>
      <c r="W31" s="20"/>
      <c r="X31"/>
      <c r="Y31"/>
      <c r="Z31" s="17"/>
      <c r="AA31" s="17"/>
      <c r="AD31" s="16" t="s">
        <v>4</v>
      </c>
      <c r="AE31" s="46">
        <v>4874.05</v>
      </c>
      <c r="AF31" s="16">
        <v>4874.05</v>
      </c>
      <c r="AG31" s="16">
        <f t="shared" si="0"/>
        <v>243.70250000000001</v>
      </c>
      <c r="AH31" s="16">
        <f t="shared" si="1"/>
        <v>5117.7525000000005</v>
      </c>
      <c r="AI31" s="17">
        <f t="shared" si="2"/>
        <v>1.2500000000727596E-2</v>
      </c>
    </row>
    <row r="32" spans="1:35" s="16" customFormat="1" x14ac:dyDescent="0.25">
      <c r="A32" s="16">
        <v>1304</v>
      </c>
      <c r="B32" s="47">
        <v>1842</v>
      </c>
      <c r="C32" s="20" t="s">
        <v>1057</v>
      </c>
      <c r="D32" s="20">
        <v>30</v>
      </c>
      <c r="E32" s="20">
        <v>1</v>
      </c>
      <c r="F32" s="26" t="s">
        <v>1031</v>
      </c>
      <c r="G32" s="23">
        <v>3198.59</v>
      </c>
      <c r="H32" s="20">
        <v>31.5</v>
      </c>
      <c r="I32" s="23">
        <v>959.57</v>
      </c>
      <c r="J32" s="20">
        <v>21</v>
      </c>
      <c r="K32" s="23">
        <v>639.72</v>
      </c>
      <c r="L32" s="20">
        <v>10.5</v>
      </c>
      <c r="M32" s="23">
        <v>319.86</v>
      </c>
      <c r="N32" s="20">
        <v>0</v>
      </c>
      <c r="O32" s="23">
        <v>0</v>
      </c>
      <c r="P32" s="20">
        <v>0</v>
      </c>
      <c r="Q32" s="23">
        <v>0</v>
      </c>
      <c r="R32" s="22">
        <v>5117.74</v>
      </c>
      <c r="S32" s="20">
        <v>100</v>
      </c>
      <c r="T32" s="20">
        <v>50</v>
      </c>
      <c r="U32" s="21">
        <v>25</v>
      </c>
      <c r="V32" s="20"/>
      <c r="W32" s="20"/>
      <c r="X32"/>
      <c r="Y32"/>
      <c r="Z32" s="17"/>
      <c r="AA32" s="17"/>
      <c r="AD32" s="16" t="s">
        <v>4</v>
      </c>
      <c r="AE32" s="46">
        <v>4874.05</v>
      </c>
      <c r="AF32" s="16">
        <v>4874.05</v>
      </c>
      <c r="AG32" s="16">
        <f t="shared" si="0"/>
        <v>243.70250000000001</v>
      </c>
      <c r="AH32" s="16">
        <f t="shared" si="1"/>
        <v>5117.7525000000005</v>
      </c>
      <c r="AI32" s="17">
        <f t="shared" si="2"/>
        <v>1.2500000000727596E-2</v>
      </c>
    </row>
    <row r="33" spans="1:35" s="16" customFormat="1" x14ac:dyDescent="0.25">
      <c r="A33" s="16">
        <v>1305</v>
      </c>
      <c r="B33" s="47">
        <v>1843</v>
      </c>
      <c r="C33" s="20" t="s">
        <v>1057</v>
      </c>
      <c r="D33" s="20">
        <v>31</v>
      </c>
      <c r="E33" s="20">
        <v>1</v>
      </c>
      <c r="F33" s="26" t="s">
        <v>1030</v>
      </c>
      <c r="G33" s="23">
        <v>3732.67</v>
      </c>
      <c r="H33" s="20">
        <v>31.5</v>
      </c>
      <c r="I33" s="23">
        <v>1119.8</v>
      </c>
      <c r="J33" s="20">
        <v>21</v>
      </c>
      <c r="K33" s="23">
        <v>746.53</v>
      </c>
      <c r="L33" s="20">
        <v>10.5</v>
      </c>
      <c r="M33" s="23">
        <v>373.26</v>
      </c>
      <c r="N33" s="20">
        <v>0</v>
      </c>
      <c r="O33" s="23">
        <v>0</v>
      </c>
      <c r="P33" s="20">
        <v>0</v>
      </c>
      <c r="Q33" s="23">
        <v>0</v>
      </c>
      <c r="R33" s="22">
        <v>5972.26</v>
      </c>
      <c r="S33" s="20">
        <v>100</v>
      </c>
      <c r="T33" s="20">
        <v>50</v>
      </c>
      <c r="U33" s="21">
        <v>25</v>
      </c>
      <c r="V33" s="20"/>
      <c r="W33" s="20"/>
      <c r="X33"/>
      <c r="Y33"/>
      <c r="Z33" s="17"/>
      <c r="AA33" s="17"/>
      <c r="AD33" s="16" t="s">
        <v>4</v>
      </c>
      <c r="AE33" s="46">
        <v>5687.87</v>
      </c>
      <c r="AF33" s="16">
        <v>5687.87</v>
      </c>
      <c r="AG33" s="16">
        <f t="shared" si="0"/>
        <v>284.39350000000002</v>
      </c>
      <c r="AH33" s="16">
        <f t="shared" si="1"/>
        <v>5972.2635</v>
      </c>
      <c r="AI33" s="17">
        <f t="shared" si="2"/>
        <v>3.4999999998035491E-3</v>
      </c>
    </row>
    <row r="34" spans="1:35" s="16" customFormat="1" x14ac:dyDescent="0.25">
      <c r="A34" s="16">
        <v>1306</v>
      </c>
      <c r="B34" s="47">
        <v>1844</v>
      </c>
      <c r="C34" s="20" t="s">
        <v>1057</v>
      </c>
      <c r="D34" s="20">
        <v>32</v>
      </c>
      <c r="E34" s="20">
        <v>1</v>
      </c>
      <c r="F34" s="26" t="s">
        <v>1029</v>
      </c>
      <c r="G34" s="23">
        <v>9866.91</v>
      </c>
      <c r="H34" s="20">
        <v>31.5</v>
      </c>
      <c r="I34" s="23">
        <v>2960.08</v>
      </c>
      <c r="J34" s="20">
        <v>21</v>
      </c>
      <c r="K34" s="23">
        <v>1973.38</v>
      </c>
      <c r="L34" s="20">
        <v>10.5</v>
      </c>
      <c r="M34" s="23">
        <v>986.7</v>
      </c>
      <c r="N34" s="20">
        <v>0</v>
      </c>
      <c r="O34" s="23">
        <v>0</v>
      </c>
      <c r="P34" s="20">
        <v>0</v>
      </c>
      <c r="Q34" s="23">
        <v>0</v>
      </c>
      <c r="R34" s="22">
        <v>15787.07</v>
      </c>
      <c r="S34" s="20">
        <v>100</v>
      </c>
      <c r="T34" s="20">
        <v>50</v>
      </c>
      <c r="U34" s="21">
        <v>25</v>
      </c>
      <c r="V34" s="20"/>
      <c r="W34" s="20"/>
      <c r="X34"/>
      <c r="Y34"/>
      <c r="Z34" s="17"/>
      <c r="AA34" s="17"/>
      <c r="AD34" s="16" t="s">
        <v>4</v>
      </c>
      <c r="AE34" s="46">
        <v>15035.3</v>
      </c>
      <c r="AF34" s="16">
        <v>15035.3</v>
      </c>
      <c r="AG34" s="16">
        <f t="shared" si="0"/>
        <v>751.76499999999999</v>
      </c>
      <c r="AH34" s="16">
        <f t="shared" si="1"/>
        <v>15787.064999999999</v>
      </c>
      <c r="AI34" s="17">
        <f t="shared" si="2"/>
        <v>-5.0000000010186341E-3</v>
      </c>
    </row>
    <row r="35" spans="1:35" s="16" customFormat="1" x14ac:dyDescent="0.25">
      <c r="A35" s="16">
        <v>1307</v>
      </c>
      <c r="B35" s="47">
        <v>1845</v>
      </c>
      <c r="C35" s="20" t="s">
        <v>1057</v>
      </c>
      <c r="D35" s="20">
        <v>33</v>
      </c>
      <c r="E35" s="20">
        <v>1</v>
      </c>
      <c r="F35" s="26" t="s">
        <v>1028</v>
      </c>
      <c r="G35" s="23">
        <v>2666.86</v>
      </c>
      <c r="H35" s="20">
        <v>31.5</v>
      </c>
      <c r="I35" s="23">
        <v>800.06</v>
      </c>
      <c r="J35" s="20">
        <v>21</v>
      </c>
      <c r="K35" s="23">
        <v>533.37</v>
      </c>
      <c r="L35" s="20">
        <v>10.5</v>
      </c>
      <c r="M35" s="23">
        <v>266.69</v>
      </c>
      <c r="N35" s="20">
        <v>0</v>
      </c>
      <c r="O35" s="23">
        <v>0</v>
      </c>
      <c r="P35" s="20">
        <v>0</v>
      </c>
      <c r="Q35" s="23">
        <v>0</v>
      </c>
      <c r="R35" s="22">
        <v>4266.9799999999996</v>
      </c>
      <c r="S35" s="20">
        <v>100</v>
      </c>
      <c r="T35" s="20">
        <v>50</v>
      </c>
      <c r="U35" s="21">
        <v>25</v>
      </c>
      <c r="V35" s="20"/>
      <c r="W35" s="20"/>
      <c r="X35"/>
      <c r="Y35"/>
      <c r="Z35" s="17"/>
      <c r="AA35" s="17"/>
      <c r="AD35" s="16" t="s">
        <v>4</v>
      </c>
      <c r="AE35" s="46">
        <v>4063.79</v>
      </c>
      <c r="AF35" s="16">
        <v>4063.79</v>
      </c>
      <c r="AG35" s="16">
        <f t="shared" si="0"/>
        <v>203.18950000000001</v>
      </c>
      <c r="AH35" s="16">
        <f t="shared" si="1"/>
        <v>4266.9795000000004</v>
      </c>
      <c r="AI35" s="17">
        <f t="shared" si="2"/>
        <v>-4.999999991923687E-4</v>
      </c>
    </row>
    <row r="36" spans="1:35" s="16" customFormat="1" x14ac:dyDescent="0.25">
      <c r="A36" s="16">
        <v>1308</v>
      </c>
      <c r="B36" s="47">
        <v>1846</v>
      </c>
      <c r="C36" s="20" t="s">
        <v>1057</v>
      </c>
      <c r="D36" s="20">
        <v>34</v>
      </c>
      <c r="E36" s="20">
        <v>1</v>
      </c>
      <c r="F36" s="26" t="s">
        <v>1027</v>
      </c>
      <c r="G36" s="23">
        <v>11999.69</v>
      </c>
      <c r="H36" s="20">
        <v>31.5</v>
      </c>
      <c r="I36" s="23">
        <v>3599.9</v>
      </c>
      <c r="J36" s="20">
        <v>21</v>
      </c>
      <c r="K36" s="23">
        <v>2399.94</v>
      </c>
      <c r="L36" s="20">
        <v>10.5</v>
      </c>
      <c r="M36" s="23">
        <v>1199.97</v>
      </c>
      <c r="N36" s="20">
        <v>0</v>
      </c>
      <c r="O36" s="23">
        <v>0</v>
      </c>
      <c r="P36" s="20">
        <v>0</v>
      </c>
      <c r="Q36" s="23">
        <v>0</v>
      </c>
      <c r="R36" s="22">
        <v>19199.5</v>
      </c>
      <c r="S36" s="20">
        <v>100</v>
      </c>
      <c r="T36" s="20">
        <v>50</v>
      </c>
      <c r="U36" s="21">
        <v>25</v>
      </c>
      <c r="V36" s="20"/>
      <c r="W36" s="20"/>
      <c r="X36"/>
      <c r="Y36"/>
      <c r="Z36" s="17"/>
      <c r="AA36" s="17"/>
      <c r="AD36" s="16" t="s">
        <v>4</v>
      </c>
      <c r="AE36" s="46">
        <v>18285.25</v>
      </c>
      <c r="AF36" s="16">
        <v>18285.25</v>
      </c>
      <c r="AG36" s="16">
        <f t="shared" si="0"/>
        <v>914.26250000000005</v>
      </c>
      <c r="AH36" s="16">
        <f t="shared" si="1"/>
        <v>19199.512500000001</v>
      </c>
      <c r="AI36" s="17">
        <f t="shared" si="2"/>
        <v>1.2500000000727596E-2</v>
      </c>
    </row>
    <row r="37" spans="1:35" s="16" customFormat="1" x14ac:dyDescent="0.25">
      <c r="A37" s="16">
        <v>1309</v>
      </c>
      <c r="B37" s="47">
        <v>1847</v>
      </c>
      <c r="C37" s="20" t="s">
        <v>1057</v>
      </c>
      <c r="D37" s="20">
        <v>35</v>
      </c>
      <c r="E37" s="20">
        <v>1</v>
      </c>
      <c r="F37" s="26" t="s">
        <v>1026</v>
      </c>
      <c r="G37" s="23">
        <v>6667.14</v>
      </c>
      <c r="H37" s="20">
        <v>31.5</v>
      </c>
      <c r="I37" s="23">
        <v>2000.14</v>
      </c>
      <c r="J37" s="20">
        <v>21</v>
      </c>
      <c r="K37" s="23">
        <v>1333.43</v>
      </c>
      <c r="L37" s="20">
        <v>10.5</v>
      </c>
      <c r="M37" s="23">
        <v>666.72</v>
      </c>
      <c r="N37" s="20">
        <v>0</v>
      </c>
      <c r="O37" s="23">
        <v>0</v>
      </c>
      <c r="P37" s="20">
        <v>0</v>
      </c>
      <c r="Q37" s="23">
        <v>0</v>
      </c>
      <c r="R37" s="22">
        <v>10667.43</v>
      </c>
      <c r="S37" s="20">
        <v>100</v>
      </c>
      <c r="T37" s="20">
        <v>50</v>
      </c>
      <c r="U37" s="21">
        <v>25</v>
      </c>
      <c r="V37" s="20"/>
      <c r="W37" s="20"/>
      <c r="X37"/>
      <c r="Y37"/>
      <c r="Z37" s="17"/>
      <c r="AA37" s="17"/>
      <c r="AD37" s="16" t="s">
        <v>4</v>
      </c>
      <c r="AE37" s="46">
        <v>10159.459999999999</v>
      </c>
      <c r="AF37" s="16">
        <v>10159.459999999999</v>
      </c>
      <c r="AG37" s="16">
        <f t="shared" si="0"/>
        <v>507.97299999999996</v>
      </c>
      <c r="AH37" s="16">
        <f t="shared" si="1"/>
        <v>10667.432999999999</v>
      </c>
      <c r="AI37" s="17">
        <f t="shared" si="2"/>
        <v>2.999999998792191E-3</v>
      </c>
    </row>
    <row r="38" spans="1:35" s="16" customFormat="1" ht="30" x14ac:dyDescent="0.25">
      <c r="A38" s="16">
        <v>1310</v>
      </c>
      <c r="B38" s="47">
        <v>1848</v>
      </c>
      <c r="C38" s="20" t="s">
        <v>1057</v>
      </c>
      <c r="D38" s="20">
        <v>36</v>
      </c>
      <c r="E38" s="20">
        <v>1</v>
      </c>
      <c r="F38" s="26" t="s">
        <v>1025</v>
      </c>
      <c r="G38" s="23">
        <v>9066.3799999999992</v>
      </c>
      <c r="H38" s="20">
        <v>31.5</v>
      </c>
      <c r="I38" s="23">
        <v>2719.92</v>
      </c>
      <c r="J38" s="20">
        <v>21</v>
      </c>
      <c r="K38" s="23">
        <v>1813.28</v>
      </c>
      <c r="L38" s="20">
        <v>10.5</v>
      </c>
      <c r="M38" s="23">
        <v>906.64</v>
      </c>
      <c r="N38" s="20">
        <v>0</v>
      </c>
      <c r="O38" s="23">
        <v>0</v>
      </c>
      <c r="P38" s="20">
        <v>0</v>
      </c>
      <c r="Q38" s="23">
        <v>0</v>
      </c>
      <c r="R38" s="22">
        <v>14506.22</v>
      </c>
      <c r="S38" s="20">
        <v>100</v>
      </c>
      <c r="T38" s="20">
        <v>50</v>
      </c>
      <c r="U38" s="21">
        <v>25</v>
      </c>
      <c r="V38" s="20"/>
      <c r="W38" s="20"/>
      <c r="X38"/>
      <c r="Y38"/>
      <c r="Z38" s="17"/>
      <c r="AA38" s="17"/>
      <c r="AD38" s="16" t="s">
        <v>4</v>
      </c>
      <c r="AE38" s="46">
        <v>13815.45</v>
      </c>
      <c r="AF38" s="16">
        <v>13815.45</v>
      </c>
      <c r="AG38" s="16">
        <f t="shared" si="0"/>
        <v>690.77250000000004</v>
      </c>
      <c r="AH38" s="16">
        <f t="shared" si="1"/>
        <v>14506.2225</v>
      </c>
      <c r="AI38" s="17">
        <f t="shared" si="2"/>
        <v>2.500000000509317E-3</v>
      </c>
    </row>
    <row r="39" spans="1:35" s="16" customFormat="1" ht="30" x14ac:dyDescent="0.25">
      <c r="A39" s="16">
        <v>1311</v>
      </c>
      <c r="B39" s="47">
        <v>1849</v>
      </c>
      <c r="C39" s="20" t="s">
        <v>1057</v>
      </c>
      <c r="D39" s="20">
        <v>37</v>
      </c>
      <c r="E39" s="20">
        <v>1</v>
      </c>
      <c r="F39" s="26" t="s">
        <v>1024</v>
      </c>
      <c r="G39" s="23">
        <v>6532.75</v>
      </c>
      <c r="H39" s="20">
        <v>31.5</v>
      </c>
      <c r="I39" s="23">
        <v>1959.82</v>
      </c>
      <c r="J39" s="20">
        <v>21</v>
      </c>
      <c r="K39" s="23">
        <v>1306.55</v>
      </c>
      <c r="L39" s="20">
        <v>10.5</v>
      </c>
      <c r="M39" s="23">
        <v>653.28</v>
      </c>
      <c r="N39" s="20">
        <v>0</v>
      </c>
      <c r="O39" s="23">
        <v>0</v>
      </c>
      <c r="P39" s="20">
        <v>0</v>
      </c>
      <c r="Q39" s="23">
        <v>0</v>
      </c>
      <c r="R39" s="22">
        <v>10452.4</v>
      </c>
      <c r="S39" s="20">
        <v>100</v>
      </c>
      <c r="T39" s="20">
        <v>50</v>
      </c>
      <c r="U39" s="21">
        <v>25</v>
      </c>
      <c r="V39" s="20"/>
      <c r="W39" s="20"/>
      <c r="X39"/>
      <c r="Y39"/>
      <c r="Z39" s="17"/>
      <c r="AA39" s="17"/>
      <c r="AD39" s="16" t="s">
        <v>4</v>
      </c>
      <c r="AE39" s="46">
        <v>9954.67</v>
      </c>
      <c r="AF39" s="16">
        <v>9954.67</v>
      </c>
      <c r="AG39" s="16">
        <f t="shared" si="0"/>
        <v>497.73350000000005</v>
      </c>
      <c r="AH39" s="16">
        <f t="shared" si="1"/>
        <v>10452.4035</v>
      </c>
      <c r="AI39" s="17">
        <f t="shared" si="2"/>
        <v>3.5000000007130438E-3</v>
      </c>
    </row>
    <row r="40" spans="1:35" s="16" customFormat="1" ht="30" x14ac:dyDescent="0.25">
      <c r="A40" s="16">
        <v>1312</v>
      </c>
      <c r="B40" s="47">
        <v>1850</v>
      </c>
      <c r="C40" s="20" t="s">
        <v>1057</v>
      </c>
      <c r="D40" s="20">
        <v>38</v>
      </c>
      <c r="E40" s="20">
        <v>1</v>
      </c>
      <c r="F40" s="26" t="s">
        <v>1023</v>
      </c>
      <c r="G40" s="23">
        <v>2666.86</v>
      </c>
      <c r="H40" s="20">
        <v>31.5</v>
      </c>
      <c r="I40" s="23">
        <v>800.06</v>
      </c>
      <c r="J40" s="20">
        <v>21</v>
      </c>
      <c r="K40" s="23">
        <v>533.37</v>
      </c>
      <c r="L40" s="20">
        <v>10.5</v>
      </c>
      <c r="M40" s="23">
        <v>266.69</v>
      </c>
      <c r="N40" s="20">
        <v>0</v>
      </c>
      <c r="O40" s="23">
        <v>0</v>
      </c>
      <c r="P40" s="20">
        <v>0</v>
      </c>
      <c r="Q40" s="23">
        <v>0</v>
      </c>
      <c r="R40" s="22">
        <v>4266.9799999999996</v>
      </c>
      <c r="S40" s="20">
        <v>100</v>
      </c>
      <c r="T40" s="20">
        <v>50</v>
      </c>
      <c r="U40" s="21">
        <v>25</v>
      </c>
      <c r="V40" s="20"/>
      <c r="W40" s="20"/>
      <c r="X40"/>
      <c r="Y40"/>
      <c r="Z40" s="17"/>
      <c r="AA40" s="17"/>
      <c r="AD40" s="16" t="s">
        <v>4</v>
      </c>
      <c r="AE40" s="46">
        <v>4063.79</v>
      </c>
      <c r="AF40" s="16">
        <v>4063.79</v>
      </c>
      <c r="AG40" s="16">
        <f t="shared" si="0"/>
        <v>203.18950000000001</v>
      </c>
      <c r="AH40" s="16">
        <f t="shared" si="1"/>
        <v>4266.9795000000004</v>
      </c>
      <c r="AI40" s="17">
        <f t="shared" si="2"/>
        <v>-4.999999991923687E-4</v>
      </c>
    </row>
    <row r="41" spans="1:35" s="16" customFormat="1" ht="30" x14ac:dyDescent="0.25">
      <c r="A41" s="16">
        <v>1313</v>
      </c>
      <c r="B41" s="47">
        <v>1851</v>
      </c>
      <c r="C41" s="20" t="s">
        <v>1057</v>
      </c>
      <c r="D41" s="20">
        <v>39</v>
      </c>
      <c r="E41" s="20">
        <v>1</v>
      </c>
      <c r="F41" s="26" t="s">
        <v>1022</v>
      </c>
      <c r="G41" s="23">
        <v>3198.59</v>
      </c>
      <c r="H41" s="20">
        <v>31.5</v>
      </c>
      <c r="I41" s="23">
        <v>959.57</v>
      </c>
      <c r="J41" s="20">
        <v>21</v>
      </c>
      <c r="K41" s="23">
        <v>639.72</v>
      </c>
      <c r="L41" s="20">
        <v>10.5</v>
      </c>
      <c r="M41" s="23">
        <v>319.86</v>
      </c>
      <c r="N41" s="20">
        <v>0</v>
      </c>
      <c r="O41" s="23">
        <v>0</v>
      </c>
      <c r="P41" s="20">
        <v>0</v>
      </c>
      <c r="Q41" s="23">
        <v>0</v>
      </c>
      <c r="R41" s="22">
        <v>5117.74</v>
      </c>
      <c r="S41" s="20">
        <v>100</v>
      </c>
      <c r="T41" s="20">
        <v>50</v>
      </c>
      <c r="U41" s="21">
        <v>25</v>
      </c>
      <c r="V41" s="20"/>
      <c r="W41" s="20"/>
      <c r="X41"/>
      <c r="Y41"/>
      <c r="Z41" s="17"/>
      <c r="AA41" s="17"/>
      <c r="AD41" s="16" t="s">
        <v>4</v>
      </c>
      <c r="AE41" s="46">
        <v>4874.05</v>
      </c>
      <c r="AF41" s="16">
        <v>4874.05</v>
      </c>
      <c r="AG41" s="16">
        <f t="shared" si="0"/>
        <v>243.70250000000001</v>
      </c>
      <c r="AH41" s="16">
        <f t="shared" si="1"/>
        <v>5117.7525000000005</v>
      </c>
      <c r="AI41" s="17">
        <f t="shared" si="2"/>
        <v>1.2500000000727596E-2</v>
      </c>
    </row>
    <row r="42" spans="1:35" s="16" customFormat="1" ht="30" x14ac:dyDescent="0.25">
      <c r="A42" s="16">
        <v>1314</v>
      </c>
      <c r="B42" s="47">
        <v>1852</v>
      </c>
      <c r="C42" s="20" t="s">
        <v>1057</v>
      </c>
      <c r="D42" s="20">
        <v>40</v>
      </c>
      <c r="E42" s="20">
        <v>1</v>
      </c>
      <c r="F42" s="26" t="s">
        <v>1021</v>
      </c>
      <c r="G42" s="23">
        <v>10266.59</v>
      </c>
      <c r="H42" s="20">
        <v>31.5</v>
      </c>
      <c r="I42" s="23">
        <v>3079.98</v>
      </c>
      <c r="J42" s="20">
        <v>21</v>
      </c>
      <c r="K42" s="23">
        <v>2053.3200000000002</v>
      </c>
      <c r="L42" s="20">
        <v>10.5</v>
      </c>
      <c r="M42" s="23">
        <v>1026.6600000000001</v>
      </c>
      <c r="N42" s="20">
        <v>0</v>
      </c>
      <c r="O42" s="23">
        <v>0</v>
      </c>
      <c r="P42" s="20">
        <v>0</v>
      </c>
      <c r="Q42" s="23">
        <v>0</v>
      </c>
      <c r="R42" s="22">
        <v>16426.55</v>
      </c>
      <c r="S42" s="20">
        <v>100</v>
      </c>
      <c r="T42" s="20">
        <v>50</v>
      </c>
      <c r="U42" s="21">
        <v>25</v>
      </c>
      <c r="V42" s="20"/>
      <c r="W42" s="20"/>
      <c r="X42"/>
      <c r="Y42"/>
      <c r="Z42" s="17"/>
      <c r="AA42" s="17"/>
      <c r="AD42" s="16" t="s">
        <v>4</v>
      </c>
      <c r="AE42" s="46">
        <v>15644.32</v>
      </c>
      <c r="AF42" s="16">
        <v>15644.32</v>
      </c>
      <c r="AG42" s="16">
        <f t="shared" si="0"/>
        <v>782.21600000000001</v>
      </c>
      <c r="AH42" s="16">
        <f t="shared" si="1"/>
        <v>16426.536</v>
      </c>
      <c r="AI42" s="17">
        <f t="shared" si="2"/>
        <v>-1.3999999999214197E-2</v>
      </c>
    </row>
    <row r="43" spans="1:35" s="16" customFormat="1" ht="30" x14ac:dyDescent="0.25">
      <c r="A43" s="16">
        <v>1315</v>
      </c>
      <c r="B43" s="47">
        <v>1853</v>
      </c>
      <c r="C43" s="20" t="s">
        <v>1057</v>
      </c>
      <c r="D43" s="20">
        <v>41</v>
      </c>
      <c r="E43" s="20">
        <v>1</v>
      </c>
      <c r="F43" s="26" t="s">
        <v>1020</v>
      </c>
      <c r="G43" s="23">
        <v>6532.75</v>
      </c>
      <c r="H43" s="20">
        <v>31.5</v>
      </c>
      <c r="I43" s="23">
        <v>1959.82</v>
      </c>
      <c r="J43" s="20">
        <v>21</v>
      </c>
      <c r="K43" s="23">
        <v>1306.55</v>
      </c>
      <c r="L43" s="20">
        <v>10.5</v>
      </c>
      <c r="M43" s="23">
        <v>653.28</v>
      </c>
      <c r="N43" s="20">
        <v>0</v>
      </c>
      <c r="O43" s="23">
        <v>0</v>
      </c>
      <c r="P43" s="20">
        <v>0</v>
      </c>
      <c r="Q43" s="23">
        <v>0</v>
      </c>
      <c r="R43" s="22">
        <v>10452.4</v>
      </c>
      <c r="S43" s="20">
        <v>100</v>
      </c>
      <c r="T43" s="20">
        <v>50</v>
      </c>
      <c r="U43" s="21">
        <v>25</v>
      </c>
      <c r="V43" s="20"/>
      <c r="W43" s="20"/>
      <c r="X43"/>
      <c r="Y43"/>
      <c r="Z43" s="17"/>
      <c r="AA43" s="17"/>
      <c r="AD43" s="16" t="s">
        <v>4</v>
      </c>
      <c r="AE43" s="46">
        <v>9954.67</v>
      </c>
      <c r="AF43" s="16">
        <v>9954.67</v>
      </c>
      <c r="AG43" s="16">
        <f t="shared" si="0"/>
        <v>497.73350000000005</v>
      </c>
      <c r="AH43" s="16">
        <f t="shared" si="1"/>
        <v>10452.4035</v>
      </c>
      <c r="AI43" s="17">
        <f t="shared" si="2"/>
        <v>3.5000000007130438E-3</v>
      </c>
    </row>
    <row r="44" spans="1:35" s="16" customFormat="1" ht="30" x14ac:dyDescent="0.25">
      <c r="A44" s="16">
        <v>1316</v>
      </c>
      <c r="B44" s="47">
        <v>1854</v>
      </c>
      <c r="C44" s="20" t="s">
        <v>1057</v>
      </c>
      <c r="D44" s="20">
        <v>42</v>
      </c>
      <c r="E44" s="20">
        <v>1</v>
      </c>
      <c r="F44" s="26" t="s">
        <v>1019</v>
      </c>
      <c r="G44" s="23">
        <v>2666.86</v>
      </c>
      <c r="H44" s="20">
        <v>31.5</v>
      </c>
      <c r="I44" s="23">
        <v>800.06</v>
      </c>
      <c r="J44" s="20">
        <v>21</v>
      </c>
      <c r="K44" s="23">
        <v>533.37</v>
      </c>
      <c r="L44" s="20">
        <v>10.5</v>
      </c>
      <c r="M44" s="23">
        <v>266.69</v>
      </c>
      <c r="N44" s="20">
        <v>0</v>
      </c>
      <c r="O44" s="23">
        <v>0</v>
      </c>
      <c r="P44" s="20">
        <v>0</v>
      </c>
      <c r="Q44" s="23">
        <v>0</v>
      </c>
      <c r="R44" s="22">
        <v>4266.9799999999996</v>
      </c>
      <c r="S44" s="20">
        <v>100</v>
      </c>
      <c r="T44" s="20">
        <v>50</v>
      </c>
      <c r="U44" s="21">
        <v>25</v>
      </c>
      <c r="V44" s="20"/>
      <c r="W44" s="20"/>
      <c r="X44"/>
      <c r="Y44"/>
      <c r="Z44" s="17"/>
      <c r="AA44" s="17"/>
      <c r="AD44" s="16" t="s">
        <v>4</v>
      </c>
      <c r="AE44" s="46">
        <v>4063.79</v>
      </c>
      <c r="AF44" s="16">
        <v>4063.79</v>
      </c>
      <c r="AG44" s="16">
        <f t="shared" si="0"/>
        <v>203.18950000000001</v>
      </c>
      <c r="AH44" s="16">
        <f t="shared" si="1"/>
        <v>4266.9795000000004</v>
      </c>
      <c r="AI44" s="17">
        <f t="shared" si="2"/>
        <v>-4.999999991923687E-4</v>
      </c>
    </row>
    <row r="45" spans="1:35" s="16" customFormat="1" ht="30" x14ac:dyDescent="0.25">
      <c r="A45" s="16">
        <v>1317</v>
      </c>
      <c r="B45" s="47">
        <v>1855</v>
      </c>
      <c r="C45" s="20" t="s">
        <v>1057</v>
      </c>
      <c r="D45" s="20">
        <v>43</v>
      </c>
      <c r="E45" s="20">
        <v>1</v>
      </c>
      <c r="F45" s="26" t="s">
        <v>1018</v>
      </c>
      <c r="G45" s="23">
        <v>3999.12</v>
      </c>
      <c r="H45" s="20">
        <v>31.5</v>
      </c>
      <c r="I45" s="23">
        <v>1199.74</v>
      </c>
      <c r="J45" s="20">
        <v>21</v>
      </c>
      <c r="K45" s="23">
        <v>799.83</v>
      </c>
      <c r="L45" s="20">
        <v>10.5</v>
      </c>
      <c r="M45" s="23">
        <v>399.91</v>
      </c>
      <c r="N45" s="20">
        <v>0</v>
      </c>
      <c r="O45" s="23">
        <v>0</v>
      </c>
      <c r="P45" s="20">
        <v>0</v>
      </c>
      <c r="Q45" s="23">
        <v>0</v>
      </c>
      <c r="R45" s="22">
        <v>6398.6</v>
      </c>
      <c r="S45" s="20">
        <v>100</v>
      </c>
      <c r="T45" s="20">
        <v>50</v>
      </c>
      <c r="U45" s="21">
        <v>25</v>
      </c>
      <c r="V45" s="20"/>
      <c r="W45" s="20"/>
      <c r="X45"/>
      <c r="Y45"/>
      <c r="Z45" s="17"/>
      <c r="AA45" s="17"/>
      <c r="AD45" s="16" t="s">
        <v>4</v>
      </c>
      <c r="AE45" s="46">
        <v>6093.91</v>
      </c>
      <c r="AF45" s="16">
        <v>6093.91</v>
      </c>
      <c r="AG45" s="16">
        <f t="shared" si="0"/>
        <v>304.69549999999998</v>
      </c>
      <c r="AH45" s="16">
        <f t="shared" si="1"/>
        <v>6398.6054999999997</v>
      </c>
      <c r="AI45" s="17">
        <f t="shared" si="2"/>
        <v>5.4999999993015081E-3</v>
      </c>
    </row>
    <row r="46" spans="1:35" s="16" customFormat="1" ht="30" x14ac:dyDescent="0.25">
      <c r="A46" s="16">
        <v>1318</v>
      </c>
      <c r="B46" s="47">
        <v>1856</v>
      </c>
      <c r="C46" s="20" t="s">
        <v>1057</v>
      </c>
      <c r="D46" s="20">
        <v>44</v>
      </c>
      <c r="E46" s="20">
        <v>1</v>
      </c>
      <c r="F46" s="26" t="s">
        <v>1017</v>
      </c>
      <c r="G46" s="23">
        <v>5466.94</v>
      </c>
      <c r="H46" s="20">
        <v>31.5</v>
      </c>
      <c r="I46" s="23">
        <v>1640.08</v>
      </c>
      <c r="J46" s="20">
        <v>21</v>
      </c>
      <c r="K46" s="23">
        <v>1093.3900000000001</v>
      </c>
      <c r="L46" s="20">
        <v>10.5</v>
      </c>
      <c r="M46" s="23">
        <v>546.69000000000005</v>
      </c>
      <c r="N46" s="20">
        <v>0</v>
      </c>
      <c r="O46" s="23">
        <v>0</v>
      </c>
      <c r="P46" s="20">
        <v>0</v>
      </c>
      <c r="Q46" s="23">
        <v>0</v>
      </c>
      <c r="R46" s="22">
        <v>8747.1</v>
      </c>
      <c r="S46" s="20">
        <v>100</v>
      </c>
      <c r="T46" s="20">
        <v>50</v>
      </c>
      <c r="U46" s="21">
        <v>25</v>
      </c>
      <c r="V46" s="20"/>
      <c r="W46" s="20"/>
      <c r="X46"/>
      <c r="Y46"/>
      <c r="Z46" s="17"/>
      <c r="AA46" s="17"/>
      <c r="AD46" s="16" t="s">
        <v>4</v>
      </c>
      <c r="AE46" s="46">
        <v>8330.57</v>
      </c>
      <c r="AF46" s="16">
        <v>8330.57</v>
      </c>
      <c r="AG46" s="16">
        <f t="shared" si="0"/>
        <v>416.52850000000001</v>
      </c>
      <c r="AH46" s="16">
        <f t="shared" si="1"/>
        <v>8747.0985000000001</v>
      </c>
      <c r="AI46" s="17">
        <f t="shared" si="2"/>
        <v>-1.5000000003055902E-3</v>
      </c>
    </row>
    <row r="47" spans="1:35" s="16" customFormat="1" ht="45" x14ac:dyDescent="0.25">
      <c r="A47" s="16">
        <v>1319</v>
      </c>
      <c r="B47" s="47">
        <v>1857</v>
      </c>
      <c r="C47" s="20" t="s">
        <v>1057</v>
      </c>
      <c r="D47" s="20">
        <v>45</v>
      </c>
      <c r="E47" s="20">
        <v>1</v>
      </c>
      <c r="F47" s="26" t="s">
        <v>1016</v>
      </c>
      <c r="G47" s="23">
        <v>2666.86</v>
      </c>
      <c r="H47" s="20">
        <v>31.5</v>
      </c>
      <c r="I47" s="23">
        <v>800.06</v>
      </c>
      <c r="J47" s="20">
        <v>21</v>
      </c>
      <c r="K47" s="23">
        <v>533.37</v>
      </c>
      <c r="L47" s="20">
        <v>10.5</v>
      </c>
      <c r="M47" s="23">
        <v>266.69</v>
      </c>
      <c r="N47" s="20">
        <v>0</v>
      </c>
      <c r="O47" s="23">
        <v>0</v>
      </c>
      <c r="P47" s="20">
        <v>0</v>
      </c>
      <c r="Q47" s="23">
        <v>0</v>
      </c>
      <c r="R47" s="22">
        <v>4266.9799999999996</v>
      </c>
      <c r="S47" s="20">
        <v>100</v>
      </c>
      <c r="T47" s="20">
        <v>50</v>
      </c>
      <c r="U47" s="21">
        <v>25</v>
      </c>
      <c r="V47" s="20"/>
      <c r="W47" s="20"/>
      <c r="X47"/>
      <c r="Y47"/>
      <c r="Z47" s="17"/>
      <c r="AA47" s="17"/>
      <c r="AD47" s="16" t="s">
        <v>4</v>
      </c>
      <c r="AE47" s="46">
        <v>4063.79</v>
      </c>
      <c r="AF47" s="16">
        <v>4063.79</v>
      </c>
      <c r="AG47" s="16">
        <f t="shared" si="0"/>
        <v>203.18950000000001</v>
      </c>
      <c r="AH47" s="16">
        <f t="shared" si="1"/>
        <v>4266.9795000000004</v>
      </c>
      <c r="AI47" s="17">
        <f t="shared" si="2"/>
        <v>-4.999999991923687E-4</v>
      </c>
    </row>
    <row r="48" spans="1:35" s="16" customFormat="1" ht="45" x14ac:dyDescent="0.25">
      <c r="A48" s="16">
        <v>1320</v>
      </c>
      <c r="B48" s="47">
        <v>1858</v>
      </c>
      <c r="C48" s="20" t="s">
        <v>1057</v>
      </c>
      <c r="D48" s="20">
        <v>46</v>
      </c>
      <c r="E48" s="20">
        <v>1</v>
      </c>
      <c r="F48" s="26" t="s">
        <v>1015</v>
      </c>
      <c r="G48" s="23">
        <v>5199.33</v>
      </c>
      <c r="H48" s="20">
        <v>31.5</v>
      </c>
      <c r="I48" s="23">
        <v>1559.8</v>
      </c>
      <c r="J48" s="20">
        <v>21</v>
      </c>
      <c r="K48" s="23">
        <v>1039.8699999999999</v>
      </c>
      <c r="L48" s="20">
        <v>10.5</v>
      </c>
      <c r="M48" s="23">
        <v>519.92999999999995</v>
      </c>
      <c r="N48" s="20">
        <v>0</v>
      </c>
      <c r="O48" s="23">
        <v>0</v>
      </c>
      <c r="P48" s="20">
        <v>0</v>
      </c>
      <c r="Q48" s="23">
        <v>0</v>
      </c>
      <c r="R48" s="22">
        <v>8318.93</v>
      </c>
      <c r="S48" s="20">
        <v>100</v>
      </c>
      <c r="T48" s="20">
        <v>50</v>
      </c>
      <c r="U48" s="21">
        <v>25</v>
      </c>
      <c r="V48" s="20"/>
      <c r="W48" s="20"/>
      <c r="X48"/>
      <c r="Y48"/>
      <c r="Z48" s="17"/>
      <c r="AA48" s="17"/>
      <c r="AD48" s="16" t="s">
        <v>4</v>
      </c>
      <c r="AE48" s="46">
        <v>7922.78</v>
      </c>
      <c r="AF48" s="16">
        <v>7922.78</v>
      </c>
      <c r="AG48" s="16">
        <f t="shared" si="0"/>
        <v>396.13900000000001</v>
      </c>
      <c r="AH48" s="16">
        <f t="shared" si="1"/>
        <v>8318.9189999999999</v>
      </c>
      <c r="AI48" s="17">
        <f t="shared" si="2"/>
        <v>-1.1000000000422006E-2</v>
      </c>
    </row>
    <row r="49" spans="1:35" s="16" customFormat="1" ht="45" x14ac:dyDescent="0.25">
      <c r="A49" s="16">
        <v>1321</v>
      </c>
      <c r="B49" s="47">
        <v>1859</v>
      </c>
      <c r="C49" s="20" t="s">
        <v>1057</v>
      </c>
      <c r="D49" s="20">
        <v>47</v>
      </c>
      <c r="E49" s="20">
        <v>1</v>
      </c>
      <c r="F49" s="26" t="s">
        <v>1014</v>
      </c>
      <c r="G49" s="23">
        <v>2666.86</v>
      </c>
      <c r="H49" s="20">
        <v>31.5</v>
      </c>
      <c r="I49" s="23">
        <v>800.06</v>
      </c>
      <c r="J49" s="20">
        <v>21</v>
      </c>
      <c r="K49" s="23">
        <v>533.37</v>
      </c>
      <c r="L49" s="20">
        <v>10.5</v>
      </c>
      <c r="M49" s="23">
        <v>266.69</v>
      </c>
      <c r="N49" s="20">
        <v>0</v>
      </c>
      <c r="O49" s="23">
        <v>0</v>
      </c>
      <c r="P49" s="20">
        <v>0</v>
      </c>
      <c r="Q49" s="23">
        <v>0</v>
      </c>
      <c r="R49" s="22">
        <v>4266.9799999999996</v>
      </c>
      <c r="S49" s="20">
        <v>100</v>
      </c>
      <c r="T49" s="20">
        <v>50</v>
      </c>
      <c r="U49" s="21">
        <v>25</v>
      </c>
      <c r="V49" s="20"/>
      <c r="W49" s="20"/>
      <c r="X49"/>
      <c r="Y49"/>
      <c r="Z49" s="17"/>
      <c r="AA49" s="17"/>
      <c r="AD49" s="16" t="s">
        <v>4</v>
      </c>
      <c r="AE49" s="46">
        <v>4063.79</v>
      </c>
      <c r="AF49" s="16">
        <v>4063.79</v>
      </c>
      <c r="AG49" s="16">
        <f t="shared" si="0"/>
        <v>203.18950000000001</v>
      </c>
      <c r="AH49" s="16">
        <f t="shared" si="1"/>
        <v>4266.9795000000004</v>
      </c>
      <c r="AI49" s="17">
        <f t="shared" si="2"/>
        <v>-4.999999991923687E-4</v>
      </c>
    </row>
    <row r="50" spans="1:35" s="16" customFormat="1" ht="45" x14ac:dyDescent="0.25">
      <c r="A50" s="16">
        <v>1322</v>
      </c>
      <c r="B50" s="47">
        <v>1860</v>
      </c>
      <c r="C50" s="20" t="s">
        <v>1057</v>
      </c>
      <c r="D50" s="20">
        <v>48</v>
      </c>
      <c r="E50" s="20">
        <v>1</v>
      </c>
      <c r="F50" s="26" t="s">
        <v>1013</v>
      </c>
      <c r="G50" s="23">
        <v>3198.59</v>
      </c>
      <c r="H50" s="20">
        <v>31.5</v>
      </c>
      <c r="I50" s="23">
        <v>959.57</v>
      </c>
      <c r="J50" s="20">
        <v>21</v>
      </c>
      <c r="K50" s="23">
        <v>639.72</v>
      </c>
      <c r="L50" s="20">
        <v>10.5</v>
      </c>
      <c r="M50" s="23">
        <v>319.86</v>
      </c>
      <c r="N50" s="20">
        <v>0</v>
      </c>
      <c r="O50" s="23">
        <v>0</v>
      </c>
      <c r="P50" s="20">
        <v>0</v>
      </c>
      <c r="Q50" s="23">
        <v>0</v>
      </c>
      <c r="R50" s="22">
        <v>5117.74</v>
      </c>
      <c r="S50" s="20">
        <v>100</v>
      </c>
      <c r="T50" s="20">
        <v>50</v>
      </c>
      <c r="U50" s="21">
        <v>25</v>
      </c>
      <c r="V50" s="20"/>
      <c r="W50" s="20"/>
      <c r="X50"/>
      <c r="Y50"/>
      <c r="Z50" s="17"/>
      <c r="AA50" s="17"/>
      <c r="AD50" s="16" t="s">
        <v>4</v>
      </c>
      <c r="AE50" s="46">
        <v>4874.05</v>
      </c>
      <c r="AF50" s="16">
        <v>4874.05</v>
      </c>
      <c r="AG50" s="16">
        <f t="shared" si="0"/>
        <v>243.70250000000001</v>
      </c>
      <c r="AH50" s="16">
        <f t="shared" si="1"/>
        <v>5117.7525000000005</v>
      </c>
      <c r="AI50" s="17">
        <f t="shared" si="2"/>
        <v>1.2500000000727596E-2</v>
      </c>
    </row>
    <row r="51" spans="1:35" s="16" customFormat="1" ht="45" x14ac:dyDescent="0.25">
      <c r="A51" s="16">
        <v>1323</v>
      </c>
      <c r="B51" s="47">
        <v>1861</v>
      </c>
      <c r="C51" s="20" t="s">
        <v>1057</v>
      </c>
      <c r="D51" s="20">
        <v>49</v>
      </c>
      <c r="E51" s="20">
        <v>1</v>
      </c>
      <c r="F51" s="26" t="s">
        <v>1012</v>
      </c>
      <c r="G51" s="23">
        <v>5199.33</v>
      </c>
      <c r="H51" s="20">
        <v>31.5</v>
      </c>
      <c r="I51" s="23">
        <v>1559.8</v>
      </c>
      <c r="J51" s="20">
        <v>21</v>
      </c>
      <c r="K51" s="23">
        <v>1039.8699999999999</v>
      </c>
      <c r="L51" s="20">
        <v>10.5</v>
      </c>
      <c r="M51" s="23">
        <v>519.92999999999995</v>
      </c>
      <c r="N51" s="20">
        <v>0</v>
      </c>
      <c r="O51" s="23">
        <v>0</v>
      </c>
      <c r="P51" s="20">
        <v>0</v>
      </c>
      <c r="Q51" s="23">
        <v>0</v>
      </c>
      <c r="R51" s="22">
        <v>8318.93</v>
      </c>
      <c r="S51" s="20">
        <v>100</v>
      </c>
      <c r="T51" s="20">
        <v>50</v>
      </c>
      <c r="U51" s="21">
        <v>25</v>
      </c>
      <c r="V51" s="20"/>
      <c r="W51" s="20"/>
      <c r="X51"/>
      <c r="Y51"/>
      <c r="Z51" s="17"/>
      <c r="AA51" s="17"/>
      <c r="AD51" s="16" t="s">
        <v>4</v>
      </c>
      <c r="AE51" s="46">
        <v>7922.78</v>
      </c>
      <c r="AF51" s="16">
        <v>7922.78</v>
      </c>
      <c r="AG51" s="16">
        <f t="shared" si="0"/>
        <v>396.13900000000001</v>
      </c>
      <c r="AH51" s="16">
        <f t="shared" si="1"/>
        <v>8318.9189999999999</v>
      </c>
      <c r="AI51" s="17">
        <f t="shared" si="2"/>
        <v>-1.1000000000422006E-2</v>
      </c>
    </row>
    <row r="52" spans="1:35" s="16" customFormat="1" ht="45" x14ac:dyDescent="0.25">
      <c r="A52" s="16">
        <v>1324</v>
      </c>
      <c r="B52" s="47">
        <v>1862</v>
      </c>
      <c r="C52" s="20" t="s">
        <v>1057</v>
      </c>
      <c r="D52" s="20">
        <v>50</v>
      </c>
      <c r="E52" s="20">
        <v>1</v>
      </c>
      <c r="F52" s="26" t="s">
        <v>1011</v>
      </c>
      <c r="G52" s="23">
        <v>2666.86</v>
      </c>
      <c r="H52" s="20">
        <v>31.5</v>
      </c>
      <c r="I52" s="23">
        <v>800.06</v>
      </c>
      <c r="J52" s="20">
        <v>21</v>
      </c>
      <c r="K52" s="23">
        <v>533.37</v>
      </c>
      <c r="L52" s="20">
        <v>10.5</v>
      </c>
      <c r="M52" s="23">
        <v>266.69</v>
      </c>
      <c r="N52" s="20">
        <v>0</v>
      </c>
      <c r="O52" s="23">
        <v>0</v>
      </c>
      <c r="P52" s="20">
        <v>0</v>
      </c>
      <c r="Q52" s="23">
        <v>0</v>
      </c>
      <c r="R52" s="22">
        <v>4266.9799999999996</v>
      </c>
      <c r="S52" s="20">
        <v>100</v>
      </c>
      <c r="T52" s="20">
        <v>50</v>
      </c>
      <c r="U52" s="21">
        <v>25</v>
      </c>
      <c r="V52" s="20"/>
      <c r="W52" s="20"/>
      <c r="X52"/>
      <c r="Y52"/>
      <c r="Z52" s="17"/>
      <c r="AA52" s="17"/>
      <c r="AD52" s="16" t="s">
        <v>4</v>
      </c>
      <c r="AE52" s="46">
        <v>4063.79</v>
      </c>
      <c r="AF52" s="16">
        <v>4063.79</v>
      </c>
      <c r="AG52" s="16">
        <f t="shared" si="0"/>
        <v>203.18950000000001</v>
      </c>
      <c r="AH52" s="16">
        <f t="shared" si="1"/>
        <v>4266.9795000000004</v>
      </c>
      <c r="AI52" s="17">
        <f t="shared" si="2"/>
        <v>-4.999999991923687E-4</v>
      </c>
    </row>
    <row r="53" spans="1:35" s="16" customFormat="1" ht="45" x14ac:dyDescent="0.25">
      <c r="A53" s="16">
        <v>1325</v>
      </c>
      <c r="B53" s="47">
        <v>1863</v>
      </c>
      <c r="C53" s="20" t="s">
        <v>1057</v>
      </c>
      <c r="D53" s="20">
        <v>51</v>
      </c>
      <c r="E53" s="20">
        <v>1</v>
      </c>
      <c r="F53" s="26" t="s">
        <v>1010</v>
      </c>
      <c r="G53" s="23">
        <v>3198.59</v>
      </c>
      <c r="H53" s="20">
        <v>31.5</v>
      </c>
      <c r="I53" s="23">
        <v>959.57</v>
      </c>
      <c r="J53" s="20">
        <v>21</v>
      </c>
      <c r="K53" s="23">
        <v>639.72</v>
      </c>
      <c r="L53" s="20">
        <v>10.5</v>
      </c>
      <c r="M53" s="23">
        <v>319.86</v>
      </c>
      <c r="N53" s="20">
        <v>0</v>
      </c>
      <c r="O53" s="23">
        <v>0</v>
      </c>
      <c r="P53" s="20">
        <v>0</v>
      </c>
      <c r="Q53" s="23">
        <v>0</v>
      </c>
      <c r="R53" s="22">
        <v>5117.74</v>
      </c>
      <c r="S53" s="20">
        <v>100</v>
      </c>
      <c r="T53" s="20">
        <v>50</v>
      </c>
      <c r="U53" s="21">
        <v>25</v>
      </c>
      <c r="V53" s="20"/>
      <c r="W53" s="20"/>
      <c r="X53"/>
      <c r="Y53"/>
      <c r="Z53" s="17"/>
      <c r="AA53" s="17"/>
      <c r="AD53" s="16" t="s">
        <v>4</v>
      </c>
      <c r="AE53" s="46">
        <v>4874.05</v>
      </c>
      <c r="AF53" s="16">
        <v>4874.05</v>
      </c>
      <c r="AG53" s="16">
        <f t="shared" si="0"/>
        <v>243.70250000000001</v>
      </c>
      <c r="AH53" s="16">
        <f t="shared" si="1"/>
        <v>5117.7525000000005</v>
      </c>
      <c r="AI53" s="17">
        <f t="shared" si="2"/>
        <v>1.2500000000727596E-2</v>
      </c>
    </row>
    <row r="54" spans="1:35" s="16" customFormat="1" ht="30" x14ac:dyDescent="0.25">
      <c r="A54" s="16">
        <v>1326</v>
      </c>
      <c r="B54" s="47">
        <v>1864</v>
      </c>
      <c r="C54" s="20" t="s">
        <v>1057</v>
      </c>
      <c r="D54" s="20">
        <v>52</v>
      </c>
      <c r="E54" s="20">
        <v>1</v>
      </c>
      <c r="F54" s="26" t="s">
        <v>1009</v>
      </c>
      <c r="G54" s="23">
        <v>3999.12</v>
      </c>
      <c r="H54" s="20">
        <v>31.5</v>
      </c>
      <c r="I54" s="23">
        <v>1199.74</v>
      </c>
      <c r="J54" s="20">
        <v>21</v>
      </c>
      <c r="K54" s="23">
        <v>799.83</v>
      </c>
      <c r="L54" s="20">
        <v>10.5</v>
      </c>
      <c r="M54" s="23">
        <v>399.91</v>
      </c>
      <c r="N54" s="20">
        <v>0</v>
      </c>
      <c r="O54" s="23">
        <v>0</v>
      </c>
      <c r="P54" s="20">
        <v>0</v>
      </c>
      <c r="Q54" s="23">
        <v>0</v>
      </c>
      <c r="R54" s="22">
        <v>6398.6</v>
      </c>
      <c r="S54" s="20">
        <v>100</v>
      </c>
      <c r="T54" s="20">
        <v>50</v>
      </c>
      <c r="U54" s="21">
        <v>25</v>
      </c>
      <c r="V54" s="20"/>
      <c r="W54" s="20"/>
      <c r="X54"/>
      <c r="Y54"/>
      <c r="Z54" s="17"/>
      <c r="AA54" s="17"/>
      <c r="AD54" s="16" t="s">
        <v>4</v>
      </c>
      <c r="AE54" s="46">
        <v>6093.91</v>
      </c>
      <c r="AF54" s="16">
        <v>6093.91</v>
      </c>
      <c r="AG54" s="16">
        <f t="shared" si="0"/>
        <v>304.69549999999998</v>
      </c>
      <c r="AH54" s="16">
        <f t="shared" si="1"/>
        <v>6398.6054999999997</v>
      </c>
      <c r="AI54" s="17">
        <f t="shared" si="2"/>
        <v>5.4999999993015081E-3</v>
      </c>
    </row>
    <row r="55" spans="1:35" s="16" customFormat="1" ht="45" x14ac:dyDescent="0.25">
      <c r="A55" s="16">
        <v>1327</v>
      </c>
      <c r="B55" s="47">
        <v>1865</v>
      </c>
      <c r="C55" s="20" t="s">
        <v>1057</v>
      </c>
      <c r="D55" s="20">
        <v>53</v>
      </c>
      <c r="E55" s="20">
        <v>1</v>
      </c>
      <c r="F55" s="26" t="s">
        <v>1008</v>
      </c>
      <c r="G55" s="23">
        <v>2666.86</v>
      </c>
      <c r="H55" s="20">
        <v>31.5</v>
      </c>
      <c r="I55" s="23">
        <v>800.06</v>
      </c>
      <c r="J55" s="20">
        <v>21</v>
      </c>
      <c r="K55" s="23">
        <v>533.37</v>
      </c>
      <c r="L55" s="20">
        <v>10.5</v>
      </c>
      <c r="M55" s="23">
        <v>266.69</v>
      </c>
      <c r="N55" s="20">
        <v>0</v>
      </c>
      <c r="O55" s="23">
        <v>0</v>
      </c>
      <c r="P55" s="20">
        <v>0</v>
      </c>
      <c r="Q55" s="23">
        <v>0</v>
      </c>
      <c r="R55" s="22">
        <v>4266.9799999999996</v>
      </c>
      <c r="S55" s="20">
        <v>100</v>
      </c>
      <c r="T55" s="20">
        <v>50</v>
      </c>
      <c r="U55" s="21">
        <v>25</v>
      </c>
      <c r="V55" s="20"/>
      <c r="W55" s="20"/>
      <c r="X55"/>
      <c r="Y55"/>
      <c r="Z55" s="17"/>
      <c r="AA55" s="17"/>
      <c r="AD55" s="16" t="s">
        <v>4</v>
      </c>
      <c r="AE55" s="46">
        <v>4063.79</v>
      </c>
      <c r="AF55" s="16">
        <v>4063.79</v>
      </c>
      <c r="AG55" s="16">
        <f t="shared" si="0"/>
        <v>203.18950000000001</v>
      </c>
      <c r="AH55" s="16">
        <f t="shared" si="1"/>
        <v>4266.9795000000004</v>
      </c>
      <c r="AI55" s="17">
        <f t="shared" si="2"/>
        <v>-4.999999991923687E-4</v>
      </c>
    </row>
    <row r="56" spans="1:35" s="16" customFormat="1" ht="45" x14ac:dyDescent="0.25">
      <c r="A56" s="16">
        <v>1328</v>
      </c>
      <c r="B56" s="47">
        <v>1866</v>
      </c>
      <c r="C56" s="20" t="s">
        <v>1057</v>
      </c>
      <c r="D56" s="20">
        <v>54</v>
      </c>
      <c r="E56" s="20">
        <v>1</v>
      </c>
      <c r="F56" s="26" t="s">
        <v>1007</v>
      </c>
      <c r="G56" s="23">
        <v>3332.99</v>
      </c>
      <c r="H56" s="20">
        <v>31.5</v>
      </c>
      <c r="I56" s="23">
        <v>999.89</v>
      </c>
      <c r="J56" s="20">
        <v>21</v>
      </c>
      <c r="K56" s="23">
        <v>666.6</v>
      </c>
      <c r="L56" s="20">
        <v>10.5</v>
      </c>
      <c r="M56" s="23">
        <v>333.3</v>
      </c>
      <c r="N56" s="20">
        <v>0</v>
      </c>
      <c r="O56" s="23">
        <v>0</v>
      </c>
      <c r="P56" s="20">
        <v>0</v>
      </c>
      <c r="Q56" s="23">
        <v>0</v>
      </c>
      <c r="R56" s="22">
        <v>5332.78</v>
      </c>
      <c r="S56" s="20">
        <v>100</v>
      </c>
      <c r="T56" s="20">
        <v>50</v>
      </c>
      <c r="U56" s="21">
        <v>25</v>
      </c>
      <c r="V56" s="20"/>
      <c r="W56" s="20"/>
      <c r="X56"/>
      <c r="Y56"/>
      <c r="Z56" s="17"/>
      <c r="AA56" s="17"/>
      <c r="AD56" s="16" t="s">
        <v>4</v>
      </c>
      <c r="AE56" s="46">
        <v>5078.8500000000004</v>
      </c>
      <c r="AF56" s="16">
        <v>5078.8500000000004</v>
      </c>
      <c r="AG56" s="16">
        <f t="shared" si="0"/>
        <v>253.94250000000002</v>
      </c>
      <c r="AH56" s="16">
        <f t="shared" si="1"/>
        <v>5332.7925000000005</v>
      </c>
      <c r="AI56" s="17">
        <f t="shared" si="2"/>
        <v>1.2500000000727596E-2</v>
      </c>
    </row>
    <row r="57" spans="1:35" s="16" customFormat="1" ht="30" x14ac:dyDescent="0.25">
      <c r="A57" s="16">
        <v>1329</v>
      </c>
      <c r="B57" s="47">
        <v>1867</v>
      </c>
      <c r="C57" s="20" t="s">
        <v>1057</v>
      </c>
      <c r="D57" s="20">
        <v>55</v>
      </c>
      <c r="E57" s="20">
        <v>1</v>
      </c>
      <c r="F57" s="26" t="s">
        <v>1006</v>
      </c>
      <c r="G57" s="23">
        <v>4799.6400000000003</v>
      </c>
      <c r="H57" s="20">
        <v>31.5</v>
      </c>
      <c r="I57" s="23">
        <v>1439.9</v>
      </c>
      <c r="J57" s="20">
        <v>21</v>
      </c>
      <c r="K57" s="23">
        <v>959.93</v>
      </c>
      <c r="L57" s="20">
        <v>10.5</v>
      </c>
      <c r="M57" s="23">
        <v>479.97</v>
      </c>
      <c r="N57" s="20">
        <v>0</v>
      </c>
      <c r="O57" s="23">
        <v>0</v>
      </c>
      <c r="P57" s="20">
        <v>0</v>
      </c>
      <c r="Q57" s="23">
        <v>0</v>
      </c>
      <c r="R57" s="22">
        <v>7679.44</v>
      </c>
      <c r="S57" s="20">
        <v>100</v>
      </c>
      <c r="T57" s="20">
        <v>50</v>
      </c>
      <c r="U57" s="21">
        <v>25</v>
      </c>
      <c r="V57" s="20"/>
      <c r="W57" s="20"/>
      <c r="X57"/>
      <c r="Y57"/>
      <c r="Z57" s="17"/>
      <c r="AA57" s="17"/>
      <c r="AD57" s="16" t="s">
        <v>4</v>
      </c>
      <c r="AE57" s="46">
        <v>7313.75</v>
      </c>
      <c r="AF57" s="16">
        <v>7313.75</v>
      </c>
      <c r="AG57" s="16">
        <f t="shared" si="0"/>
        <v>365.6875</v>
      </c>
      <c r="AH57" s="16">
        <f t="shared" si="1"/>
        <v>7679.4375</v>
      </c>
      <c r="AI57" s="17">
        <f t="shared" si="2"/>
        <v>-2.4999999995998223E-3</v>
      </c>
    </row>
    <row r="58" spans="1:35" s="16" customFormat="1" ht="30" x14ac:dyDescent="0.25">
      <c r="A58" s="16">
        <v>1330</v>
      </c>
      <c r="B58" s="47">
        <v>1868</v>
      </c>
      <c r="C58" s="20" t="s">
        <v>1057</v>
      </c>
      <c r="D58" s="20">
        <v>56</v>
      </c>
      <c r="E58" s="20">
        <v>1</v>
      </c>
      <c r="F58" s="26" t="s">
        <v>1005</v>
      </c>
      <c r="G58" s="23">
        <v>2666.86</v>
      </c>
      <c r="H58" s="20">
        <v>31.5</v>
      </c>
      <c r="I58" s="23">
        <v>800.06</v>
      </c>
      <c r="J58" s="20">
        <v>21</v>
      </c>
      <c r="K58" s="23">
        <v>533.37</v>
      </c>
      <c r="L58" s="20">
        <v>10.5</v>
      </c>
      <c r="M58" s="23">
        <v>266.69</v>
      </c>
      <c r="N58" s="20">
        <v>0</v>
      </c>
      <c r="O58" s="23">
        <v>0</v>
      </c>
      <c r="P58" s="20">
        <v>0</v>
      </c>
      <c r="Q58" s="23">
        <v>0</v>
      </c>
      <c r="R58" s="22">
        <v>4266.9799999999996</v>
      </c>
      <c r="S58" s="20">
        <v>100</v>
      </c>
      <c r="T58" s="20">
        <v>50</v>
      </c>
      <c r="U58" s="21">
        <v>25</v>
      </c>
      <c r="V58" s="20"/>
      <c r="W58" s="20"/>
      <c r="X58"/>
      <c r="Y58"/>
      <c r="Z58" s="17"/>
      <c r="AA58" s="17"/>
      <c r="AD58" s="16" t="s">
        <v>4</v>
      </c>
      <c r="AE58" s="46">
        <v>4063.79</v>
      </c>
      <c r="AF58" s="16">
        <v>4063.79</v>
      </c>
      <c r="AG58" s="16">
        <f t="shared" si="0"/>
        <v>203.18950000000001</v>
      </c>
      <c r="AH58" s="16">
        <f t="shared" si="1"/>
        <v>4266.9795000000004</v>
      </c>
      <c r="AI58" s="17">
        <f t="shared" si="2"/>
        <v>-4.999999991923687E-4</v>
      </c>
    </row>
    <row r="59" spans="1:35" s="16" customFormat="1" ht="30" x14ac:dyDescent="0.25">
      <c r="A59" s="16">
        <v>1331</v>
      </c>
      <c r="B59" s="47">
        <v>1869</v>
      </c>
      <c r="C59" s="20" t="s">
        <v>1057</v>
      </c>
      <c r="D59" s="20">
        <v>57</v>
      </c>
      <c r="E59" s="20">
        <v>1</v>
      </c>
      <c r="F59" s="26" t="s">
        <v>1004</v>
      </c>
      <c r="G59" s="23">
        <v>3999.12</v>
      </c>
      <c r="H59" s="20">
        <v>31.5</v>
      </c>
      <c r="I59" s="23">
        <v>1199.74</v>
      </c>
      <c r="J59" s="20">
        <v>21</v>
      </c>
      <c r="K59" s="23">
        <v>799.83</v>
      </c>
      <c r="L59" s="20">
        <v>10.5</v>
      </c>
      <c r="M59" s="23">
        <v>399.91</v>
      </c>
      <c r="N59" s="20">
        <v>0</v>
      </c>
      <c r="O59" s="23">
        <v>0</v>
      </c>
      <c r="P59" s="20">
        <v>0</v>
      </c>
      <c r="Q59" s="23">
        <v>0</v>
      </c>
      <c r="R59" s="22">
        <v>6398.6</v>
      </c>
      <c r="S59" s="20">
        <v>100</v>
      </c>
      <c r="T59" s="20">
        <v>50</v>
      </c>
      <c r="U59" s="21">
        <v>25</v>
      </c>
      <c r="V59" s="20"/>
      <c r="W59" s="20"/>
      <c r="X59"/>
      <c r="Y59"/>
      <c r="Z59" s="17"/>
      <c r="AA59" s="17"/>
      <c r="AD59" s="16" t="s">
        <v>4</v>
      </c>
      <c r="AE59" s="46">
        <v>6093.91</v>
      </c>
      <c r="AF59" s="16">
        <v>6093.91</v>
      </c>
      <c r="AG59" s="16">
        <f t="shared" si="0"/>
        <v>304.69549999999998</v>
      </c>
      <c r="AH59" s="16">
        <f t="shared" si="1"/>
        <v>6398.6054999999997</v>
      </c>
      <c r="AI59" s="17">
        <f t="shared" si="2"/>
        <v>5.4999999993015081E-3</v>
      </c>
    </row>
    <row r="60" spans="1:35" s="16" customFormat="1" ht="45" x14ac:dyDescent="0.25">
      <c r="A60" s="16">
        <v>1332</v>
      </c>
      <c r="B60" s="47">
        <v>1870</v>
      </c>
      <c r="C60" s="20" t="s">
        <v>1057</v>
      </c>
      <c r="D60" s="20">
        <v>58</v>
      </c>
      <c r="E60" s="20">
        <v>1</v>
      </c>
      <c r="F60" s="26" t="s">
        <v>1003</v>
      </c>
      <c r="G60" s="23">
        <v>1466.66</v>
      </c>
      <c r="H60" s="20">
        <v>31.5</v>
      </c>
      <c r="I60" s="23">
        <v>440</v>
      </c>
      <c r="J60" s="20">
        <v>21</v>
      </c>
      <c r="K60" s="23">
        <v>293.33</v>
      </c>
      <c r="L60" s="20">
        <v>10.5</v>
      </c>
      <c r="M60" s="23">
        <v>146.66</v>
      </c>
      <c r="N60" s="20">
        <v>0</v>
      </c>
      <c r="O60" s="23">
        <v>0</v>
      </c>
      <c r="P60" s="20">
        <v>0</v>
      </c>
      <c r="Q60" s="23">
        <v>0</v>
      </c>
      <c r="R60" s="22">
        <v>2346.65</v>
      </c>
      <c r="S60" s="20">
        <v>100</v>
      </c>
      <c r="T60" s="20">
        <v>50</v>
      </c>
      <c r="U60" s="21">
        <v>25</v>
      </c>
      <c r="V60" s="20"/>
      <c r="W60" s="20"/>
      <c r="X60"/>
      <c r="Y60"/>
      <c r="Z60" s="17"/>
      <c r="AA60" s="17"/>
      <c r="AD60" s="16" t="s">
        <v>4</v>
      </c>
      <c r="AE60" s="46">
        <v>2234.91</v>
      </c>
      <c r="AF60" s="16">
        <v>2234.91</v>
      </c>
      <c r="AG60" s="16">
        <f t="shared" si="0"/>
        <v>111.74549999999999</v>
      </c>
      <c r="AH60" s="16">
        <f t="shared" si="1"/>
        <v>2346.6554999999998</v>
      </c>
      <c r="AI60" s="17">
        <f t="shared" si="2"/>
        <v>5.4999999997562554E-3</v>
      </c>
    </row>
    <row r="61" spans="1:35" s="16" customFormat="1" ht="30" x14ac:dyDescent="0.25">
      <c r="A61" s="16">
        <v>1333</v>
      </c>
      <c r="B61" s="47">
        <v>1871</v>
      </c>
      <c r="C61" s="20" t="s">
        <v>1057</v>
      </c>
      <c r="D61" s="20">
        <v>59</v>
      </c>
      <c r="E61" s="20">
        <v>1</v>
      </c>
      <c r="F61" s="26" t="s">
        <v>1002</v>
      </c>
      <c r="G61" s="23">
        <v>3732.67</v>
      </c>
      <c r="H61" s="20">
        <v>31.5</v>
      </c>
      <c r="I61" s="23">
        <v>1119.8</v>
      </c>
      <c r="J61" s="20">
        <v>21</v>
      </c>
      <c r="K61" s="23">
        <v>746.53</v>
      </c>
      <c r="L61" s="20">
        <v>10.5</v>
      </c>
      <c r="M61" s="23">
        <v>373.26</v>
      </c>
      <c r="N61" s="20">
        <v>0</v>
      </c>
      <c r="O61" s="23">
        <v>0</v>
      </c>
      <c r="P61" s="20">
        <v>0</v>
      </c>
      <c r="Q61" s="23">
        <v>0</v>
      </c>
      <c r="R61" s="22">
        <v>5972.26</v>
      </c>
      <c r="S61" s="20">
        <v>100</v>
      </c>
      <c r="T61" s="20">
        <v>50</v>
      </c>
      <c r="U61" s="21">
        <v>25</v>
      </c>
      <c r="V61" s="20"/>
      <c r="W61" s="20"/>
      <c r="X61"/>
      <c r="Y61"/>
      <c r="Z61" s="17"/>
      <c r="AA61" s="17"/>
      <c r="AD61" s="16" t="s">
        <v>4</v>
      </c>
      <c r="AE61" s="46">
        <v>5687.87</v>
      </c>
      <c r="AF61" s="16">
        <v>5687.87</v>
      </c>
      <c r="AG61" s="16">
        <f t="shared" si="0"/>
        <v>284.39350000000002</v>
      </c>
      <c r="AH61" s="16">
        <f t="shared" si="1"/>
        <v>5972.2635</v>
      </c>
      <c r="AI61" s="17">
        <f t="shared" si="2"/>
        <v>3.4999999998035491E-3</v>
      </c>
    </row>
    <row r="62" spans="1:35" s="16" customFormat="1" ht="30" x14ac:dyDescent="0.25">
      <c r="A62" s="16">
        <v>1334</v>
      </c>
      <c r="B62" s="47">
        <v>1872</v>
      </c>
      <c r="C62" s="20" t="s">
        <v>1057</v>
      </c>
      <c r="D62" s="20">
        <v>60</v>
      </c>
      <c r="E62" s="20">
        <v>1</v>
      </c>
      <c r="F62" s="26" t="s">
        <v>1001</v>
      </c>
      <c r="G62" s="23">
        <v>1998.39</v>
      </c>
      <c r="H62" s="20">
        <v>31.5</v>
      </c>
      <c r="I62" s="23">
        <v>599.52</v>
      </c>
      <c r="J62" s="20">
        <v>21</v>
      </c>
      <c r="K62" s="23">
        <v>399.68</v>
      </c>
      <c r="L62" s="20">
        <v>10.5</v>
      </c>
      <c r="M62" s="23">
        <v>199.84</v>
      </c>
      <c r="N62" s="20">
        <v>0</v>
      </c>
      <c r="O62" s="23">
        <v>0</v>
      </c>
      <c r="P62" s="20">
        <v>0</v>
      </c>
      <c r="Q62" s="23">
        <v>0</v>
      </c>
      <c r="R62" s="22">
        <v>3197.43</v>
      </c>
      <c r="S62" s="20">
        <v>100</v>
      </c>
      <c r="T62" s="20">
        <v>50</v>
      </c>
      <c r="U62" s="21">
        <v>25</v>
      </c>
      <c r="V62" s="20"/>
      <c r="W62" s="20"/>
      <c r="X62"/>
      <c r="Y62"/>
      <c r="Z62" s="17"/>
      <c r="AA62" s="17"/>
      <c r="AD62" s="16" t="s">
        <v>4</v>
      </c>
      <c r="AE62" s="46">
        <v>3045.17</v>
      </c>
      <c r="AF62" s="16">
        <v>3045.17</v>
      </c>
      <c r="AG62" s="16">
        <f t="shared" si="0"/>
        <v>152.2585</v>
      </c>
      <c r="AH62" s="16">
        <f t="shared" si="1"/>
        <v>3197.4285</v>
      </c>
      <c r="AI62" s="17">
        <f t="shared" si="2"/>
        <v>-1.4999999998508429E-3</v>
      </c>
    </row>
    <row r="63" spans="1:35" s="16" customFormat="1" ht="30" x14ac:dyDescent="0.25">
      <c r="A63" s="16">
        <v>1335</v>
      </c>
      <c r="B63" s="47">
        <v>1873</v>
      </c>
      <c r="C63" s="20" t="s">
        <v>1057</v>
      </c>
      <c r="D63" s="20">
        <v>61</v>
      </c>
      <c r="E63" s="20">
        <v>1</v>
      </c>
      <c r="F63" s="26" t="s">
        <v>1000</v>
      </c>
      <c r="G63" s="23">
        <v>6667.14</v>
      </c>
      <c r="H63" s="20">
        <v>31.5</v>
      </c>
      <c r="I63" s="23">
        <v>2000.14</v>
      </c>
      <c r="J63" s="20">
        <v>21</v>
      </c>
      <c r="K63" s="23">
        <v>1333.43</v>
      </c>
      <c r="L63" s="20">
        <v>10.5</v>
      </c>
      <c r="M63" s="23">
        <v>666.72</v>
      </c>
      <c r="N63" s="20">
        <v>0</v>
      </c>
      <c r="O63" s="23">
        <v>0</v>
      </c>
      <c r="P63" s="20">
        <v>0</v>
      </c>
      <c r="Q63" s="23">
        <v>0</v>
      </c>
      <c r="R63" s="22">
        <v>10667.43</v>
      </c>
      <c r="S63" s="20">
        <v>100</v>
      </c>
      <c r="T63" s="20">
        <v>50</v>
      </c>
      <c r="U63" s="21">
        <v>25</v>
      </c>
      <c r="V63" s="20"/>
      <c r="W63" s="20"/>
      <c r="X63"/>
      <c r="Y63"/>
      <c r="Z63" s="17"/>
      <c r="AA63" s="17"/>
      <c r="AD63" s="16" t="s">
        <v>4</v>
      </c>
      <c r="AE63" s="46">
        <v>10159.459999999999</v>
      </c>
      <c r="AF63" s="16">
        <v>10159.459999999999</v>
      </c>
      <c r="AG63" s="16">
        <f t="shared" si="0"/>
        <v>507.97299999999996</v>
      </c>
      <c r="AH63" s="16">
        <f t="shared" si="1"/>
        <v>10667.432999999999</v>
      </c>
      <c r="AI63" s="17">
        <f t="shared" si="2"/>
        <v>2.999999998792191E-3</v>
      </c>
    </row>
    <row r="64" spans="1:35" s="16" customFormat="1" ht="30" x14ac:dyDescent="0.25">
      <c r="A64" s="16">
        <v>1336</v>
      </c>
      <c r="B64" s="47">
        <v>1874</v>
      </c>
      <c r="C64" s="20" t="s">
        <v>1057</v>
      </c>
      <c r="D64" s="20">
        <v>62</v>
      </c>
      <c r="E64" s="20">
        <v>1</v>
      </c>
      <c r="F64" s="26" t="s">
        <v>999</v>
      </c>
      <c r="G64" s="23">
        <v>3332.99</v>
      </c>
      <c r="H64" s="20">
        <v>31.5</v>
      </c>
      <c r="I64" s="23">
        <v>999.89</v>
      </c>
      <c r="J64" s="20">
        <v>21</v>
      </c>
      <c r="K64" s="23">
        <v>666.6</v>
      </c>
      <c r="L64" s="20">
        <v>10.5</v>
      </c>
      <c r="M64" s="23">
        <v>333.3</v>
      </c>
      <c r="N64" s="20">
        <v>0</v>
      </c>
      <c r="O64" s="23">
        <v>0</v>
      </c>
      <c r="P64" s="20">
        <v>0</v>
      </c>
      <c r="Q64" s="23">
        <v>0</v>
      </c>
      <c r="R64" s="22">
        <v>5332.78</v>
      </c>
      <c r="S64" s="20">
        <v>100</v>
      </c>
      <c r="T64" s="20">
        <v>50</v>
      </c>
      <c r="U64" s="21">
        <v>25</v>
      </c>
      <c r="V64" s="20"/>
      <c r="W64" s="20"/>
      <c r="X64"/>
      <c r="Y64"/>
      <c r="Z64" s="17"/>
      <c r="AA64" s="17"/>
      <c r="AD64" s="16" t="s">
        <v>4</v>
      </c>
      <c r="AE64" s="46">
        <v>5078.8500000000004</v>
      </c>
      <c r="AF64" s="16">
        <v>5078.8500000000004</v>
      </c>
      <c r="AG64" s="16">
        <f t="shared" si="0"/>
        <v>253.94250000000002</v>
      </c>
      <c r="AH64" s="16">
        <f t="shared" si="1"/>
        <v>5332.7925000000005</v>
      </c>
      <c r="AI64" s="17">
        <f t="shared" si="2"/>
        <v>1.2500000000727596E-2</v>
      </c>
    </row>
    <row r="65" spans="1:35" s="16" customFormat="1" ht="30" x14ac:dyDescent="0.25">
      <c r="A65" s="16">
        <v>1337</v>
      </c>
      <c r="B65" s="47">
        <v>1875</v>
      </c>
      <c r="C65" s="20" t="s">
        <v>1057</v>
      </c>
      <c r="D65" s="20">
        <v>63</v>
      </c>
      <c r="E65" s="20">
        <v>1</v>
      </c>
      <c r="F65" s="26" t="s">
        <v>998</v>
      </c>
      <c r="G65" s="23">
        <v>7066.83</v>
      </c>
      <c r="H65" s="20">
        <v>31.5</v>
      </c>
      <c r="I65" s="23">
        <v>2120.04</v>
      </c>
      <c r="J65" s="20">
        <v>21</v>
      </c>
      <c r="K65" s="23">
        <v>1413.36</v>
      </c>
      <c r="L65" s="20">
        <v>10.5</v>
      </c>
      <c r="M65" s="23">
        <v>706.68</v>
      </c>
      <c r="N65" s="20">
        <v>0</v>
      </c>
      <c r="O65" s="23">
        <v>0</v>
      </c>
      <c r="P65" s="20">
        <v>0</v>
      </c>
      <c r="Q65" s="23">
        <v>0</v>
      </c>
      <c r="R65" s="22">
        <v>11306.91</v>
      </c>
      <c r="S65" s="20">
        <v>100</v>
      </c>
      <c r="T65" s="20">
        <v>50</v>
      </c>
      <c r="U65" s="21">
        <v>25</v>
      </c>
      <c r="V65" s="20"/>
      <c r="W65" s="20"/>
      <c r="X65"/>
      <c r="Y65"/>
      <c r="Z65" s="17"/>
      <c r="AA65" s="17"/>
      <c r="AD65" s="16" t="s">
        <v>4</v>
      </c>
      <c r="AE65" s="46">
        <v>10768.49</v>
      </c>
      <c r="AF65" s="16">
        <v>10768.49</v>
      </c>
      <c r="AG65" s="16">
        <f t="shared" si="0"/>
        <v>538.42449999999997</v>
      </c>
      <c r="AH65" s="16">
        <f t="shared" si="1"/>
        <v>11306.914499999999</v>
      </c>
      <c r="AI65" s="17">
        <f t="shared" si="2"/>
        <v>4.4999999990977813E-3</v>
      </c>
    </row>
    <row r="66" spans="1:35" s="16" customFormat="1" ht="30" x14ac:dyDescent="0.25">
      <c r="A66" s="16">
        <v>1338</v>
      </c>
      <c r="B66" s="47">
        <v>1876</v>
      </c>
      <c r="C66" s="20" t="s">
        <v>1057</v>
      </c>
      <c r="D66" s="20">
        <v>64</v>
      </c>
      <c r="E66" s="20">
        <v>1</v>
      </c>
      <c r="F66" s="26" t="s">
        <v>997</v>
      </c>
      <c r="G66" s="23">
        <v>7066.83</v>
      </c>
      <c r="H66" s="20">
        <v>31.5</v>
      </c>
      <c r="I66" s="23">
        <v>2120.04</v>
      </c>
      <c r="J66" s="20">
        <v>21</v>
      </c>
      <c r="K66" s="23">
        <v>1413.36</v>
      </c>
      <c r="L66" s="20">
        <v>10.5</v>
      </c>
      <c r="M66" s="23">
        <v>706.68</v>
      </c>
      <c r="N66" s="20">
        <v>0</v>
      </c>
      <c r="O66" s="23">
        <v>0</v>
      </c>
      <c r="P66" s="20">
        <v>0</v>
      </c>
      <c r="Q66" s="23">
        <v>0</v>
      </c>
      <c r="R66" s="22">
        <v>11306.91</v>
      </c>
      <c r="S66" s="20">
        <v>100</v>
      </c>
      <c r="T66" s="20">
        <v>50</v>
      </c>
      <c r="U66" s="21">
        <v>25</v>
      </c>
      <c r="V66" s="20"/>
      <c r="W66" s="20"/>
      <c r="X66"/>
      <c r="Y66"/>
      <c r="Z66" s="17"/>
      <c r="AA66" s="17"/>
      <c r="AD66" s="16" t="s">
        <v>4</v>
      </c>
      <c r="AE66" s="46">
        <v>10768.49</v>
      </c>
      <c r="AF66" s="16">
        <v>10768.49</v>
      </c>
      <c r="AG66" s="16">
        <f t="shared" si="0"/>
        <v>538.42449999999997</v>
      </c>
      <c r="AH66" s="16">
        <f t="shared" si="1"/>
        <v>11306.914499999999</v>
      </c>
      <c r="AI66" s="17">
        <f t="shared" si="2"/>
        <v>4.4999999990977813E-3</v>
      </c>
    </row>
    <row r="67" spans="1:35" s="16" customFormat="1" ht="30" x14ac:dyDescent="0.25">
      <c r="A67" s="16">
        <v>1339</v>
      </c>
      <c r="B67" s="47">
        <v>1877</v>
      </c>
      <c r="C67" s="20" t="s">
        <v>1057</v>
      </c>
      <c r="D67" s="20">
        <v>65</v>
      </c>
      <c r="E67" s="20">
        <v>1</v>
      </c>
      <c r="F67" s="26" t="s">
        <v>996</v>
      </c>
      <c r="G67" s="23">
        <v>7732.96</v>
      </c>
      <c r="H67" s="20">
        <v>31.5</v>
      </c>
      <c r="I67" s="23">
        <v>2319.89</v>
      </c>
      <c r="J67" s="20">
        <v>21</v>
      </c>
      <c r="K67" s="23">
        <v>1546.59</v>
      </c>
      <c r="L67" s="20">
        <v>10.5</v>
      </c>
      <c r="M67" s="23">
        <v>773.29</v>
      </c>
      <c r="N67" s="20">
        <v>0</v>
      </c>
      <c r="O67" s="23">
        <v>0</v>
      </c>
      <c r="P67" s="20">
        <v>0</v>
      </c>
      <c r="Q67" s="23">
        <v>0</v>
      </c>
      <c r="R67" s="22">
        <v>12372.73</v>
      </c>
      <c r="S67" s="20">
        <v>100</v>
      </c>
      <c r="T67" s="20">
        <v>50</v>
      </c>
      <c r="U67" s="21">
        <v>25</v>
      </c>
      <c r="V67" s="20"/>
      <c r="W67" s="20"/>
      <c r="X67"/>
      <c r="Y67"/>
      <c r="Z67" s="17"/>
      <c r="AA67" s="17"/>
      <c r="AD67" s="16" t="s">
        <v>4</v>
      </c>
      <c r="AE67" s="46">
        <v>11783.55</v>
      </c>
      <c r="AF67" s="16">
        <v>11783.55</v>
      </c>
      <c r="AG67" s="16">
        <f t="shared" ref="AG67:AG130" si="3">+AF67*5%</f>
        <v>589.17750000000001</v>
      </c>
      <c r="AH67" s="16">
        <f t="shared" ref="AH67:AH130" si="4">+AG67+AF67</f>
        <v>12372.727499999999</v>
      </c>
      <c r="AI67" s="17">
        <f t="shared" ref="AI67:AI130" si="5">+AH67-R67</f>
        <v>-2.500000000509317E-3</v>
      </c>
    </row>
    <row r="68" spans="1:35" s="16" customFormat="1" ht="30" x14ac:dyDescent="0.25">
      <c r="A68" s="16">
        <v>1340</v>
      </c>
      <c r="B68" s="47">
        <v>1878</v>
      </c>
      <c r="C68" s="20" t="s">
        <v>1057</v>
      </c>
      <c r="D68" s="20">
        <v>66</v>
      </c>
      <c r="E68" s="20">
        <v>1</v>
      </c>
      <c r="F68" s="26" t="s">
        <v>995</v>
      </c>
      <c r="G68" s="23">
        <v>7066.83</v>
      </c>
      <c r="H68" s="20">
        <v>31.5</v>
      </c>
      <c r="I68" s="23">
        <v>2120.04</v>
      </c>
      <c r="J68" s="20">
        <v>21</v>
      </c>
      <c r="K68" s="23">
        <v>1413.36</v>
      </c>
      <c r="L68" s="20">
        <v>10.5</v>
      </c>
      <c r="M68" s="23">
        <v>706.68</v>
      </c>
      <c r="N68" s="20">
        <v>0</v>
      </c>
      <c r="O68" s="23">
        <v>0</v>
      </c>
      <c r="P68" s="20">
        <v>0</v>
      </c>
      <c r="Q68" s="23">
        <v>0</v>
      </c>
      <c r="R68" s="22">
        <v>11306.91</v>
      </c>
      <c r="S68" s="20">
        <v>100</v>
      </c>
      <c r="T68" s="20">
        <v>50</v>
      </c>
      <c r="U68" s="21">
        <v>25</v>
      </c>
      <c r="V68" s="20"/>
      <c r="W68" s="20"/>
      <c r="X68"/>
      <c r="Y68"/>
      <c r="Z68" s="17"/>
      <c r="AA68" s="17"/>
      <c r="AD68" s="16" t="s">
        <v>4</v>
      </c>
      <c r="AE68" s="46">
        <v>10768.49</v>
      </c>
      <c r="AF68" s="16">
        <v>10768.49</v>
      </c>
      <c r="AG68" s="16">
        <f t="shared" si="3"/>
        <v>538.42449999999997</v>
      </c>
      <c r="AH68" s="16">
        <f t="shared" si="4"/>
        <v>11306.914499999999</v>
      </c>
      <c r="AI68" s="17">
        <f t="shared" si="5"/>
        <v>4.4999999990977813E-3</v>
      </c>
    </row>
    <row r="69" spans="1:35" s="16" customFormat="1" ht="30" x14ac:dyDescent="0.25">
      <c r="A69" s="16">
        <v>1341</v>
      </c>
      <c r="B69" s="47">
        <v>1879</v>
      </c>
      <c r="C69" s="20" t="s">
        <v>1057</v>
      </c>
      <c r="D69" s="20">
        <v>67</v>
      </c>
      <c r="E69" s="20">
        <v>1</v>
      </c>
      <c r="F69" s="26" t="s">
        <v>994</v>
      </c>
      <c r="G69" s="23">
        <v>3999.12</v>
      </c>
      <c r="H69" s="20">
        <v>31.5</v>
      </c>
      <c r="I69" s="23">
        <v>1199.74</v>
      </c>
      <c r="J69" s="20">
        <v>21</v>
      </c>
      <c r="K69" s="23">
        <v>799.83</v>
      </c>
      <c r="L69" s="20">
        <v>10.5</v>
      </c>
      <c r="M69" s="23">
        <v>399.91</v>
      </c>
      <c r="N69" s="20">
        <v>0</v>
      </c>
      <c r="O69" s="23">
        <v>0</v>
      </c>
      <c r="P69" s="20">
        <v>0</v>
      </c>
      <c r="Q69" s="23">
        <v>0</v>
      </c>
      <c r="R69" s="22">
        <v>6398.6</v>
      </c>
      <c r="S69" s="20">
        <v>100</v>
      </c>
      <c r="T69" s="20">
        <v>50</v>
      </c>
      <c r="U69" s="21">
        <v>25</v>
      </c>
      <c r="V69" s="20"/>
      <c r="W69" s="20"/>
      <c r="X69"/>
      <c r="Y69"/>
      <c r="Z69" s="17"/>
      <c r="AA69" s="17"/>
      <c r="AD69" s="16" t="s">
        <v>4</v>
      </c>
      <c r="AE69" s="46">
        <v>6093.91</v>
      </c>
      <c r="AF69" s="16">
        <v>6093.91</v>
      </c>
      <c r="AG69" s="16">
        <f t="shared" si="3"/>
        <v>304.69549999999998</v>
      </c>
      <c r="AH69" s="16">
        <f t="shared" si="4"/>
        <v>6398.6054999999997</v>
      </c>
      <c r="AI69" s="17">
        <f t="shared" si="5"/>
        <v>5.4999999993015081E-3</v>
      </c>
    </row>
    <row r="70" spans="1:35" s="16" customFormat="1" ht="45" x14ac:dyDescent="0.25">
      <c r="A70" s="16">
        <v>1342</v>
      </c>
      <c r="B70" s="47">
        <v>1880</v>
      </c>
      <c r="C70" s="20" t="s">
        <v>1057</v>
      </c>
      <c r="D70" s="20">
        <v>68</v>
      </c>
      <c r="E70" s="20">
        <v>1</v>
      </c>
      <c r="F70" s="26" t="s">
        <v>993</v>
      </c>
      <c r="G70" s="23">
        <v>6532.75</v>
      </c>
      <c r="H70" s="20">
        <v>31.5</v>
      </c>
      <c r="I70" s="23">
        <v>1959.82</v>
      </c>
      <c r="J70" s="20">
        <v>21</v>
      </c>
      <c r="K70" s="23">
        <v>1306.55</v>
      </c>
      <c r="L70" s="20">
        <v>10.5</v>
      </c>
      <c r="M70" s="23">
        <v>653.28</v>
      </c>
      <c r="N70" s="20">
        <v>0</v>
      </c>
      <c r="O70" s="23">
        <v>0</v>
      </c>
      <c r="P70" s="20">
        <v>0</v>
      </c>
      <c r="Q70" s="23">
        <v>0</v>
      </c>
      <c r="R70" s="22">
        <v>10452.4</v>
      </c>
      <c r="S70" s="20">
        <v>100</v>
      </c>
      <c r="T70" s="20">
        <v>50</v>
      </c>
      <c r="U70" s="21">
        <v>25</v>
      </c>
      <c r="V70" s="20"/>
      <c r="W70" s="20"/>
      <c r="X70"/>
      <c r="Y70"/>
      <c r="Z70" s="17"/>
      <c r="AA70" s="17"/>
      <c r="AD70" s="16" t="s">
        <v>4</v>
      </c>
      <c r="AE70" s="46">
        <v>9954.67</v>
      </c>
      <c r="AF70" s="16">
        <v>9954.67</v>
      </c>
      <c r="AG70" s="16">
        <f t="shared" si="3"/>
        <v>497.73350000000005</v>
      </c>
      <c r="AH70" s="16">
        <f t="shared" si="4"/>
        <v>10452.4035</v>
      </c>
      <c r="AI70" s="17">
        <f t="shared" si="5"/>
        <v>3.5000000007130438E-3</v>
      </c>
    </row>
    <row r="71" spans="1:35" s="16" customFormat="1" ht="45" x14ac:dyDescent="0.25">
      <c r="A71" s="16">
        <v>1343</v>
      </c>
      <c r="B71" s="47">
        <v>1881</v>
      </c>
      <c r="C71" s="20" t="s">
        <v>1057</v>
      </c>
      <c r="D71" s="20">
        <v>69</v>
      </c>
      <c r="E71" s="20">
        <v>1</v>
      </c>
      <c r="F71" s="26" t="s">
        <v>992</v>
      </c>
      <c r="G71" s="23">
        <v>3999.12</v>
      </c>
      <c r="H71" s="20">
        <v>31.5</v>
      </c>
      <c r="I71" s="23">
        <v>1199.74</v>
      </c>
      <c r="J71" s="20">
        <v>21</v>
      </c>
      <c r="K71" s="23">
        <v>799.83</v>
      </c>
      <c r="L71" s="20">
        <v>10.5</v>
      </c>
      <c r="M71" s="23">
        <v>399.91</v>
      </c>
      <c r="N71" s="20">
        <v>0</v>
      </c>
      <c r="O71" s="23">
        <v>0</v>
      </c>
      <c r="P71" s="20">
        <v>0</v>
      </c>
      <c r="Q71" s="23">
        <v>0</v>
      </c>
      <c r="R71" s="22">
        <v>6398.6</v>
      </c>
      <c r="S71" s="20">
        <v>100</v>
      </c>
      <c r="T71" s="20">
        <v>50</v>
      </c>
      <c r="U71" s="21">
        <v>25</v>
      </c>
      <c r="V71" s="20"/>
      <c r="W71" s="20"/>
      <c r="X71"/>
      <c r="Y71"/>
      <c r="Z71" s="17"/>
      <c r="AA71" s="17"/>
      <c r="AD71" s="16" t="s">
        <v>4</v>
      </c>
      <c r="AE71" s="46">
        <v>6093.91</v>
      </c>
      <c r="AF71" s="16">
        <v>6093.91</v>
      </c>
      <c r="AG71" s="16">
        <f t="shared" si="3"/>
        <v>304.69549999999998</v>
      </c>
      <c r="AH71" s="16">
        <f t="shared" si="4"/>
        <v>6398.6054999999997</v>
      </c>
      <c r="AI71" s="17">
        <f t="shared" si="5"/>
        <v>5.4999999993015081E-3</v>
      </c>
    </row>
    <row r="72" spans="1:35" s="16" customFormat="1" ht="45" x14ac:dyDescent="0.25">
      <c r="A72" s="16">
        <v>1344</v>
      </c>
      <c r="B72" s="47">
        <v>1882</v>
      </c>
      <c r="C72" s="20" t="s">
        <v>1057</v>
      </c>
      <c r="D72" s="20">
        <v>70</v>
      </c>
      <c r="E72" s="20">
        <v>1</v>
      </c>
      <c r="F72" s="26" t="s">
        <v>991</v>
      </c>
      <c r="G72" s="23">
        <v>4666.42</v>
      </c>
      <c r="H72" s="20">
        <v>31.5</v>
      </c>
      <c r="I72" s="23">
        <v>1399.92</v>
      </c>
      <c r="J72" s="20">
        <v>21</v>
      </c>
      <c r="K72" s="23">
        <v>933.28</v>
      </c>
      <c r="L72" s="20">
        <v>10.5</v>
      </c>
      <c r="M72" s="23">
        <v>466.64</v>
      </c>
      <c r="N72" s="20">
        <v>0</v>
      </c>
      <c r="O72" s="23">
        <v>0</v>
      </c>
      <c r="P72" s="20">
        <v>0</v>
      </c>
      <c r="Q72" s="23">
        <v>0</v>
      </c>
      <c r="R72" s="22">
        <v>7466.26</v>
      </c>
      <c r="S72" s="20">
        <v>100</v>
      </c>
      <c r="T72" s="20">
        <v>50</v>
      </c>
      <c r="U72" s="21">
        <v>25</v>
      </c>
      <c r="V72" s="20"/>
      <c r="W72" s="20"/>
      <c r="X72"/>
      <c r="Y72"/>
      <c r="Z72" s="17"/>
      <c r="AA72" s="17"/>
      <c r="AD72" s="16" t="s">
        <v>4</v>
      </c>
      <c r="AE72" s="46">
        <v>7110.73</v>
      </c>
      <c r="AF72" s="16">
        <v>7110.73</v>
      </c>
      <c r="AG72" s="16">
        <f t="shared" si="3"/>
        <v>355.53649999999999</v>
      </c>
      <c r="AH72" s="16">
        <f t="shared" si="4"/>
        <v>7466.2664999999997</v>
      </c>
      <c r="AI72" s="17">
        <f t="shared" si="5"/>
        <v>6.4999999995052349E-3</v>
      </c>
    </row>
    <row r="73" spans="1:35" s="16" customFormat="1" ht="45" x14ac:dyDescent="0.25">
      <c r="A73" s="16">
        <v>1345</v>
      </c>
      <c r="B73" s="47">
        <v>1883</v>
      </c>
      <c r="C73" s="20" t="s">
        <v>1057</v>
      </c>
      <c r="D73" s="20">
        <v>71</v>
      </c>
      <c r="E73" s="20">
        <v>1</v>
      </c>
      <c r="F73" s="26" t="s">
        <v>990</v>
      </c>
      <c r="G73" s="23">
        <v>2132.7800000000002</v>
      </c>
      <c r="H73" s="20">
        <v>31.5</v>
      </c>
      <c r="I73" s="23">
        <v>639.84</v>
      </c>
      <c r="J73" s="20">
        <v>21</v>
      </c>
      <c r="K73" s="23">
        <v>426.55</v>
      </c>
      <c r="L73" s="20">
        <v>10.5</v>
      </c>
      <c r="M73" s="23">
        <v>213.28</v>
      </c>
      <c r="N73" s="20">
        <v>0</v>
      </c>
      <c r="O73" s="23">
        <v>0</v>
      </c>
      <c r="P73" s="20">
        <v>0</v>
      </c>
      <c r="Q73" s="23">
        <v>0</v>
      </c>
      <c r="R73" s="22">
        <v>3412.45</v>
      </c>
      <c r="S73" s="20">
        <v>100</v>
      </c>
      <c r="T73" s="20">
        <v>50</v>
      </c>
      <c r="U73" s="21">
        <v>25</v>
      </c>
      <c r="V73" s="20"/>
      <c r="W73" s="20"/>
      <c r="X73"/>
      <c r="Y73"/>
      <c r="Z73" s="17"/>
      <c r="AA73" s="17"/>
      <c r="AD73" s="16" t="s">
        <v>4</v>
      </c>
      <c r="AE73" s="46">
        <v>3249.95</v>
      </c>
      <c r="AF73" s="16">
        <v>3249.95</v>
      </c>
      <c r="AG73" s="16">
        <f t="shared" si="3"/>
        <v>162.4975</v>
      </c>
      <c r="AH73" s="16">
        <f t="shared" si="4"/>
        <v>3412.4474999999998</v>
      </c>
      <c r="AI73" s="17">
        <f t="shared" si="5"/>
        <v>-2.5000000000545697E-3</v>
      </c>
    </row>
    <row r="74" spans="1:35" s="70" customFormat="1" ht="30" x14ac:dyDescent="0.25">
      <c r="A74" s="16">
        <v>1346</v>
      </c>
      <c r="B74" s="47">
        <v>1884</v>
      </c>
      <c r="C74" s="20" t="s">
        <v>1057</v>
      </c>
      <c r="D74" s="20">
        <v>72</v>
      </c>
      <c r="E74" s="20">
        <v>1</v>
      </c>
      <c r="F74" s="26" t="s">
        <v>989</v>
      </c>
      <c r="G74" s="23">
        <v>5998.68</v>
      </c>
      <c r="H74" s="20">
        <v>31.5</v>
      </c>
      <c r="I74" s="23">
        <v>1799.61</v>
      </c>
      <c r="J74" s="20">
        <v>21</v>
      </c>
      <c r="K74" s="23">
        <v>1199.74</v>
      </c>
      <c r="L74" s="20">
        <v>10.5</v>
      </c>
      <c r="M74" s="23">
        <v>599.86</v>
      </c>
      <c r="N74" s="20">
        <v>0</v>
      </c>
      <c r="O74" s="23">
        <v>0</v>
      </c>
      <c r="P74" s="20">
        <v>0</v>
      </c>
      <c r="Q74" s="23">
        <v>0</v>
      </c>
      <c r="R74" s="22">
        <v>9597.89</v>
      </c>
      <c r="S74" s="20">
        <v>100</v>
      </c>
      <c r="T74" s="20">
        <v>50</v>
      </c>
      <c r="U74" s="21">
        <v>25</v>
      </c>
      <c r="V74" s="20"/>
      <c r="W74" s="20"/>
      <c r="X74"/>
      <c r="Y74"/>
      <c r="Z74" s="17"/>
      <c r="AA74" s="17"/>
      <c r="AD74" s="70" t="s">
        <v>4</v>
      </c>
      <c r="AE74" s="139">
        <v>9140.85</v>
      </c>
      <c r="AF74" s="70">
        <v>9140.85</v>
      </c>
      <c r="AG74" s="16">
        <f t="shared" si="3"/>
        <v>457.04250000000002</v>
      </c>
      <c r="AH74" s="16">
        <f t="shared" si="4"/>
        <v>9597.8924999999999</v>
      </c>
      <c r="AI74" s="17">
        <f t="shared" si="5"/>
        <v>2.500000000509317E-3</v>
      </c>
    </row>
    <row r="75" spans="1:35" s="70" customFormat="1" ht="30" x14ac:dyDescent="0.25">
      <c r="A75" s="16">
        <v>1347</v>
      </c>
      <c r="B75" s="47">
        <v>1885</v>
      </c>
      <c r="C75" s="20" t="s">
        <v>1057</v>
      </c>
      <c r="D75" s="20">
        <v>73</v>
      </c>
      <c r="E75" s="20">
        <v>1</v>
      </c>
      <c r="F75" s="26" t="s">
        <v>988</v>
      </c>
      <c r="G75" s="23">
        <v>3999.12</v>
      </c>
      <c r="H75" s="20">
        <v>31.5</v>
      </c>
      <c r="I75" s="23">
        <v>1199.74</v>
      </c>
      <c r="J75" s="20">
        <v>21</v>
      </c>
      <c r="K75" s="23">
        <v>799.83</v>
      </c>
      <c r="L75" s="20">
        <v>10.5</v>
      </c>
      <c r="M75" s="23">
        <v>399.91</v>
      </c>
      <c r="N75" s="20">
        <v>0</v>
      </c>
      <c r="O75" s="23">
        <v>0</v>
      </c>
      <c r="P75" s="20">
        <v>0</v>
      </c>
      <c r="Q75" s="23">
        <v>0</v>
      </c>
      <c r="R75" s="22">
        <v>6398.6</v>
      </c>
      <c r="S75" s="20">
        <v>100</v>
      </c>
      <c r="T75" s="20">
        <v>50</v>
      </c>
      <c r="U75" s="21">
        <v>25</v>
      </c>
      <c r="V75" s="20"/>
      <c r="W75" s="20"/>
      <c r="X75"/>
      <c r="Y75"/>
      <c r="Z75" s="17"/>
      <c r="AA75" s="17"/>
      <c r="AD75" s="70" t="s">
        <v>4</v>
      </c>
      <c r="AE75" s="139">
        <v>6093.91</v>
      </c>
      <c r="AF75" s="70">
        <v>6093.91</v>
      </c>
      <c r="AG75" s="16">
        <f t="shared" si="3"/>
        <v>304.69549999999998</v>
      </c>
      <c r="AH75" s="16">
        <f t="shared" si="4"/>
        <v>6398.6054999999997</v>
      </c>
      <c r="AI75" s="17">
        <f t="shared" si="5"/>
        <v>5.4999999993015081E-3</v>
      </c>
    </row>
    <row r="76" spans="1:35" s="70" customFormat="1" ht="30" x14ac:dyDescent="0.25">
      <c r="A76" s="16">
        <v>1348</v>
      </c>
      <c r="B76" s="47">
        <v>1886</v>
      </c>
      <c r="C76" s="20" t="s">
        <v>1057</v>
      </c>
      <c r="D76" s="20">
        <v>74</v>
      </c>
      <c r="E76" s="20">
        <v>1</v>
      </c>
      <c r="F76" s="26" t="s">
        <v>987</v>
      </c>
      <c r="G76" s="23">
        <v>4666.42</v>
      </c>
      <c r="H76" s="20">
        <v>31.5</v>
      </c>
      <c r="I76" s="23">
        <v>1399.92</v>
      </c>
      <c r="J76" s="20">
        <v>21</v>
      </c>
      <c r="K76" s="23">
        <v>933.28</v>
      </c>
      <c r="L76" s="20">
        <v>10.5</v>
      </c>
      <c r="M76" s="23">
        <v>466.64</v>
      </c>
      <c r="N76" s="20">
        <v>0</v>
      </c>
      <c r="O76" s="23">
        <v>0</v>
      </c>
      <c r="P76" s="20">
        <v>0</v>
      </c>
      <c r="Q76" s="23">
        <v>0</v>
      </c>
      <c r="R76" s="22">
        <v>7466.26</v>
      </c>
      <c r="S76" s="20">
        <v>100</v>
      </c>
      <c r="T76" s="20">
        <v>50</v>
      </c>
      <c r="U76" s="21">
        <v>25</v>
      </c>
      <c r="V76" s="20"/>
      <c r="W76" s="20"/>
      <c r="X76"/>
      <c r="Y76"/>
      <c r="Z76" s="17"/>
      <c r="AA76" s="17"/>
      <c r="AD76" s="70" t="s">
        <v>4</v>
      </c>
      <c r="AE76" s="139">
        <v>7110.73</v>
      </c>
      <c r="AF76" s="70">
        <v>7110.73</v>
      </c>
      <c r="AG76" s="16">
        <f t="shared" si="3"/>
        <v>355.53649999999999</v>
      </c>
      <c r="AH76" s="16">
        <f t="shared" si="4"/>
        <v>7466.2664999999997</v>
      </c>
      <c r="AI76" s="17">
        <f t="shared" si="5"/>
        <v>6.4999999995052349E-3</v>
      </c>
    </row>
    <row r="77" spans="1:35" s="70" customFormat="1" ht="30" x14ac:dyDescent="0.25">
      <c r="A77" s="16">
        <v>1349</v>
      </c>
      <c r="B77" s="47">
        <v>1887</v>
      </c>
      <c r="C77" s="20" t="s">
        <v>1057</v>
      </c>
      <c r="D77" s="20">
        <v>75</v>
      </c>
      <c r="E77" s="20">
        <v>1</v>
      </c>
      <c r="F77" s="26" t="s">
        <v>986</v>
      </c>
      <c r="G77" s="23">
        <v>2666.86</v>
      </c>
      <c r="H77" s="20">
        <v>31.5</v>
      </c>
      <c r="I77" s="23">
        <v>800.06</v>
      </c>
      <c r="J77" s="20">
        <v>21</v>
      </c>
      <c r="K77" s="23">
        <v>533.37</v>
      </c>
      <c r="L77" s="20">
        <v>10.5</v>
      </c>
      <c r="M77" s="23">
        <v>266.69</v>
      </c>
      <c r="N77" s="20">
        <v>0</v>
      </c>
      <c r="O77" s="23">
        <v>0</v>
      </c>
      <c r="P77" s="20">
        <v>0</v>
      </c>
      <c r="Q77" s="23">
        <v>0</v>
      </c>
      <c r="R77" s="22">
        <v>4266.9799999999996</v>
      </c>
      <c r="S77" s="20">
        <v>100</v>
      </c>
      <c r="T77" s="20">
        <v>50</v>
      </c>
      <c r="U77" s="21">
        <v>25</v>
      </c>
      <c r="V77" s="20"/>
      <c r="W77" s="20"/>
      <c r="X77"/>
      <c r="Y77"/>
      <c r="Z77" s="17"/>
      <c r="AA77" s="17"/>
      <c r="AD77" s="70" t="s">
        <v>4</v>
      </c>
      <c r="AE77" s="139">
        <v>4063.79</v>
      </c>
      <c r="AF77" s="70">
        <v>4063.79</v>
      </c>
      <c r="AG77" s="16">
        <f t="shared" si="3"/>
        <v>203.18950000000001</v>
      </c>
      <c r="AH77" s="16">
        <f t="shared" si="4"/>
        <v>4266.9795000000004</v>
      </c>
      <c r="AI77" s="17">
        <f t="shared" si="5"/>
        <v>-4.999999991923687E-4</v>
      </c>
    </row>
    <row r="78" spans="1:35" s="70" customFormat="1" x14ac:dyDescent="0.25">
      <c r="A78" s="16">
        <v>1350</v>
      </c>
      <c r="B78" s="47">
        <v>1888</v>
      </c>
      <c r="C78" s="20" t="s">
        <v>1057</v>
      </c>
      <c r="D78" s="20">
        <v>76</v>
      </c>
      <c r="E78" s="20">
        <v>1</v>
      </c>
      <c r="F78" s="26" t="s">
        <v>985</v>
      </c>
      <c r="G78" s="23">
        <v>3198.59</v>
      </c>
      <c r="H78" s="20">
        <v>31.5</v>
      </c>
      <c r="I78" s="23">
        <v>959.57</v>
      </c>
      <c r="J78" s="20">
        <v>21</v>
      </c>
      <c r="K78" s="23">
        <v>639.72</v>
      </c>
      <c r="L78" s="20">
        <v>10.5</v>
      </c>
      <c r="M78" s="23">
        <v>319.86</v>
      </c>
      <c r="N78" s="20">
        <v>0</v>
      </c>
      <c r="O78" s="23">
        <v>0</v>
      </c>
      <c r="P78" s="20">
        <v>0</v>
      </c>
      <c r="Q78" s="23">
        <v>0</v>
      </c>
      <c r="R78" s="22">
        <v>5117.74</v>
      </c>
      <c r="S78" s="20">
        <v>100</v>
      </c>
      <c r="T78" s="20">
        <v>50</v>
      </c>
      <c r="U78" s="21">
        <v>25</v>
      </c>
      <c r="V78" s="20"/>
      <c r="W78" s="20"/>
      <c r="X78"/>
      <c r="Y78"/>
      <c r="Z78" s="17"/>
      <c r="AA78" s="17"/>
      <c r="AD78" s="70" t="s">
        <v>4</v>
      </c>
      <c r="AE78" s="139">
        <v>4874.05</v>
      </c>
      <c r="AF78" s="70">
        <v>4874.05</v>
      </c>
      <c r="AG78" s="16">
        <f t="shared" si="3"/>
        <v>243.70250000000001</v>
      </c>
      <c r="AH78" s="16">
        <f t="shared" si="4"/>
        <v>5117.7525000000005</v>
      </c>
      <c r="AI78" s="17">
        <f t="shared" si="5"/>
        <v>1.2500000000727596E-2</v>
      </c>
    </row>
    <row r="79" spans="1:35" s="70" customFormat="1" x14ac:dyDescent="0.25">
      <c r="A79" s="16">
        <v>1351</v>
      </c>
      <c r="B79" s="47">
        <v>1889</v>
      </c>
      <c r="C79" s="20" t="s">
        <v>1057</v>
      </c>
      <c r="D79" s="20">
        <v>77</v>
      </c>
      <c r="E79" s="20">
        <v>1</v>
      </c>
      <c r="F79" s="26" t="s">
        <v>984</v>
      </c>
      <c r="G79" s="23">
        <v>3198.59</v>
      </c>
      <c r="H79" s="20">
        <v>31.5</v>
      </c>
      <c r="I79" s="23">
        <v>959.57</v>
      </c>
      <c r="J79" s="20">
        <v>21</v>
      </c>
      <c r="K79" s="23">
        <v>639.72</v>
      </c>
      <c r="L79" s="20">
        <v>10.5</v>
      </c>
      <c r="M79" s="23">
        <v>319.86</v>
      </c>
      <c r="N79" s="20">
        <v>0</v>
      </c>
      <c r="O79" s="23">
        <v>0</v>
      </c>
      <c r="P79" s="20">
        <v>0</v>
      </c>
      <c r="Q79" s="23">
        <v>0</v>
      </c>
      <c r="R79" s="22">
        <v>5117.74</v>
      </c>
      <c r="S79" s="20">
        <v>100</v>
      </c>
      <c r="T79" s="20">
        <v>50</v>
      </c>
      <c r="U79" s="21">
        <v>25</v>
      </c>
      <c r="V79" s="20"/>
      <c r="W79" s="20"/>
      <c r="X79"/>
      <c r="Y79"/>
      <c r="Z79" s="17"/>
      <c r="AA79" s="17"/>
      <c r="AD79" s="70" t="s">
        <v>4</v>
      </c>
      <c r="AE79" s="139">
        <v>4874.05</v>
      </c>
      <c r="AF79" s="70">
        <v>4874.05</v>
      </c>
      <c r="AG79" s="16">
        <f t="shared" si="3"/>
        <v>243.70250000000001</v>
      </c>
      <c r="AH79" s="16">
        <f t="shared" si="4"/>
        <v>5117.7525000000005</v>
      </c>
      <c r="AI79" s="17">
        <f t="shared" si="5"/>
        <v>1.2500000000727596E-2</v>
      </c>
    </row>
    <row r="80" spans="1:35" s="16" customFormat="1" x14ac:dyDescent="0.25">
      <c r="A80" s="16">
        <v>1352</v>
      </c>
      <c r="B80" s="47">
        <v>1890</v>
      </c>
      <c r="C80" s="20" t="s">
        <v>1057</v>
      </c>
      <c r="D80" s="20">
        <v>78</v>
      </c>
      <c r="E80" s="20">
        <v>1</v>
      </c>
      <c r="F80" s="26" t="s">
        <v>983</v>
      </c>
      <c r="G80" s="23">
        <v>2666.86</v>
      </c>
      <c r="H80" s="20">
        <v>31.5</v>
      </c>
      <c r="I80" s="23">
        <v>800.06</v>
      </c>
      <c r="J80" s="20">
        <v>21</v>
      </c>
      <c r="K80" s="23">
        <v>533.37</v>
      </c>
      <c r="L80" s="20">
        <v>10.5</v>
      </c>
      <c r="M80" s="23">
        <v>266.69</v>
      </c>
      <c r="N80" s="20">
        <v>0</v>
      </c>
      <c r="O80" s="23">
        <v>0</v>
      </c>
      <c r="P80" s="20">
        <v>0</v>
      </c>
      <c r="Q80" s="23">
        <v>0</v>
      </c>
      <c r="R80" s="22">
        <v>4266.9799999999996</v>
      </c>
      <c r="S80" s="20">
        <v>100</v>
      </c>
      <c r="T80" s="20">
        <v>50</v>
      </c>
      <c r="U80" s="21">
        <v>25</v>
      </c>
      <c r="V80" s="20"/>
      <c r="W80" s="20"/>
      <c r="X80"/>
      <c r="Y80"/>
      <c r="Z80" s="17"/>
      <c r="AA80" s="17"/>
      <c r="AD80" s="16" t="s">
        <v>4</v>
      </c>
      <c r="AE80" s="46">
        <v>4063.79</v>
      </c>
      <c r="AF80" s="16">
        <v>4063.79</v>
      </c>
      <c r="AG80" s="16">
        <f t="shared" si="3"/>
        <v>203.18950000000001</v>
      </c>
      <c r="AH80" s="16">
        <f t="shared" si="4"/>
        <v>4266.9795000000004</v>
      </c>
      <c r="AI80" s="17">
        <f t="shared" si="5"/>
        <v>-4.999999991923687E-4</v>
      </c>
    </row>
    <row r="81" spans="1:35" s="16" customFormat="1" x14ac:dyDescent="0.25">
      <c r="A81" s="16">
        <v>1353</v>
      </c>
      <c r="B81" s="47">
        <v>1891</v>
      </c>
      <c r="C81" s="20" t="s">
        <v>1057</v>
      </c>
      <c r="D81" s="20">
        <v>79</v>
      </c>
      <c r="E81" s="20">
        <v>1</v>
      </c>
      <c r="F81" s="26" t="s">
        <v>982</v>
      </c>
      <c r="G81" s="23">
        <v>2666.86</v>
      </c>
      <c r="H81" s="20">
        <v>31.5</v>
      </c>
      <c r="I81" s="23">
        <v>800.06</v>
      </c>
      <c r="J81" s="20">
        <v>21</v>
      </c>
      <c r="K81" s="23">
        <v>533.37</v>
      </c>
      <c r="L81" s="20">
        <v>0</v>
      </c>
      <c r="M81" s="23">
        <v>0</v>
      </c>
      <c r="N81" s="20">
        <v>0</v>
      </c>
      <c r="O81" s="23">
        <v>0</v>
      </c>
      <c r="P81" s="20">
        <v>0</v>
      </c>
      <c r="Q81" s="23">
        <v>0</v>
      </c>
      <c r="R81" s="22">
        <v>4000.29</v>
      </c>
      <c r="S81" s="20">
        <v>100</v>
      </c>
      <c r="T81" s="20">
        <v>50</v>
      </c>
      <c r="U81" s="21">
        <v>25</v>
      </c>
      <c r="V81" s="20"/>
      <c r="W81" s="20"/>
      <c r="X81"/>
      <c r="Y81"/>
      <c r="Z81" s="17"/>
      <c r="AA81" s="17"/>
      <c r="AD81" s="16" t="s">
        <v>4</v>
      </c>
      <c r="AE81" s="46">
        <v>3809.8</v>
      </c>
      <c r="AF81" s="16">
        <v>3809.8</v>
      </c>
      <c r="AG81" s="16">
        <f t="shared" si="3"/>
        <v>190.49</v>
      </c>
      <c r="AH81" s="16">
        <f t="shared" si="4"/>
        <v>4000.29</v>
      </c>
      <c r="AI81" s="17">
        <f t="shared" si="5"/>
        <v>0</v>
      </c>
    </row>
    <row r="82" spans="1:35" s="16" customFormat="1" ht="30" x14ac:dyDescent="0.25">
      <c r="A82" s="16">
        <v>1354</v>
      </c>
      <c r="B82" s="47">
        <v>1892</v>
      </c>
      <c r="C82" s="20" t="s">
        <v>1057</v>
      </c>
      <c r="D82" s="20">
        <v>80</v>
      </c>
      <c r="E82" s="20">
        <v>1</v>
      </c>
      <c r="F82" s="26" t="s">
        <v>981</v>
      </c>
      <c r="G82" s="23">
        <v>11733.25</v>
      </c>
      <c r="H82" s="20">
        <v>31.5</v>
      </c>
      <c r="I82" s="23">
        <v>3519.98</v>
      </c>
      <c r="J82" s="20">
        <v>21</v>
      </c>
      <c r="K82" s="23">
        <v>2346.64</v>
      </c>
      <c r="L82" s="20">
        <v>10.5</v>
      </c>
      <c r="M82" s="23">
        <v>1173.32</v>
      </c>
      <c r="N82" s="20">
        <v>0</v>
      </c>
      <c r="O82" s="23">
        <v>0</v>
      </c>
      <c r="P82" s="20">
        <v>0</v>
      </c>
      <c r="Q82" s="23">
        <v>0</v>
      </c>
      <c r="R82" s="22">
        <v>18773.189999999999</v>
      </c>
      <c r="S82" s="20">
        <v>100</v>
      </c>
      <c r="T82" s="20">
        <v>50</v>
      </c>
      <c r="U82" s="21">
        <v>25</v>
      </c>
      <c r="V82" s="20"/>
      <c r="W82" s="20"/>
      <c r="X82"/>
      <c r="Y82"/>
      <c r="Z82" s="17"/>
      <c r="AA82" s="17"/>
      <c r="AD82" s="16" t="s">
        <v>4</v>
      </c>
      <c r="AE82" s="46">
        <v>17879.23</v>
      </c>
      <c r="AF82" s="16">
        <v>17879.23</v>
      </c>
      <c r="AG82" s="16">
        <f t="shared" si="3"/>
        <v>893.9615</v>
      </c>
      <c r="AH82" s="16">
        <f t="shared" si="4"/>
        <v>18773.191500000001</v>
      </c>
      <c r="AI82" s="17">
        <f t="shared" si="5"/>
        <v>1.5000000021245796E-3</v>
      </c>
    </row>
    <row r="83" spans="1:35" s="16" customFormat="1" ht="45" x14ac:dyDescent="0.25">
      <c r="A83" s="16">
        <v>1355</v>
      </c>
      <c r="B83" s="47">
        <v>1893</v>
      </c>
      <c r="C83" s="20" t="s">
        <v>1057</v>
      </c>
      <c r="D83" s="20">
        <v>82</v>
      </c>
      <c r="E83" s="20">
        <v>1</v>
      </c>
      <c r="F83" s="26" t="s">
        <v>980</v>
      </c>
      <c r="G83" s="23">
        <v>6399.53</v>
      </c>
      <c r="H83" s="20">
        <v>31.5</v>
      </c>
      <c r="I83" s="23">
        <v>1919.86</v>
      </c>
      <c r="J83" s="20">
        <v>21</v>
      </c>
      <c r="K83" s="23">
        <v>1279.9100000000001</v>
      </c>
      <c r="L83" s="20">
        <v>10.5</v>
      </c>
      <c r="M83" s="23">
        <v>639.95000000000005</v>
      </c>
      <c r="N83" s="20">
        <v>0</v>
      </c>
      <c r="O83" s="23">
        <v>0</v>
      </c>
      <c r="P83" s="20">
        <v>0</v>
      </c>
      <c r="Q83" s="23">
        <v>0</v>
      </c>
      <c r="R83" s="22">
        <v>10239.25</v>
      </c>
      <c r="S83" s="20">
        <v>100</v>
      </c>
      <c r="T83" s="20">
        <v>50</v>
      </c>
      <c r="U83" s="21">
        <v>25</v>
      </c>
      <c r="V83" s="20"/>
      <c r="W83" s="20"/>
      <c r="X83"/>
      <c r="Y83"/>
      <c r="Z83" s="17"/>
      <c r="AA83" s="17"/>
      <c r="AD83" s="16" t="s">
        <v>4</v>
      </c>
      <c r="AE83" s="46">
        <v>9751.67</v>
      </c>
      <c r="AF83" s="16">
        <v>9751.67</v>
      </c>
      <c r="AG83" s="16">
        <f t="shared" si="3"/>
        <v>487.58350000000002</v>
      </c>
      <c r="AH83" s="16">
        <f t="shared" si="4"/>
        <v>10239.253500000001</v>
      </c>
      <c r="AI83" s="17">
        <f t="shared" si="5"/>
        <v>3.5000000007130438E-3</v>
      </c>
    </row>
    <row r="84" spans="1:35" s="16" customFormat="1" ht="45" x14ac:dyDescent="0.25">
      <c r="A84" s="16">
        <v>1356</v>
      </c>
      <c r="B84" s="47">
        <v>1894</v>
      </c>
      <c r="C84" s="20" t="s">
        <v>1057</v>
      </c>
      <c r="D84" s="20">
        <v>83</v>
      </c>
      <c r="E84" s="20">
        <v>1</v>
      </c>
      <c r="F84" s="26" t="s">
        <v>979</v>
      </c>
      <c r="G84" s="23">
        <v>3332.99</v>
      </c>
      <c r="H84" s="20">
        <v>31.5</v>
      </c>
      <c r="I84" s="23">
        <v>999.89</v>
      </c>
      <c r="J84" s="20">
        <v>21</v>
      </c>
      <c r="K84" s="23">
        <v>666.6</v>
      </c>
      <c r="L84" s="20">
        <v>10.5</v>
      </c>
      <c r="M84" s="23">
        <v>333.3</v>
      </c>
      <c r="N84" s="20">
        <v>0</v>
      </c>
      <c r="O84" s="23">
        <v>0</v>
      </c>
      <c r="P84" s="20">
        <v>0</v>
      </c>
      <c r="Q84" s="23">
        <v>0</v>
      </c>
      <c r="R84" s="22">
        <v>5332.78</v>
      </c>
      <c r="S84" s="20">
        <v>100</v>
      </c>
      <c r="T84" s="20">
        <v>50</v>
      </c>
      <c r="U84" s="21">
        <v>25</v>
      </c>
      <c r="V84" s="20"/>
      <c r="W84" s="20"/>
      <c r="X84"/>
      <c r="Y84"/>
      <c r="Z84" s="17"/>
      <c r="AA84" s="17"/>
      <c r="AD84" s="16" t="s">
        <v>4</v>
      </c>
      <c r="AE84" s="46">
        <v>5078.8500000000004</v>
      </c>
      <c r="AF84" s="16">
        <v>5078.8500000000004</v>
      </c>
      <c r="AG84" s="16">
        <f t="shared" si="3"/>
        <v>253.94250000000002</v>
      </c>
      <c r="AH84" s="16">
        <f t="shared" si="4"/>
        <v>5332.7925000000005</v>
      </c>
      <c r="AI84" s="17">
        <f t="shared" si="5"/>
        <v>1.2500000000727596E-2</v>
      </c>
    </row>
    <row r="85" spans="1:35" s="16" customFormat="1" ht="45" x14ac:dyDescent="0.25">
      <c r="A85" s="16">
        <v>1357</v>
      </c>
      <c r="B85" s="47">
        <v>1895</v>
      </c>
      <c r="C85" s="20" t="s">
        <v>1057</v>
      </c>
      <c r="D85" s="20">
        <v>84</v>
      </c>
      <c r="E85" s="20">
        <v>1</v>
      </c>
      <c r="F85" s="26" t="s">
        <v>978</v>
      </c>
      <c r="G85" s="23">
        <v>9066.3799999999992</v>
      </c>
      <c r="H85" s="20">
        <v>31.5</v>
      </c>
      <c r="I85" s="23">
        <v>2719.92</v>
      </c>
      <c r="J85" s="20">
        <v>21</v>
      </c>
      <c r="K85" s="23">
        <v>1813.28</v>
      </c>
      <c r="L85" s="20">
        <v>10.5</v>
      </c>
      <c r="M85" s="23">
        <v>906.64</v>
      </c>
      <c r="N85" s="20">
        <v>0</v>
      </c>
      <c r="O85" s="23">
        <v>0</v>
      </c>
      <c r="P85" s="20">
        <v>0</v>
      </c>
      <c r="Q85" s="23">
        <v>0</v>
      </c>
      <c r="R85" s="22">
        <v>14506.22</v>
      </c>
      <c r="S85" s="20">
        <v>100</v>
      </c>
      <c r="T85" s="20">
        <v>50</v>
      </c>
      <c r="U85" s="21">
        <v>25</v>
      </c>
      <c r="V85" s="20"/>
      <c r="W85" s="20"/>
      <c r="X85"/>
      <c r="Y85"/>
      <c r="Z85" s="17"/>
      <c r="AA85" s="17"/>
      <c r="AD85" s="16" t="s">
        <v>4</v>
      </c>
      <c r="AE85" s="46">
        <v>13815.45</v>
      </c>
      <c r="AF85" s="16">
        <v>13815.45</v>
      </c>
      <c r="AG85" s="16">
        <f t="shared" si="3"/>
        <v>690.77250000000004</v>
      </c>
      <c r="AH85" s="16">
        <f t="shared" si="4"/>
        <v>14506.2225</v>
      </c>
      <c r="AI85" s="17">
        <f t="shared" si="5"/>
        <v>2.500000000509317E-3</v>
      </c>
    </row>
    <row r="86" spans="1:35" s="16" customFormat="1" ht="45" x14ac:dyDescent="0.25">
      <c r="A86" s="16">
        <v>1358</v>
      </c>
      <c r="B86" s="47">
        <v>1896</v>
      </c>
      <c r="C86" s="20" t="s">
        <v>1057</v>
      </c>
      <c r="D86" s="20">
        <v>85</v>
      </c>
      <c r="E86" s="20">
        <v>1</v>
      </c>
      <c r="F86" s="26" t="s">
        <v>977</v>
      </c>
      <c r="G86" s="23">
        <v>6399.53</v>
      </c>
      <c r="H86" s="20">
        <v>31.5</v>
      </c>
      <c r="I86" s="23">
        <v>1919.86</v>
      </c>
      <c r="J86" s="20">
        <v>21</v>
      </c>
      <c r="K86" s="23">
        <v>1279.9100000000001</v>
      </c>
      <c r="L86" s="20">
        <v>10.5</v>
      </c>
      <c r="M86" s="23">
        <v>639.95000000000005</v>
      </c>
      <c r="N86" s="20">
        <v>0</v>
      </c>
      <c r="O86" s="23">
        <v>0</v>
      </c>
      <c r="P86" s="20">
        <v>0</v>
      </c>
      <c r="Q86" s="23">
        <v>0</v>
      </c>
      <c r="R86" s="22">
        <v>10239.25</v>
      </c>
      <c r="S86" s="20">
        <v>100</v>
      </c>
      <c r="T86" s="20">
        <v>50</v>
      </c>
      <c r="U86" s="21">
        <v>25</v>
      </c>
      <c r="V86" s="20"/>
      <c r="W86" s="20"/>
      <c r="X86"/>
      <c r="Y86"/>
      <c r="Z86" s="17"/>
      <c r="AA86" s="17"/>
      <c r="AD86" s="16" t="s">
        <v>4</v>
      </c>
      <c r="AE86" s="46">
        <v>9751.67</v>
      </c>
      <c r="AF86" s="16">
        <v>9751.67</v>
      </c>
      <c r="AG86" s="16">
        <f t="shared" si="3"/>
        <v>487.58350000000002</v>
      </c>
      <c r="AH86" s="16">
        <f t="shared" si="4"/>
        <v>10239.253500000001</v>
      </c>
      <c r="AI86" s="17">
        <f t="shared" si="5"/>
        <v>3.5000000007130438E-3</v>
      </c>
    </row>
    <row r="87" spans="1:35" s="16" customFormat="1" ht="45" x14ac:dyDescent="0.25">
      <c r="A87" s="16">
        <v>1359</v>
      </c>
      <c r="B87" s="47">
        <v>1897</v>
      </c>
      <c r="C87" s="20" t="s">
        <v>1057</v>
      </c>
      <c r="D87" s="20">
        <v>86</v>
      </c>
      <c r="E87" s="20">
        <v>1</v>
      </c>
      <c r="F87" s="26" t="s">
        <v>976</v>
      </c>
      <c r="G87" s="23">
        <v>3999.12</v>
      </c>
      <c r="H87" s="20">
        <v>31.5</v>
      </c>
      <c r="I87" s="23">
        <v>1199.74</v>
      </c>
      <c r="J87" s="20">
        <v>21</v>
      </c>
      <c r="K87" s="23">
        <v>799.83</v>
      </c>
      <c r="L87" s="20">
        <v>10.5</v>
      </c>
      <c r="M87" s="23">
        <v>399.91</v>
      </c>
      <c r="N87" s="20">
        <v>0</v>
      </c>
      <c r="O87" s="23">
        <v>0</v>
      </c>
      <c r="P87" s="20">
        <v>0</v>
      </c>
      <c r="Q87" s="23">
        <v>0</v>
      </c>
      <c r="R87" s="22">
        <v>6398.6</v>
      </c>
      <c r="S87" s="20">
        <v>100</v>
      </c>
      <c r="T87" s="20">
        <v>50</v>
      </c>
      <c r="U87" s="21">
        <v>25</v>
      </c>
      <c r="V87" s="20"/>
      <c r="W87" s="20"/>
      <c r="X87"/>
      <c r="Y87"/>
      <c r="Z87" s="17"/>
      <c r="AA87" s="17"/>
      <c r="AD87" s="16" t="s">
        <v>4</v>
      </c>
      <c r="AE87" s="46">
        <v>6093.91</v>
      </c>
      <c r="AF87" s="16">
        <v>6093.91</v>
      </c>
      <c r="AG87" s="16">
        <f t="shared" si="3"/>
        <v>304.69549999999998</v>
      </c>
      <c r="AH87" s="16">
        <f t="shared" si="4"/>
        <v>6398.6054999999997</v>
      </c>
      <c r="AI87" s="17">
        <f t="shared" si="5"/>
        <v>5.4999999993015081E-3</v>
      </c>
    </row>
    <row r="88" spans="1:35" s="16" customFormat="1" ht="30" x14ac:dyDescent="0.25">
      <c r="A88" s="16">
        <v>1360</v>
      </c>
      <c r="B88" s="47">
        <v>1898</v>
      </c>
      <c r="C88" s="20" t="s">
        <v>1057</v>
      </c>
      <c r="D88" s="20">
        <v>87</v>
      </c>
      <c r="E88" s="20">
        <v>1</v>
      </c>
      <c r="F88" s="26" t="s">
        <v>975</v>
      </c>
      <c r="G88" s="23">
        <v>4666.42</v>
      </c>
      <c r="H88" s="20">
        <v>31.5</v>
      </c>
      <c r="I88" s="23">
        <v>1399.92</v>
      </c>
      <c r="J88" s="20">
        <v>21</v>
      </c>
      <c r="K88" s="23">
        <v>933.28</v>
      </c>
      <c r="L88" s="20">
        <v>10.5</v>
      </c>
      <c r="M88" s="23">
        <v>466.64</v>
      </c>
      <c r="N88" s="20">
        <v>0</v>
      </c>
      <c r="O88" s="23">
        <v>0</v>
      </c>
      <c r="P88" s="20">
        <v>0</v>
      </c>
      <c r="Q88" s="23">
        <v>0</v>
      </c>
      <c r="R88" s="22">
        <v>7466.26</v>
      </c>
      <c r="S88" s="20">
        <v>100</v>
      </c>
      <c r="T88" s="20">
        <v>50</v>
      </c>
      <c r="U88" s="21">
        <v>25</v>
      </c>
      <c r="V88" s="20"/>
      <c r="W88" s="20"/>
      <c r="X88"/>
      <c r="Y88"/>
      <c r="Z88" s="17"/>
      <c r="AA88" s="17"/>
      <c r="AD88" s="16" t="s">
        <v>4</v>
      </c>
      <c r="AE88" s="46">
        <v>7110.73</v>
      </c>
      <c r="AF88" s="16">
        <v>7110.73</v>
      </c>
      <c r="AG88" s="16">
        <f t="shared" si="3"/>
        <v>355.53649999999999</v>
      </c>
      <c r="AH88" s="16">
        <f t="shared" si="4"/>
        <v>7466.2664999999997</v>
      </c>
      <c r="AI88" s="17">
        <f t="shared" si="5"/>
        <v>6.4999999995052349E-3</v>
      </c>
    </row>
    <row r="89" spans="1:35" s="16" customFormat="1" ht="30" x14ac:dyDescent="0.25">
      <c r="A89" s="16">
        <v>1361</v>
      </c>
      <c r="B89" s="47">
        <v>1899</v>
      </c>
      <c r="C89" s="20" t="s">
        <v>1057</v>
      </c>
      <c r="D89" s="20">
        <v>88</v>
      </c>
      <c r="E89" s="20">
        <v>1</v>
      </c>
      <c r="F89" s="26" t="s">
        <v>974</v>
      </c>
      <c r="G89" s="23">
        <v>1998.39</v>
      </c>
      <c r="H89" s="20">
        <v>31.5</v>
      </c>
      <c r="I89" s="23">
        <v>599.52</v>
      </c>
      <c r="J89" s="20">
        <v>21</v>
      </c>
      <c r="K89" s="23">
        <v>399.68</v>
      </c>
      <c r="L89" s="20">
        <v>10.5</v>
      </c>
      <c r="M89" s="23">
        <v>199.84</v>
      </c>
      <c r="N89" s="20">
        <v>0</v>
      </c>
      <c r="O89" s="23">
        <v>0</v>
      </c>
      <c r="P89" s="20">
        <v>0</v>
      </c>
      <c r="Q89" s="23">
        <v>0</v>
      </c>
      <c r="R89" s="22">
        <v>3197.43</v>
      </c>
      <c r="S89" s="20">
        <v>100</v>
      </c>
      <c r="T89" s="20">
        <v>50</v>
      </c>
      <c r="U89" s="21">
        <v>25</v>
      </c>
      <c r="V89" s="20"/>
      <c r="W89" s="20"/>
      <c r="X89"/>
      <c r="Y89"/>
      <c r="Z89" s="17"/>
      <c r="AA89" s="17"/>
      <c r="AD89" s="16" t="s">
        <v>4</v>
      </c>
      <c r="AE89" s="46">
        <v>3045.17</v>
      </c>
      <c r="AF89" s="16">
        <v>3045.17</v>
      </c>
      <c r="AG89" s="16">
        <f t="shared" si="3"/>
        <v>152.2585</v>
      </c>
      <c r="AH89" s="16">
        <f t="shared" si="4"/>
        <v>3197.4285</v>
      </c>
      <c r="AI89" s="17">
        <f t="shared" si="5"/>
        <v>-1.4999999998508429E-3</v>
      </c>
    </row>
    <row r="90" spans="1:35" s="16" customFormat="1" ht="30" x14ac:dyDescent="0.25">
      <c r="A90" s="16">
        <v>1362</v>
      </c>
      <c r="B90" s="47">
        <v>1900</v>
      </c>
      <c r="C90" s="20" t="s">
        <v>1057</v>
      </c>
      <c r="D90" s="20">
        <v>89</v>
      </c>
      <c r="E90" s="20">
        <v>1</v>
      </c>
      <c r="F90" s="26" t="s">
        <v>973</v>
      </c>
      <c r="G90" s="23">
        <v>5599</v>
      </c>
      <c r="H90" s="20">
        <v>31.5</v>
      </c>
      <c r="I90" s="23">
        <v>1679.7</v>
      </c>
      <c r="J90" s="20">
        <v>21</v>
      </c>
      <c r="K90" s="23">
        <v>1119.8</v>
      </c>
      <c r="L90" s="20">
        <v>10.5</v>
      </c>
      <c r="M90" s="23">
        <v>559.9</v>
      </c>
      <c r="N90" s="20">
        <v>0</v>
      </c>
      <c r="O90" s="23">
        <v>0</v>
      </c>
      <c r="P90" s="20">
        <v>0</v>
      </c>
      <c r="Q90" s="23">
        <v>0</v>
      </c>
      <c r="R90" s="22">
        <v>8958.4</v>
      </c>
      <c r="S90" s="20">
        <v>100</v>
      </c>
      <c r="T90" s="20">
        <v>50</v>
      </c>
      <c r="U90" s="21">
        <v>25</v>
      </c>
      <c r="V90" s="20"/>
      <c r="W90" s="20"/>
      <c r="X90"/>
      <c r="Y90"/>
      <c r="Z90" s="17"/>
      <c r="AA90" s="17"/>
      <c r="AD90" s="16" t="s">
        <v>4</v>
      </c>
      <c r="AE90" s="46">
        <v>8531.81</v>
      </c>
      <c r="AF90" s="16">
        <v>8531.81</v>
      </c>
      <c r="AG90" s="16">
        <f t="shared" si="3"/>
        <v>426.59050000000002</v>
      </c>
      <c r="AH90" s="16">
        <f t="shared" si="4"/>
        <v>8958.4004999999997</v>
      </c>
      <c r="AI90" s="17">
        <f t="shared" si="5"/>
        <v>5.0000000010186341E-4</v>
      </c>
    </row>
    <row r="91" spans="1:35" s="16" customFormat="1" ht="30" x14ac:dyDescent="0.25">
      <c r="A91" s="16">
        <v>1363</v>
      </c>
      <c r="B91" s="47">
        <v>1901</v>
      </c>
      <c r="C91" s="20" t="s">
        <v>1057</v>
      </c>
      <c r="D91" s="20">
        <v>90</v>
      </c>
      <c r="E91" s="20">
        <v>1</v>
      </c>
      <c r="F91" s="26" t="s">
        <v>972</v>
      </c>
      <c r="G91" s="23">
        <v>2933.31</v>
      </c>
      <c r="H91" s="20">
        <v>31.5</v>
      </c>
      <c r="I91" s="23">
        <v>879.99</v>
      </c>
      <c r="J91" s="20">
        <v>21</v>
      </c>
      <c r="K91" s="23">
        <v>586.66999999999996</v>
      </c>
      <c r="L91" s="20">
        <v>10.5</v>
      </c>
      <c r="M91" s="23">
        <v>293.33</v>
      </c>
      <c r="N91" s="20">
        <v>0</v>
      </c>
      <c r="O91" s="23">
        <v>0</v>
      </c>
      <c r="P91" s="20">
        <v>0</v>
      </c>
      <c r="Q91" s="23">
        <v>0</v>
      </c>
      <c r="R91" s="22">
        <v>4693.3</v>
      </c>
      <c r="S91" s="20">
        <v>100</v>
      </c>
      <c r="T91" s="20">
        <v>50</v>
      </c>
      <c r="U91" s="21">
        <v>25</v>
      </c>
      <c r="V91" s="20"/>
      <c r="W91" s="20"/>
      <c r="X91"/>
      <c r="Y91"/>
      <c r="Z91" s="17"/>
      <c r="AA91" s="17"/>
      <c r="AD91" s="16" t="s">
        <v>4</v>
      </c>
      <c r="AE91" s="46">
        <v>4469.8100000000004</v>
      </c>
      <c r="AF91" s="16">
        <v>4469.8100000000004</v>
      </c>
      <c r="AG91" s="16">
        <f t="shared" si="3"/>
        <v>223.49050000000003</v>
      </c>
      <c r="AH91" s="16">
        <f t="shared" si="4"/>
        <v>4693.3005000000003</v>
      </c>
      <c r="AI91" s="17">
        <f t="shared" si="5"/>
        <v>5.0000000010186341E-4</v>
      </c>
    </row>
    <row r="92" spans="1:35" s="16" customFormat="1" ht="30" x14ac:dyDescent="0.25">
      <c r="A92" s="16">
        <v>1364</v>
      </c>
      <c r="B92" s="47">
        <v>1902</v>
      </c>
      <c r="C92" s="20" t="s">
        <v>1057</v>
      </c>
      <c r="D92" s="20">
        <v>91</v>
      </c>
      <c r="E92" s="20">
        <v>1</v>
      </c>
      <c r="F92" s="26" t="s">
        <v>971</v>
      </c>
      <c r="G92" s="23">
        <v>4666.42</v>
      </c>
      <c r="H92" s="20">
        <v>31.5</v>
      </c>
      <c r="I92" s="23">
        <v>1399.92</v>
      </c>
      <c r="J92" s="20">
        <v>21</v>
      </c>
      <c r="K92" s="23">
        <v>933.28</v>
      </c>
      <c r="L92" s="20">
        <v>10.5</v>
      </c>
      <c r="M92" s="23">
        <v>466.64</v>
      </c>
      <c r="N92" s="20">
        <v>0</v>
      </c>
      <c r="O92" s="23">
        <v>0</v>
      </c>
      <c r="P92" s="20">
        <v>0</v>
      </c>
      <c r="Q92" s="23">
        <v>0</v>
      </c>
      <c r="R92" s="22">
        <v>7466.26</v>
      </c>
      <c r="S92" s="20">
        <v>100</v>
      </c>
      <c r="T92" s="20">
        <v>50</v>
      </c>
      <c r="U92" s="21">
        <v>25</v>
      </c>
      <c r="V92" s="20"/>
      <c r="W92" s="20"/>
      <c r="X92"/>
      <c r="Y92"/>
      <c r="Z92" s="17"/>
      <c r="AA92" s="17"/>
      <c r="AD92" s="16" t="s">
        <v>4</v>
      </c>
      <c r="AE92" s="46">
        <v>7110.73</v>
      </c>
      <c r="AF92" s="16">
        <v>7110.73</v>
      </c>
      <c r="AG92" s="16">
        <f t="shared" si="3"/>
        <v>355.53649999999999</v>
      </c>
      <c r="AH92" s="16">
        <f t="shared" si="4"/>
        <v>7466.2664999999997</v>
      </c>
      <c r="AI92" s="17">
        <f t="shared" si="5"/>
        <v>6.4999999995052349E-3</v>
      </c>
    </row>
    <row r="93" spans="1:35" s="16" customFormat="1" ht="30" x14ac:dyDescent="0.25">
      <c r="A93" s="16">
        <v>1365</v>
      </c>
      <c r="B93" s="47">
        <v>1903</v>
      </c>
      <c r="C93" s="20" t="s">
        <v>1057</v>
      </c>
      <c r="D93" s="20">
        <v>92</v>
      </c>
      <c r="E93" s="20">
        <v>1</v>
      </c>
      <c r="F93" s="26" t="s">
        <v>970</v>
      </c>
      <c r="G93" s="23">
        <v>2132.7800000000002</v>
      </c>
      <c r="H93" s="20">
        <v>31.5</v>
      </c>
      <c r="I93" s="23">
        <v>639.84</v>
      </c>
      <c r="J93" s="20">
        <v>21</v>
      </c>
      <c r="K93" s="23">
        <v>426.55</v>
      </c>
      <c r="L93" s="20">
        <v>10.5</v>
      </c>
      <c r="M93" s="23">
        <v>213.28</v>
      </c>
      <c r="N93" s="20">
        <v>0</v>
      </c>
      <c r="O93" s="23">
        <v>0</v>
      </c>
      <c r="P93" s="20">
        <v>0</v>
      </c>
      <c r="Q93" s="23">
        <v>0</v>
      </c>
      <c r="R93" s="22">
        <v>3412.45</v>
      </c>
      <c r="S93" s="20">
        <v>100</v>
      </c>
      <c r="T93" s="20">
        <v>50</v>
      </c>
      <c r="U93" s="21">
        <v>25</v>
      </c>
      <c r="V93" s="20"/>
      <c r="W93" s="20"/>
      <c r="X93"/>
      <c r="Y93"/>
      <c r="Z93" s="17"/>
      <c r="AA93" s="17"/>
      <c r="AD93" s="16" t="s">
        <v>4</v>
      </c>
      <c r="AE93" s="46">
        <v>3249.95</v>
      </c>
      <c r="AF93" s="16">
        <v>3249.95</v>
      </c>
      <c r="AG93" s="16">
        <f t="shared" si="3"/>
        <v>162.4975</v>
      </c>
      <c r="AH93" s="16">
        <f t="shared" si="4"/>
        <v>3412.4474999999998</v>
      </c>
      <c r="AI93" s="17">
        <f t="shared" si="5"/>
        <v>-2.5000000000545697E-3</v>
      </c>
    </row>
    <row r="94" spans="1:35" s="16" customFormat="1" ht="45" x14ac:dyDescent="0.25">
      <c r="A94" s="16">
        <v>1366</v>
      </c>
      <c r="B94" s="47">
        <v>1904</v>
      </c>
      <c r="C94" s="20" t="s">
        <v>1057</v>
      </c>
      <c r="D94" s="20">
        <v>93</v>
      </c>
      <c r="E94" s="20">
        <v>1</v>
      </c>
      <c r="F94" s="26" t="s">
        <v>969</v>
      </c>
      <c r="G94" s="23">
        <v>4666.42</v>
      </c>
      <c r="H94" s="20">
        <v>31.5</v>
      </c>
      <c r="I94" s="23">
        <v>1399.92</v>
      </c>
      <c r="J94" s="20">
        <v>21</v>
      </c>
      <c r="K94" s="23">
        <v>933.28</v>
      </c>
      <c r="L94" s="20">
        <v>10.5</v>
      </c>
      <c r="M94" s="23">
        <v>466.64</v>
      </c>
      <c r="N94" s="20">
        <v>0</v>
      </c>
      <c r="O94" s="23">
        <v>0</v>
      </c>
      <c r="P94" s="20">
        <v>0</v>
      </c>
      <c r="Q94" s="23">
        <v>0</v>
      </c>
      <c r="R94" s="22">
        <v>7466.26</v>
      </c>
      <c r="S94" s="20">
        <v>100</v>
      </c>
      <c r="T94" s="20">
        <v>50</v>
      </c>
      <c r="U94" s="21">
        <v>25</v>
      </c>
      <c r="V94" s="20"/>
      <c r="W94" s="20"/>
      <c r="X94"/>
      <c r="Y94"/>
      <c r="Z94" s="17"/>
      <c r="AA94" s="17"/>
      <c r="AD94" s="16" t="s">
        <v>4</v>
      </c>
      <c r="AE94" s="46">
        <v>7110.73</v>
      </c>
      <c r="AF94" s="16">
        <v>7110.73</v>
      </c>
      <c r="AG94" s="16">
        <f t="shared" si="3"/>
        <v>355.53649999999999</v>
      </c>
      <c r="AH94" s="16">
        <f t="shared" si="4"/>
        <v>7466.2664999999997</v>
      </c>
      <c r="AI94" s="17">
        <f t="shared" si="5"/>
        <v>6.4999999995052349E-3</v>
      </c>
    </row>
    <row r="95" spans="1:35" s="16" customFormat="1" ht="45" x14ac:dyDescent="0.25">
      <c r="A95" s="16">
        <v>1367</v>
      </c>
      <c r="B95" s="47">
        <v>1905</v>
      </c>
      <c r="C95" s="20" t="s">
        <v>1057</v>
      </c>
      <c r="D95" s="20">
        <v>94</v>
      </c>
      <c r="E95" s="20">
        <v>1</v>
      </c>
      <c r="F95" s="26" t="s">
        <v>968</v>
      </c>
      <c r="G95" s="23">
        <v>2132.7800000000002</v>
      </c>
      <c r="H95" s="20">
        <v>31.5</v>
      </c>
      <c r="I95" s="23">
        <v>639.84</v>
      </c>
      <c r="J95" s="20">
        <v>21</v>
      </c>
      <c r="K95" s="23">
        <v>426.55</v>
      </c>
      <c r="L95" s="20">
        <v>10.5</v>
      </c>
      <c r="M95" s="23">
        <v>213.28</v>
      </c>
      <c r="N95" s="20">
        <v>0</v>
      </c>
      <c r="O95" s="23">
        <v>0</v>
      </c>
      <c r="P95" s="20">
        <v>0</v>
      </c>
      <c r="Q95" s="23">
        <v>0</v>
      </c>
      <c r="R95" s="22">
        <v>3412.45</v>
      </c>
      <c r="S95" s="20">
        <v>100</v>
      </c>
      <c r="T95" s="20">
        <v>50</v>
      </c>
      <c r="U95" s="21">
        <v>25</v>
      </c>
      <c r="V95" s="20"/>
      <c r="W95" s="20"/>
      <c r="X95"/>
      <c r="Y95"/>
      <c r="Z95" s="17"/>
      <c r="AA95" s="17"/>
      <c r="AD95" s="16" t="s">
        <v>4</v>
      </c>
      <c r="AE95" s="46">
        <v>3249.95</v>
      </c>
      <c r="AF95" s="16">
        <v>3249.95</v>
      </c>
      <c r="AG95" s="16">
        <f t="shared" si="3"/>
        <v>162.4975</v>
      </c>
      <c r="AH95" s="16">
        <f t="shared" si="4"/>
        <v>3412.4474999999998</v>
      </c>
      <c r="AI95" s="17">
        <f t="shared" si="5"/>
        <v>-2.5000000000545697E-3</v>
      </c>
    </row>
    <row r="96" spans="1:35" s="16" customFormat="1" ht="45" x14ac:dyDescent="0.25">
      <c r="A96" s="16">
        <v>1368</v>
      </c>
      <c r="B96" s="47">
        <v>1906</v>
      </c>
      <c r="C96" s="20" t="s">
        <v>1057</v>
      </c>
      <c r="D96" s="20">
        <v>95</v>
      </c>
      <c r="E96" s="20">
        <v>1</v>
      </c>
      <c r="F96" s="26" t="s">
        <v>967</v>
      </c>
      <c r="G96" s="23">
        <v>3198.59</v>
      </c>
      <c r="H96" s="20">
        <v>31.5</v>
      </c>
      <c r="I96" s="23">
        <v>959.57</v>
      </c>
      <c r="J96" s="20">
        <v>21</v>
      </c>
      <c r="K96" s="23">
        <v>639.72</v>
      </c>
      <c r="L96" s="20">
        <v>10.5</v>
      </c>
      <c r="M96" s="23">
        <v>319.86</v>
      </c>
      <c r="N96" s="20">
        <v>0</v>
      </c>
      <c r="O96" s="23">
        <v>0</v>
      </c>
      <c r="P96" s="20">
        <v>0</v>
      </c>
      <c r="Q96" s="23">
        <v>0</v>
      </c>
      <c r="R96" s="22">
        <v>5117.74</v>
      </c>
      <c r="S96" s="20">
        <v>100</v>
      </c>
      <c r="T96" s="20">
        <v>50</v>
      </c>
      <c r="U96" s="21">
        <v>25</v>
      </c>
      <c r="V96" s="20"/>
      <c r="W96" s="20"/>
      <c r="X96"/>
      <c r="Y96"/>
      <c r="Z96" s="17"/>
      <c r="AA96" s="17"/>
      <c r="AD96" s="16" t="s">
        <v>4</v>
      </c>
      <c r="AE96" s="46">
        <v>4874.05</v>
      </c>
      <c r="AF96" s="16">
        <v>4874.05</v>
      </c>
      <c r="AG96" s="16">
        <f t="shared" si="3"/>
        <v>243.70250000000001</v>
      </c>
      <c r="AH96" s="16">
        <f t="shared" si="4"/>
        <v>5117.7525000000005</v>
      </c>
      <c r="AI96" s="17">
        <f t="shared" si="5"/>
        <v>1.2500000000727596E-2</v>
      </c>
    </row>
    <row r="97" spans="1:35" s="16" customFormat="1" ht="60" x14ac:dyDescent="0.25">
      <c r="A97" s="16">
        <v>1369</v>
      </c>
      <c r="B97" s="47">
        <v>1907</v>
      </c>
      <c r="C97" s="20" t="s">
        <v>1057</v>
      </c>
      <c r="D97" s="20">
        <v>96</v>
      </c>
      <c r="E97" s="20">
        <v>1</v>
      </c>
      <c r="F97" s="26" t="s">
        <v>966</v>
      </c>
      <c r="G97" s="23">
        <v>3999.12</v>
      </c>
      <c r="H97" s="20">
        <v>31.5</v>
      </c>
      <c r="I97" s="23">
        <v>1199.74</v>
      </c>
      <c r="J97" s="20">
        <v>21</v>
      </c>
      <c r="K97" s="23">
        <v>799.83</v>
      </c>
      <c r="L97" s="20">
        <v>10.5</v>
      </c>
      <c r="M97" s="23">
        <v>399.91</v>
      </c>
      <c r="N97" s="20">
        <v>0</v>
      </c>
      <c r="O97" s="23">
        <v>0</v>
      </c>
      <c r="P97" s="20">
        <v>0</v>
      </c>
      <c r="Q97" s="23">
        <v>0</v>
      </c>
      <c r="R97" s="22">
        <v>6398.6</v>
      </c>
      <c r="S97" s="20">
        <v>100</v>
      </c>
      <c r="T97" s="20">
        <v>50</v>
      </c>
      <c r="U97" s="21">
        <v>25</v>
      </c>
      <c r="V97" s="20"/>
      <c r="W97" s="20"/>
      <c r="X97"/>
      <c r="Y97"/>
      <c r="Z97" s="17"/>
      <c r="AA97" s="17"/>
      <c r="AD97" s="16" t="s">
        <v>4</v>
      </c>
      <c r="AE97" s="46">
        <v>6093.91</v>
      </c>
      <c r="AF97" s="16">
        <v>6093.91</v>
      </c>
      <c r="AG97" s="16">
        <f t="shared" si="3"/>
        <v>304.69549999999998</v>
      </c>
      <c r="AH97" s="16">
        <f t="shared" si="4"/>
        <v>6398.6054999999997</v>
      </c>
      <c r="AI97" s="17">
        <f t="shared" si="5"/>
        <v>5.4999999993015081E-3</v>
      </c>
    </row>
    <row r="98" spans="1:35" s="16" customFormat="1" ht="45" x14ac:dyDescent="0.25">
      <c r="A98" s="16">
        <v>1370</v>
      </c>
      <c r="B98" s="47">
        <v>1908</v>
      </c>
      <c r="C98" s="20" t="s">
        <v>1057</v>
      </c>
      <c r="D98" s="20">
        <v>97</v>
      </c>
      <c r="E98" s="20">
        <v>1</v>
      </c>
      <c r="F98" s="26" t="s">
        <v>965</v>
      </c>
      <c r="G98" s="23">
        <v>1332.26</v>
      </c>
      <c r="H98" s="20">
        <v>31.5</v>
      </c>
      <c r="I98" s="23">
        <v>399.68</v>
      </c>
      <c r="J98" s="20">
        <v>21</v>
      </c>
      <c r="K98" s="23">
        <v>266.45</v>
      </c>
      <c r="L98" s="20">
        <v>10.5</v>
      </c>
      <c r="M98" s="23">
        <v>133.22</v>
      </c>
      <c r="N98" s="20">
        <v>0</v>
      </c>
      <c r="O98" s="23">
        <v>0</v>
      </c>
      <c r="P98" s="20">
        <v>0</v>
      </c>
      <c r="Q98" s="23">
        <v>0</v>
      </c>
      <c r="R98" s="22">
        <v>2131.61</v>
      </c>
      <c r="S98" s="20">
        <v>100</v>
      </c>
      <c r="T98" s="20">
        <v>50</v>
      </c>
      <c r="U98" s="21">
        <v>25</v>
      </c>
      <c r="V98" s="20"/>
      <c r="W98" s="20"/>
      <c r="X98"/>
      <c r="Y98"/>
      <c r="Z98" s="17"/>
      <c r="AA98" s="17"/>
      <c r="AD98" s="16" t="s">
        <v>4</v>
      </c>
      <c r="AE98" s="46">
        <v>2030.11</v>
      </c>
      <c r="AF98" s="16">
        <v>2030.11</v>
      </c>
      <c r="AG98" s="16">
        <f t="shared" si="3"/>
        <v>101.5055</v>
      </c>
      <c r="AH98" s="16">
        <f t="shared" si="4"/>
        <v>2131.6154999999999</v>
      </c>
      <c r="AI98" s="17">
        <f t="shared" si="5"/>
        <v>5.4999999997562554E-3</v>
      </c>
    </row>
    <row r="99" spans="1:35" s="16" customFormat="1" ht="30" x14ac:dyDescent="0.25">
      <c r="A99" s="16">
        <v>1371</v>
      </c>
      <c r="B99" s="47">
        <v>1909</v>
      </c>
      <c r="C99" s="20" t="s">
        <v>1057</v>
      </c>
      <c r="D99" s="20">
        <v>98</v>
      </c>
      <c r="E99" s="20">
        <v>1</v>
      </c>
      <c r="F99" s="26" t="s">
        <v>964</v>
      </c>
      <c r="G99" s="23">
        <v>7066.83</v>
      </c>
      <c r="H99" s="20">
        <v>31.5</v>
      </c>
      <c r="I99" s="23">
        <v>2120.04</v>
      </c>
      <c r="J99" s="20">
        <v>21</v>
      </c>
      <c r="K99" s="23">
        <v>1413.36</v>
      </c>
      <c r="L99" s="20">
        <v>10.5</v>
      </c>
      <c r="M99" s="23">
        <v>706.68</v>
      </c>
      <c r="N99" s="20">
        <v>0</v>
      </c>
      <c r="O99" s="23">
        <v>0</v>
      </c>
      <c r="P99" s="20">
        <v>0</v>
      </c>
      <c r="Q99" s="23">
        <v>0</v>
      </c>
      <c r="R99" s="22">
        <v>11306.91</v>
      </c>
      <c r="S99" s="20">
        <v>100</v>
      </c>
      <c r="T99" s="20">
        <v>50</v>
      </c>
      <c r="U99" s="21">
        <v>25</v>
      </c>
      <c r="V99" s="20"/>
      <c r="W99" s="20"/>
      <c r="X99"/>
      <c r="Y99"/>
      <c r="Z99" s="17"/>
      <c r="AA99" s="17"/>
      <c r="AD99" s="16" t="s">
        <v>4</v>
      </c>
      <c r="AE99" s="46">
        <v>10768.49</v>
      </c>
      <c r="AF99" s="16">
        <v>10768.49</v>
      </c>
      <c r="AG99" s="16">
        <f t="shared" si="3"/>
        <v>538.42449999999997</v>
      </c>
      <c r="AH99" s="16">
        <f t="shared" si="4"/>
        <v>11306.914499999999</v>
      </c>
      <c r="AI99" s="17">
        <f t="shared" si="5"/>
        <v>4.4999999990977813E-3</v>
      </c>
    </row>
    <row r="100" spans="1:35" s="16" customFormat="1" ht="30" x14ac:dyDescent="0.25">
      <c r="A100" s="16">
        <v>1372</v>
      </c>
      <c r="B100" s="47">
        <v>1910</v>
      </c>
      <c r="C100" s="20" t="s">
        <v>1057</v>
      </c>
      <c r="D100" s="20">
        <v>99</v>
      </c>
      <c r="E100" s="20">
        <v>1</v>
      </c>
      <c r="F100" s="26" t="s">
        <v>963</v>
      </c>
      <c r="G100" s="23">
        <v>3332.99</v>
      </c>
      <c r="H100" s="20">
        <v>31.5</v>
      </c>
      <c r="I100" s="23">
        <v>999.89</v>
      </c>
      <c r="J100" s="20">
        <v>21</v>
      </c>
      <c r="K100" s="23">
        <v>666.6</v>
      </c>
      <c r="L100" s="20">
        <v>10.5</v>
      </c>
      <c r="M100" s="23">
        <v>333.3</v>
      </c>
      <c r="N100" s="20">
        <v>0</v>
      </c>
      <c r="O100" s="23">
        <v>0</v>
      </c>
      <c r="P100" s="20">
        <v>0</v>
      </c>
      <c r="Q100" s="23">
        <v>0</v>
      </c>
      <c r="R100" s="22">
        <v>5332.78</v>
      </c>
      <c r="S100" s="20">
        <v>100</v>
      </c>
      <c r="T100" s="20">
        <v>50</v>
      </c>
      <c r="U100" s="21">
        <v>25</v>
      </c>
      <c r="V100" s="20"/>
      <c r="W100" s="20"/>
      <c r="X100"/>
      <c r="Y100"/>
      <c r="Z100" s="17"/>
      <c r="AA100" s="17"/>
      <c r="AD100" s="16" t="s">
        <v>4</v>
      </c>
      <c r="AE100" s="46">
        <v>5078.8500000000004</v>
      </c>
      <c r="AF100" s="16">
        <v>5078.8500000000004</v>
      </c>
      <c r="AG100" s="16">
        <f t="shared" si="3"/>
        <v>253.94250000000002</v>
      </c>
      <c r="AH100" s="16">
        <f t="shared" si="4"/>
        <v>5332.7925000000005</v>
      </c>
      <c r="AI100" s="17">
        <f t="shared" si="5"/>
        <v>1.2500000000727596E-2</v>
      </c>
    </row>
    <row r="101" spans="1:35" s="16" customFormat="1" ht="30" x14ac:dyDescent="0.25">
      <c r="A101" s="16">
        <v>1373</v>
      </c>
      <c r="B101" s="47">
        <v>1911</v>
      </c>
      <c r="C101" s="20" t="s">
        <v>1057</v>
      </c>
      <c r="D101" s="20">
        <v>100</v>
      </c>
      <c r="E101" s="20">
        <v>1</v>
      </c>
      <c r="F101" s="26" t="s">
        <v>962</v>
      </c>
      <c r="G101" s="23">
        <v>5199.33</v>
      </c>
      <c r="H101" s="20">
        <v>31.5</v>
      </c>
      <c r="I101" s="23">
        <v>1559.8</v>
      </c>
      <c r="J101" s="20">
        <v>21</v>
      </c>
      <c r="K101" s="23">
        <v>1039.8699999999999</v>
      </c>
      <c r="L101" s="20">
        <v>10.5</v>
      </c>
      <c r="M101" s="23">
        <v>519.92999999999995</v>
      </c>
      <c r="N101" s="20">
        <v>0</v>
      </c>
      <c r="O101" s="23">
        <v>0</v>
      </c>
      <c r="P101" s="20">
        <v>0</v>
      </c>
      <c r="Q101" s="23">
        <v>0</v>
      </c>
      <c r="R101" s="22">
        <v>8318.93</v>
      </c>
      <c r="S101" s="20">
        <v>100</v>
      </c>
      <c r="T101" s="20">
        <v>50</v>
      </c>
      <c r="U101" s="21">
        <v>25</v>
      </c>
      <c r="V101" s="20"/>
      <c r="W101" s="20"/>
      <c r="X101"/>
      <c r="Y101"/>
      <c r="Z101" s="17"/>
      <c r="AA101" s="17"/>
      <c r="AD101" s="16" t="s">
        <v>4</v>
      </c>
      <c r="AE101" s="46">
        <v>7922.78</v>
      </c>
      <c r="AF101" s="16">
        <v>7922.78</v>
      </c>
      <c r="AG101" s="16">
        <f t="shared" si="3"/>
        <v>396.13900000000001</v>
      </c>
      <c r="AH101" s="16">
        <f t="shared" si="4"/>
        <v>8318.9189999999999</v>
      </c>
      <c r="AI101" s="17">
        <f t="shared" si="5"/>
        <v>-1.1000000000422006E-2</v>
      </c>
    </row>
    <row r="102" spans="1:35" s="16" customFormat="1" ht="30" x14ac:dyDescent="0.25">
      <c r="A102" s="16">
        <v>1374</v>
      </c>
      <c r="B102" s="47">
        <v>1912</v>
      </c>
      <c r="C102" s="20" t="s">
        <v>1057</v>
      </c>
      <c r="D102" s="20">
        <v>101</v>
      </c>
      <c r="E102" s="20">
        <v>1</v>
      </c>
      <c r="F102" s="26" t="s">
        <v>961</v>
      </c>
      <c r="G102" s="23">
        <v>1998.39</v>
      </c>
      <c r="H102" s="20">
        <v>31.5</v>
      </c>
      <c r="I102" s="23">
        <v>599.52</v>
      </c>
      <c r="J102" s="20">
        <v>21</v>
      </c>
      <c r="K102" s="23">
        <v>399.68</v>
      </c>
      <c r="L102" s="20">
        <v>10.5</v>
      </c>
      <c r="M102" s="23">
        <v>199.84</v>
      </c>
      <c r="N102" s="20">
        <v>0</v>
      </c>
      <c r="O102" s="23">
        <v>0</v>
      </c>
      <c r="P102" s="20">
        <v>0</v>
      </c>
      <c r="Q102" s="23">
        <v>0</v>
      </c>
      <c r="R102" s="22">
        <v>3197.43</v>
      </c>
      <c r="S102" s="20">
        <v>100</v>
      </c>
      <c r="T102" s="20">
        <v>50</v>
      </c>
      <c r="U102" s="21">
        <v>25</v>
      </c>
      <c r="V102" s="20"/>
      <c r="W102" s="20"/>
      <c r="X102"/>
      <c r="Y102"/>
      <c r="Z102" s="17"/>
      <c r="AA102" s="17"/>
      <c r="AD102" s="16" t="s">
        <v>4</v>
      </c>
      <c r="AE102" s="46">
        <v>3045.17</v>
      </c>
      <c r="AF102" s="16">
        <v>3045.17</v>
      </c>
      <c r="AG102" s="16">
        <f t="shared" si="3"/>
        <v>152.2585</v>
      </c>
      <c r="AH102" s="16">
        <f t="shared" si="4"/>
        <v>3197.4285</v>
      </c>
      <c r="AI102" s="17">
        <f t="shared" si="5"/>
        <v>-1.4999999998508429E-3</v>
      </c>
    </row>
    <row r="103" spans="1:35" s="16" customFormat="1" ht="30" x14ac:dyDescent="0.25">
      <c r="A103" s="16">
        <v>1375</v>
      </c>
      <c r="B103" s="47">
        <v>1913</v>
      </c>
      <c r="C103" s="20" t="s">
        <v>1057</v>
      </c>
      <c r="D103" s="20">
        <v>102</v>
      </c>
      <c r="E103" s="20">
        <v>1</v>
      </c>
      <c r="F103" s="26" t="s">
        <v>960</v>
      </c>
      <c r="G103" s="23">
        <v>4666.42</v>
      </c>
      <c r="H103" s="20">
        <v>31.5</v>
      </c>
      <c r="I103" s="23">
        <v>1399.92</v>
      </c>
      <c r="J103" s="20">
        <v>21</v>
      </c>
      <c r="K103" s="23">
        <v>933.28</v>
      </c>
      <c r="L103" s="20">
        <v>10.5</v>
      </c>
      <c r="M103" s="23">
        <v>466.64</v>
      </c>
      <c r="N103" s="20">
        <v>0</v>
      </c>
      <c r="O103" s="23">
        <v>0</v>
      </c>
      <c r="P103" s="20">
        <v>0</v>
      </c>
      <c r="Q103" s="23">
        <v>0</v>
      </c>
      <c r="R103" s="22">
        <v>7466.26</v>
      </c>
      <c r="S103" s="20">
        <v>100</v>
      </c>
      <c r="T103" s="20">
        <v>50</v>
      </c>
      <c r="U103" s="21">
        <v>25</v>
      </c>
      <c r="V103" s="20"/>
      <c r="W103" s="20"/>
      <c r="X103"/>
      <c r="Y103"/>
      <c r="Z103" s="17"/>
      <c r="AA103" s="17"/>
      <c r="AD103" s="16" t="s">
        <v>4</v>
      </c>
      <c r="AE103" s="46">
        <v>7110.73</v>
      </c>
      <c r="AF103" s="16">
        <v>7110.73</v>
      </c>
      <c r="AG103" s="16">
        <f t="shared" si="3"/>
        <v>355.53649999999999</v>
      </c>
      <c r="AH103" s="16">
        <f t="shared" si="4"/>
        <v>7466.2664999999997</v>
      </c>
      <c r="AI103" s="17">
        <f t="shared" si="5"/>
        <v>6.4999999995052349E-3</v>
      </c>
    </row>
    <row r="104" spans="1:35" s="16" customFormat="1" ht="30" x14ac:dyDescent="0.25">
      <c r="A104" s="16">
        <v>1376</v>
      </c>
      <c r="B104" s="47">
        <v>1914</v>
      </c>
      <c r="C104" s="20" t="s">
        <v>1057</v>
      </c>
      <c r="D104" s="20">
        <v>103</v>
      </c>
      <c r="E104" s="20">
        <v>1</v>
      </c>
      <c r="F104" s="26" t="s">
        <v>959</v>
      </c>
      <c r="G104" s="23">
        <v>1998.39</v>
      </c>
      <c r="H104" s="20">
        <v>31.5</v>
      </c>
      <c r="I104" s="23">
        <v>599.52</v>
      </c>
      <c r="J104" s="20">
        <v>21</v>
      </c>
      <c r="K104" s="23">
        <v>399.68</v>
      </c>
      <c r="L104" s="20">
        <v>10.5</v>
      </c>
      <c r="M104" s="23">
        <v>199.84</v>
      </c>
      <c r="N104" s="20">
        <v>0</v>
      </c>
      <c r="O104" s="23">
        <v>0</v>
      </c>
      <c r="P104" s="20">
        <v>0</v>
      </c>
      <c r="Q104" s="23">
        <v>0</v>
      </c>
      <c r="R104" s="22">
        <v>3197.43</v>
      </c>
      <c r="S104" s="20">
        <v>100</v>
      </c>
      <c r="T104" s="20">
        <v>50</v>
      </c>
      <c r="U104" s="21">
        <v>25</v>
      </c>
      <c r="V104" s="20"/>
      <c r="W104" s="20"/>
      <c r="X104"/>
      <c r="Y104"/>
      <c r="Z104" s="17"/>
      <c r="AA104" s="17"/>
      <c r="AD104" s="16" t="s">
        <v>4</v>
      </c>
      <c r="AE104" s="46">
        <v>3045.17</v>
      </c>
      <c r="AF104" s="16">
        <v>3045.17</v>
      </c>
      <c r="AG104" s="16">
        <f t="shared" si="3"/>
        <v>152.2585</v>
      </c>
      <c r="AH104" s="16">
        <f t="shared" si="4"/>
        <v>3197.4285</v>
      </c>
      <c r="AI104" s="17">
        <f t="shared" si="5"/>
        <v>-1.4999999998508429E-3</v>
      </c>
    </row>
    <row r="105" spans="1:35" s="16" customFormat="1" ht="30" x14ac:dyDescent="0.25">
      <c r="A105" s="16">
        <v>1377</v>
      </c>
      <c r="B105" s="47">
        <v>1915</v>
      </c>
      <c r="C105" s="20" t="s">
        <v>1057</v>
      </c>
      <c r="D105" s="20">
        <v>104</v>
      </c>
      <c r="E105" s="20">
        <v>1</v>
      </c>
      <c r="F105" s="26" t="s">
        <v>958</v>
      </c>
      <c r="G105" s="23">
        <v>3198.59</v>
      </c>
      <c r="H105" s="20">
        <v>31.5</v>
      </c>
      <c r="I105" s="23">
        <v>959.57</v>
      </c>
      <c r="J105" s="20">
        <v>21</v>
      </c>
      <c r="K105" s="23">
        <v>639.72</v>
      </c>
      <c r="L105" s="20">
        <v>10.5</v>
      </c>
      <c r="M105" s="23">
        <v>319.86</v>
      </c>
      <c r="N105" s="20">
        <v>0</v>
      </c>
      <c r="O105" s="23">
        <v>0</v>
      </c>
      <c r="P105" s="20">
        <v>0</v>
      </c>
      <c r="Q105" s="23">
        <v>0</v>
      </c>
      <c r="R105" s="22">
        <v>5117.74</v>
      </c>
      <c r="S105" s="20">
        <v>100</v>
      </c>
      <c r="T105" s="20">
        <v>50</v>
      </c>
      <c r="U105" s="21">
        <v>25</v>
      </c>
      <c r="V105" s="20"/>
      <c r="W105" s="20"/>
      <c r="X105"/>
      <c r="Y105"/>
      <c r="Z105" s="17"/>
      <c r="AA105" s="17"/>
      <c r="AD105" s="16" t="s">
        <v>4</v>
      </c>
      <c r="AE105" s="46">
        <v>4874.05</v>
      </c>
      <c r="AF105" s="16">
        <v>4874.05</v>
      </c>
      <c r="AG105" s="16">
        <f t="shared" si="3"/>
        <v>243.70250000000001</v>
      </c>
      <c r="AH105" s="16">
        <f t="shared" si="4"/>
        <v>5117.7525000000005</v>
      </c>
      <c r="AI105" s="17">
        <f t="shared" si="5"/>
        <v>1.2500000000727596E-2</v>
      </c>
    </row>
    <row r="106" spans="1:35" s="16" customFormat="1" ht="30" x14ac:dyDescent="0.25">
      <c r="A106" s="16">
        <v>1378</v>
      </c>
      <c r="B106" s="47">
        <v>1916</v>
      </c>
      <c r="C106" s="20" t="s">
        <v>1057</v>
      </c>
      <c r="D106" s="20">
        <v>105</v>
      </c>
      <c r="E106" s="20">
        <v>1</v>
      </c>
      <c r="F106" s="26" t="s">
        <v>957</v>
      </c>
      <c r="G106" s="23">
        <v>4533.2</v>
      </c>
      <c r="H106" s="20">
        <v>31.5</v>
      </c>
      <c r="I106" s="23">
        <v>1359.96</v>
      </c>
      <c r="J106" s="20">
        <v>21</v>
      </c>
      <c r="K106" s="23">
        <v>906.64</v>
      </c>
      <c r="L106" s="20">
        <v>10.5</v>
      </c>
      <c r="M106" s="23">
        <v>453.32</v>
      </c>
      <c r="N106" s="20">
        <v>0</v>
      </c>
      <c r="O106" s="23">
        <v>0</v>
      </c>
      <c r="P106" s="20">
        <v>0</v>
      </c>
      <c r="Q106" s="23">
        <v>0</v>
      </c>
      <c r="R106" s="22">
        <v>7253.12</v>
      </c>
      <c r="S106" s="20">
        <v>100</v>
      </c>
      <c r="T106" s="20">
        <v>50</v>
      </c>
      <c r="U106" s="21">
        <v>25</v>
      </c>
      <c r="V106" s="20"/>
      <c r="W106" s="20"/>
      <c r="X106"/>
      <c r="Y106"/>
      <c r="Z106" s="17"/>
      <c r="AA106" s="17"/>
      <c r="AD106" s="16" t="s">
        <v>4</v>
      </c>
      <c r="AE106" s="46">
        <v>6907.73</v>
      </c>
      <c r="AF106" s="16">
        <v>6907.73</v>
      </c>
      <c r="AG106" s="16">
        <f t="shared" si="3"/>
        <v>345.38650000000001</v>
      </c>
      <c r="AH106" s="16">
        <f t="shared" si="4"/>
        <v>7253.1164999999992</v>
      </c>
      <c r="AI106" s="17">
        <f t="shared" si="5"/>
        <v>-3.5000000007130438E-3</v>
      </c>
    </row>
    <row r="107" spans="1:35" s="16" customFormat="1" ht="30" x14ac:dyDescent="0.25">
      <c r="A107" s="16">
        <v>1379</v>
      </c>
      <c r="B107" s="47">
        <v>1917</v>
      </c>
      <c r="C107" s="20" t="s">
        <v>1057</v>
      </c>
      <c r="D107" s="20">
        <v>106</v>
      </c>
      <c r="E107" s="20">
        <v>1</v>
      </c>
      <c r="F107" s="26" t="s">
        <v>956</v>
      </c>
      <c r="G107" s="23">
        <v>2532.46</v>
      </c>
      <c r="H107" s="20">
        <v>31.5</v>
      </c>
      <c r="I107" s="23">
        <v>759.74</v>
      </c>
      <c r="J107" s="20">
        <v>21</v>
      </c>
      <c r="K107" s="23">
        <v>506.49</v>
      </c>
      <c r="L107" s="20">
        <v>10.5</v>
      </c>
      <c r="M107" s="23">
        <v>253.25</v>
      </c>
      <c r="N107" s="20">
        <v>0</v>
      </c>
      <c r="O107" s="23">
        <v>0</v>
      </c>
      <c r="P107" s="20">
        <v>0</v>
      </c>
      <c r="Q107" s="23">
        <v>0</v>
      </c>
      <c r="R107" s="22">
        <v>4051.94</v>
      </c>
      <c r="S107" s="20">
        <v>100</v>
      </c>
      <c r="T107" s="20">
        <v>50</v>
      </c>
      <c r="U107" s="21">
        <v>25</v>
      </c>
      <c r="V107" s="20"/>
      <c r="W107" s="20"/>
      <c r="X107"/>
      <c r="Y107"/>
      <c r="Z107" s="17"/>
      <c r="AA107" s="17"/>
      <c r="AD107" s="16" t="s">
        <v>4</v>
      </c>
      <c r="AE107" s="46">
        <v>3858.99</v>
      </c>
      <c r="AF107" s="16">
        <v>3858.99</v>
      </c>
      <c r="AG107" s="16">
        <f t="shared" si="3"/>
        <v>192.9495</v>
      </c>
      <c r="AH107" s="16">
        <f t="shared" si="4"/>
        <v>4051.9395</v>
      </c>
      <c r="AI107" s="17">
        <f t="shared" si="5"/>
        <v>-5.0000000010186341E-4</v>
      </c>
    </row>
    <row r="108" spans="1:35" s="16" customFormat="1" ht="45" x14ac:dyDescent="0.25">
      <c r="A108" s="16">
        <v>1380</v>
      </c>
      <c r="B108" s="47">
        <v>1918</v>
      </c>
      <c r="C108" s="20" t="s">
        <v>1057</v>
      </c>
      <c r="D108" s="20">
        <v>107</v>
      </c>
      <c r="E108" s="20">
        <v>1</v>
      </c>
      <c r="F108" s="26" t="s">
        <v>955</v>
      </c>
      <c r="G108" s="23">
        <v>3466.22</v>
      </c>
      <c r="H108" s="20">
        <v>31.5</v>
      </c>
      <c r="I108" s="23">
        <v>1039.8699999999999</v>
      </c>
      <c r="J108" s="20">
        <v>21</v>
      </c>
      <c r="K108" s="23">
        <v>693.24</v>
      </c>
      <c r="L108" s="20">
        <v>10.5</v>
      </c>
      <c r="M108" s="23">
        <v>346.63</v>
      </c>
      <c r="N108" s="20">
        <v>0</v>
      </c>
      <c r="O108" s="23">
        <v>0</v>
      </c>
      <c r="P108" s="20">
        <v>0</v>
      </c>
      <c r="Q108" s="23">
        <v>0</v>
      </c>
      <c r="R108" s="22">
        <v>5545.96</v>
      </c>
      <c r="S108" s="20">
        <v>100</v>
      </c>
      <c r="T108" s="20">
        <v>50</v>
      </c>
      <c r="U108" s="21">
        <v>25</v>
      </c>
      <c r="V108" s="20"/>
      <c r="W108" s="20"/>
      <c r="X108"/>
      <c r="Y108"/>
      <c r="Z108" s="17"/>
      <c r="AA108" s="17"/>
      <c r="AD108" s="16" t="s">
        <v>4</v>
      </c>
      <c r="AE108" s="46">
        <v>5281.86</v>
      </c>
      <c r="AF108" s="16">
        <v>5281.86</v>
      </c>
      <c r="AG108" s="16">
        <f t="shared" si="3"/>
        <v>264.09300000000002</v>
      </c>
      <c r="AH108" s="16">
        <f t="shared" si="4"/>
        <v>5545.9529999999995</v>
      </c>
      <c r="AI108" s="17">
        <f t="shared" si="5"/>
        <v>-7.000000000516593E-3</v>
      </c>
    </row>
    <row r="109" spans="1:35" s="16" customFormat="1" ht="45" x14ac:dyDescent="0.25">
      <c r="A109" s="16">
        <v>1381</v>
      </c>
      <c r="B109" s="47">
        <v>1919</v>
      </c>
      <c r="C109" s="20" t="s">
        <v>1057</v>
      </c>
      <c r="D109" s="20">
        <v>108</v>
      </c>
      <c r="E109" s="20">
        <v>1</v>
      </c>
      <c r="F109" s="26" t="s">
        <v>954</v>
      </c>
      <c r="G109" s="23">
        <v>1332.26</v>
      </c>
      <c r="H109" s="20">
        <v>31.5</v>
      </c>
      <c r="I109" s="23">
        <v>399.68</v>
      </c>
      <c r="J109" s="20">
        <v>21</v>
      </c>
      <c r="K109" s="23">
        <v>266.45</v>
      </c>
      <c r="L109" s="20">
        <v>10.5</v>
      </c>
      <c r="M109" s="23">
        <v>133.22</v>
      </c>
      <c r="N109" s="20">
        <v>0</v>
      </c>
      <c r="O109" s="23">
        <v>0</v>
      </c>
      <c r="P109" s="20">
        <v>0</v>
      </c>
      <c r="Q109" s="23">
        <v>0</v>
      </c>
      <c r="R109" s="22">
        <v>2131.61</v>
      </c>
      <c r="S109" s="20">
        <v>100</v>
      </c>
      <c r="T109" s="20">
        <v>50</v>
      </c>
      <c r="U109" s="21">
        <v>25</v>
      </c>
      <c r="V109" s="20"/>
      <c r="W109" s="20"/>
      <c r="X109"/>
      <c r="Y109"/>
      <c r="Z109" s="17"/>
      <c r="AA109" s="17"/>
      <c r="AD109" s="16" t="s">
        <v>4</v>
      </c>
      <c r="AE109" s="46">
        <v>2030.11</v>
      </c>
      <c r="AF109" s="16">
        <v>2030.11</v>
      </c>
      <c r="AG109" s="16">
        <f t="shared" si="3"/>
        <v>101.5055</v>
      </c>
      <c r="AH109" s="16">
        <f t="shared" si="4"/>
        <v>2131.6154999999999</v>
      </c>
      <c r="AI109" s="17">
        <f t="shared" si="5"/>
        <v>5.4999999997562554E-3</v>
      </c>
    </row>
    <row r="110" spans="1:35" s="16" customFormat="1" ht="45" x14ac:dyDescent="0.25">
      <c r="A110" s="16">
        <v>1382</v>
      </c>
      <c r="B110" s="47">
        <v>1920</v>
      </c>
      <c r="C110" s="20" t="s">
        <v>1057</v>
      </c>
      <c r="D110" s="20">
        <v>109</v>
      </c>
      <c r="E110" s="20">
        <v>1</v>
      </c>
      <c r="F110" s="26" t="s">
        <v>953</v>
      </c>
      <c r="G110" s="23">
        <v>3599.44</v>
      </c>
      <c r="H110" s="20">
        <v>31.5</v>
      </c>
      <c r="I110" s="23">
        <v>1079.83</v>
      </c>
      <c r="J110" s="20">
        <v>21</v>
      </c>
      <c r="K110" s="23">
        <v>719.89</v>
      </c>
      <c r="L110" s="20">
        <v>10.5</v>
      </c>
      <c r="M110" s="23">
        <v>359.94</v>
      </c>
      <c r="N110" s="20">
        <v>0</v>
      </c>
      <c r="O110" s="23">
        <v>0</v>
      </c>
      <c r="P110" s="20">
        <v>0</v>
      </c>
      <c r="Q110" s="23">
        <v>0</v>
      </c>
      <c r="R110" s="22">
        <v>5759.1</v>
      </c>
      <c r="S110" s="20">
        <v>100</v>
      </c>
      <c r="T110" s="20">
        <v>50</v>
      </c>
      <c r="U110" s="21">
        <v>25</v>
      </c>
      <c r="V110" s="20"/>
      <c r="W110" s="20"/>
      <c r="X110"/>
      <c r="Y110"/>
      <c r="Z110" s="17"/>
      <c r="AA110" s="17"/>
      <c r="AD110" s="16" t="s">
        <v>4</v>
      </c>
      <c r="AE110" s="46">
        <v>5484.86</v>
      </c>
      <c r="AF110" s="16">
        <v>5484.86</v>
      </c>
      <c r="AG110" s="16">
        <f t="shared" si="3"/>
        <v>274.24299999999999</v>
      </c>
      <c r="AH110" s="16">
        <f t="shared" si="4"/>
        <v>5759.1030000000001</v>
      </c>
      <c r="AI110" s="17">
        <f t="shared" si="5"/>
        <v>2.9999999997016857E-3</v>
      </c>
    </row>
    <row r="111" spans="1:35" s="16" customFormat="1" ht="45" x14ac:dyDescent="0.25">
      <c r="A111" s="16">
        <v>1383</v>
      </c>
      <c r="B111" s="47">
        <v>1921</v>
      </c>
      <c r="C111" s="20" t="s">
        <v>1057</v>
      </c>
      <c r="D111" s="20">
        <v>110</v>
      </c>
      <c r="E111" s="20">
        <v>1</v>
      </c>
      <c r="F111" s="26" t="s">
        <v>952</v>
      </c>
      <c r="G111" s="23">
        <v>1332.26</v>
      </c>
      <c r="H111" s="20">
        <v>31.5</v>
      </c>
      <c r="I111" s="23">
        <v>399.68</v>
      </c>
      <c r="J111" s="20">
        <v>21</v>
      </c>
      <c r="K111" s="23">
        <v>266.45</v>
      </c>
      <c r="L111" s="20">
        <v>10.5</v>
      </c>
      <c r="M111" s="23">
        <v>133.22</v>
      </c>
      <c r="N111" s="20">
        <v>0</v>
      </c>
      <c r="O111" s="23">
        <v>0</v>
      </c>
      <c r="P111" s="20">
        <v>0</v>
      </c>
      <c r="Q111" s="23">
        <v>0</v>
      </c>
      <c r="R111" s="22">
        <v>2131.61</v>
      </c>
      <c r="S111" s="20">
        <v>100</v>
      </c>
      <c r="T111" s="20">
        <v>50</v>
      </c>
      <c r="U111" s="21">
        <v>25</v>
      </c>
      <c r="V111" s="20"/>
      <c r="W111" s="20"/>
      <c r="X111"/>
      <c r="Y111"/>
      <c r="Z111" s="17"/>
      <c r="AA111" s="17"/>
      <c r="AD111" s="16" t="s">
        <v>4</v>
      </c>
      <c r="AE111" s="46">
        <v>2030.11</v>
      </c>
      <c r="AF111" s="16">
        <v>2030.11</v>
      </c>
      <c r="AG111" s="16">
        <f t="shared" si="3"/>
        <v>101.5055</v>
      </c>
      <c r="AH111" s="16">
        <f t="shared" si="4"/>
        <v>2131.6154999999999</v>
      </c>
      <c r="AI111" s="17">
        <f t="shared" si="5"/>
        <v>5.4999999997562554E-3</v>
      </c>
    </row>
    <row r="112" spans="1:35" s="16" customFormat="1" ht="45" x14ac:dyDescent="0.25">
      <c r="A112" s="16">
        <v>1384</v>
      </c>
      <c r="B112" s="47">
        <v>1922</v>
      </c>
      <c r="C112" s="20" t="s">
        <v>1057</v>
      </c>
      <c r="D112" s="20">
        <v>111</v>
      </c>
      <c r="E112" s="20">
        <v>1</v>
      </c>
      <c r="F112" s="26" t="s">
        <v>951</v>
      </c>
      <c r="G112" s="23">
        <v>2532.46</v>
      </c>
      <c r="H112" s="20">
        <v>31.5</v>
      </c>
      <c r="I112" s="23">
        <v>759.74</v>
      </c>
      <c r="J112" s="20">
        <v>21</v>
      </c>
      <c r="K112" s="23">
        <v>506.49</v>
      </c>
      <c r="L112" s="20">
        <v>10.5</v>
      </c>
      <c r="M112" s="23">
        <v>253.25</v>
      </c>
      <c r="N112" s="20">
        <v>0</v>
      </c>
      <c r="O112" s="23">
        <v>0</v>
      </c>
      <c r="P112" s="20">
        <v>0</v>
      </c>
      <c r="Q112" s="23">
        <v>0</v>
      </c>
      <c r="R112" s="22">
        <v>4051.94</v>
      </c>
      <c r="S112" s="20">
        <v>100</v>
      </c>
      <c r="T112" s="20">
        <v>50</v>
      </c>
      <c r="U112" s="21">
        <v>25</v>
      </c>
      <c r="V112" s="20"/>
      <c r="W112" s="20"/>
      <c r="X112"/>
      <c r="Y112"/>
      <c r="Z112" s="17"/>
      <c r="AA112" s="17"/>
      <c r="AD112" s="16" t="s">
        <v>4</v>
      </c>
      <c r="AE112" s="46">
        <v>3858.99</v>
      </c>
      <c r="AF112" s="16">
        <v>3858.99</v>
      </c>
      <c r="AG112" s="16">
        <f t="shared" si="3"/>
        <v>192.9495</v>
      </c>
      <c r="AH112" s="16">
        <f t="shared" si="4"/>
        <v>4051.9395</v>
      </c>
      <c r="AI112" s="17">
        <f t="shared" si="5"/>
        <v>-5.0000000010186341E-4</v>
      </c>
    </row>
    <row r="113" spans="1:35" s="16" customFormat="1" ht="45" x14ac:dyDescent="0.25">
      <c r="A113" s="16">
        <v>1385</v>
      </c>
      <c r="B113" s="47">
        <v>1923</v>
      </c>
      <c r="C113" s="20" t="s">
        <v>1057</v>
      </c>
      <c r="D113" s="20">
        <v>112</v>
      </c>
      <c r="E113" s="20">
        <v>1</v>
      </c>
      <c r="F113" s="26" t="s">
        <v>950</v>
      </c>
      <c r="G113" s="23">
        <v>7066.83</v>
      </c>
      <c r="H113" s="20">
        <v>31.5</v>
      </c>
      <c r="I113" s="23">
        <v>2120.04</v>
      </c>
      <c r="J113" s="20">
        <v>21</v>
      </c>
      <c r="K113" s="23">
        <v>1413.36</v>
      </c>
      <c r="L113" s="20">
        <v>10.5</v>
      </c>
      <c r="M113" s="23">
        <v>706.68</v>
      </c>
      <c r="N113" s="20">
        <v>0</v>
      </c>
      <c r="O113" s="23">
        <v>0</v>
      </c>
      <c r="P113" s="20">
        <v>0</v>
      </c>
      <c r="Q113" s="23">
        <v>0</v>
      </c>
      <c r="R113" s="22">
        <v>11306.91</v>
      </c>
      <c r="S113" s="20">
        <v>100</v>
      </c>
      <c r="T113" s="20">
        <v>50</v>
      </c>
      <c r="U113" s="21">
        <v>25</v>
      </c>
      <c r="V113" s="20"/>
      <c r="W113" s="20"/>
      <c r="X113"/>
      <c r="Y113"/>
      <c r="Z113" s="17"/>
      <c r="AA113" s="17"/>
      <c r="AD113" s="16" t="s">
        <v>4</v>
      </c>
      <c r="AE113" s="46">
        <v>10768.49</v>
      </c>
      <c r="AF113" s="16">
        <v>10768.49</v>
      </c>
      <c r="AG113" s="16">
        <f t="shared" si="3"/>
        <v>538.42449999999997</v>
      </c>
      <c r="AH113" s="16">
        <f t="shared" si="4"/>
        <v>11306.914499999999</v>
      </c>
      <c r="AI113" s="17">
        <f t="shared" si="5"/>
        <v>4.4999999990977813E-3</v>
      </c>
    </row>
    <row r="114" spans="1:35" s="16" customFormat="1" ht="45" x14ac:dyDescent="0.25">
      <c r="A114" s="16">
        <v>1386</v>
      </c>
      <c r="B114" s="47">
        <v>1924</v>
      </c>
      <c r="C114" s="20" t="s">
        <v>1057</v>
      </c>
      <c r="D114" s="20">
        <v>113</v>
      </c>
      <c r="E114" s="20">
        <v>1</v>
      </c>
      <c r="F114" s="26" t="s">
        <v>949</v>
      </c>
      <c r="G114" s="23">
        <v>5199.33</v>
      </c>
      <c r="H114" s="20">
        <v>31.5</v>
      </c>
      <c r="I114" s="23">
        <v>1559.8</v>
      </c>
      <c r="J114" s="20">
        <v>21</v>
      </c>
      <c r="K114" s="23">
        <v>1039.8699999999999</v>
      </c>
      <c r="L114" s="20">
        <v>10.5</v>
      </c>
      <c r="M114" s="23">
        <v>519.92999999999995</v>
      </c>
      <c r="N114" s="20">
        <v>0</v>
      </c>
      <c r="O114" s="23">
        <v>0</v>
      </c>
      <c r="P114" s="20">
        <v>0</v>
      </c>
      <c r="Q114" s="23">
        <v>0</v>
      </c>
      <c r="R114" s="22">
        <v>8318.93</v>
      </c>
      <c r="S114" s="20">
        <v>100</v>
      </c>
      <c r="T114" s="20">
        <v>50</v>
      </c>
      <c r="U114" s="21">
        <v>25</v>
      </c>
      <c r="V114" s="20"/>
      <c r="W114" s="20"/>
      <c r="X114"/>
      <c r="Y114"/>
      <c r="Z114" s="17"/>
      <c r="AA114" s="17"/>
      <c r="AD114" s="16" t="s">
        <v>4</v>
      </c>
      <c r="AE114" s="46">
        <v>7922.78</v>
      </c>
      <c r="AF114" s="16">
        <v>7922.78</v>
      </c>
      <c r="AG114" s="16">
        <f t="shared" si="3"/>
        <v>396.13900000000001</v>
      </c>
      <c r="AH114" s="16">
        <f t="shared" si="4"/>
        <v>8318.9189999999999</v>
      </c>
      <c r="AI114" s="17">
        <f t="shared" si="5"/>
        <v>-1.1000000000422006E-2</v>
      </c>
    </row>
    <row r="115" spans="1:35" s="16" customFormat="1" ht="45" x14ac:dyDescent="0.25">
      <c r="A115" s="16">
        <v>1387</v>
      </c>
      <c r="B115" s="47">
        <v>1925</v>
      </c>
      <c r="C115" s="20" t="s">
        <v>1057</v>
      </c>
      <c r="D115" s="20">
        <v>114</v>
      </c>
      <c r="E115" s="20">
        <v>1</v>
      </c>
      <c r="F115" s="26" t="s">
        <v>948</v>
      </c>
      <c r="G115" s="23">
        <v>3198.59</v>
      </c>
      <c r="H115" s="20">
        <v>31.5</v>
      </c>
      <c r="I115" s="23">
        <v>959.57</v>
      </c>
      <c r="J115" s="20">
        <v>21</v>
      </c>
      <c r="K115" s="23">
        <v>639.72</v>
      </c>
      <c r="L115" s="20">
        <v>10.5</v>
      </c>
      <c r="M115" s="23">
        <v>319.86</v>
      </c>
      <c r="N115" s="20">
        <v>0</v>
      </c>
      <c r="O115" s="23">
        <v>0</v>
      </c>
      <c r="P115" s="20">
        <v>0</v>
      </c>
      <c r="Q115" s="23">
        <v>0</v>
      </c>
      <c r="R115" s="22">
        <v>5117.74</v>
      </c>
      <c r="S115" s="20">
        <v>100</v>
      </c>
      <c r="T115" s="20">
        <v>50</v>
      </c>
      <c r="U115" s="21">
        <v>25</v>
      </c>
      <c r="V115" s="20"/>
      <c r="W115" s="20"/>
      <c r="X115"/>
      <c r="Y115"/>
      <c r="Z115" s="17"/>
      <c r="AA115" s="17"/>
      <c r="AD115" s="16" t="s">
        <v>4</v>
      </c>
      <c r="AE115" s="46">
        <v>4874.05</v>
      </c>
      <c r="AF115" s="16">
        <v>4874.05</v>
      </c>
      <c r="AG115" s="16">
        <f t="shared" si="3"/>
        <v>243.70250000000001</v>
      </c>
      <c r="AH115" s="16">
        <f t="shared" si="4"/>
        <v>5117.7525000000005</v>
      </c>
      <c r="AI115" s="17">
        <f t="shared" si="5"/>
        <v>1.2500000000727596E-2</v>
      </c>
    </row>
    <row r="116" spans="1:35" s="16" customFormat="1" ht="30" x14ac:dyDescent="0.25">
      <c r="A116" s="16">
        <v>1388</v>
      </c>
      <c r="B116" s="47">
        <v>1926</v>
      </c>
      <c r="C116" s="20" t="s">
        <v>1057</v>
      </c>
      <c r="D116" s="20">
        <v>115</v>
      </c>
      <c r="E116" s="20">
        <v>1</v>
      </c>
      <c r="F116" s="26" t="s">
        <v>947</v>
      </c>
      <c r="G116" s="23">
        <v>4533.2</v>
      </c>
      <c r="H116" s="20">
        <v>31.5</v>
      </c>
      <c r="I116" s="23">
        <v>1359.96</v>
      </c>
      <c r="J116" s="20">
        <v>21</v>
      </c>
      <c r="K116" s="23">
        <v>906.64</v>
      </c>
      <c r="L116" s="20">
        <v>10.5</v>
      </c>
      <c r="M116" s="23">
        <v>453.32</v>
      </c>
      <c r="N116" s="20">
        <v>0</v>
      </c>
      <c r="O116" s="23">
        <v>0</v>
      </c>
      <c r="P116" s="20">
        <v>0</v>
      </c>
      <c r="Q116" s="23">
        <v>0</v>
      </c>
      <c r="R116" s="22">
        <v>7253.12</v>
      </c>
      <c r="S116" s="20">
        <v>100</v>
      </c>
      <c r="T116" s="20">
        <v>50</v>
      </c>
      <c r="U116" s="21">
        <v>25</v>
      </c>
      <c r="V116" s="20"/>
      <c r="W116" s="20"/>
      <c r="X116"/>
      <c r="Y116"/>
      <c r="Z116" s="17"/>
      <c r="AA116" s="17"/>
      <c r="AD116" s="16" t="s">
        <v>4</v>
      </c>
      <c r="AE116" s="46">
        <v>6907.73</v>
      </c>
      <c r="AF116" s="16">
        <v>6907.73</v>
      </c>
      <c r="AG116" s="16">
        <f t="shared" si="3"/>
        <v>345.38650000000001</v>
      </c>
      <c r="AH116" s="16">
        <f t="shared" si="4"/>
        <v>7253.1164999999992</v>
      </c>
      <c r="AI116" s="17">
        <f t="shared" si="5"/>
        <v>-3.5000000007130438E-3</v>
      </c>
    </row>
    <row r="117" spans="1:35" s="16" customFormat="1" ht="30" x14ac:dyDescent="0.25">
      <c r="A117" s="16">
        <v>1389</v>
      </c>
      <c r="B117" s="47">
        <v>1927</v>
      </c>
      <c r="C117" s="20" t="s">
        <v>1057</v>
      </c>
      <c r="D117" s="20">
        <v>116</v>
      </c>
      <c r="E117" s="20">
        <v>1</v>
      </c>
      <c r="F117" s="26" t="s">
        <v>946</v>
      </c>
      <c r="G117" s="23">
        <v>3198.59</v>
      </c>
      <c r="H117" s="20">
        <v>31.5</v>
      </c>
      <c r="I117" s="23">
        <v>959.57</v>
      </c>
      <c r="J117" s="20">
        <v>21</v>
      </c>
      <c r="K117" s="23">
        <v>639.72</v>
      </c>
      <c r="L117" s="20">
        <v>10.5</v>
      </c>
      <c r="M117" s="23">
        <v>319.86</v>
      </c>
      <c r="N117" s="20">
        <v>0</v>
      </c>
      <c r="O117" s="23">
        <v>0</v>
      </c>
      <c r="P117" s="20">
        <v>0</v>
      </c>
      <c r="Q117" s="23">
        <v>0</v>
      </c>
      <c r="R117" s="22">
        <v>5117.74</v>
      </c>
      <c r="S117" s="20">
        <v>100</v>
      </c>
      <c r="T117" s="20">
        <v>50</v>
      </c>
      <c r="U117" s="21">
        <v>25</v>
      </c>
      <c r="V117" s="20"/>
      <c r="W117" s="20"/>
      <c r="X117"/>
      <c r="Y117"/>
      <c r="Z117" s="17"/>
      <c r="AA117" s="17"/>
      <c r="AD117" s="16" t="s">
        <v>4</v>
      </c>
      <c r="AE117" s="46">
        <v>4874.05</v>
      </c>
      <c r="AF117" s="16">
        <v>4874.05</v>
      </c>
      <c r="AG117" s="16">
        <f t="shared" si="3"/>
        <v>243.70250000000001</v>
      </c>
      <c r="AH117" s="16">
        <f t="shared" si="4"/>
        <v>5117.7525000000005</v>
      </c>
      <c r="AI117" s="17">
        <f t="shared" si="5"/>
        <v>1.2500000000727596E-2</v>
      </c>
    </row>
    <row r="118" spans="1:35" s="16" customFormat="1" ht="30" x14ac:dyDescent="0.25">
      <c r="A118" s="16">
        <v>1390</v>
      </c>
      <c r="B118" s="47">
        <v>1928</v>
      </c>
      <c r="C118" s="20" t="s">
        <v>1057</v>
      </c>
      <c r="D118" s="20">
        <v>117</v>
      </c>
      <c r="E118" s="20">
        <v>1</v>
      </c>
      <c r="F118" s="26" t="s">
        <v>945</v>
      </c>
      <c r="G118" s="23">
        <v>3867.07</v>
      </c>
      <c r="H118" s="20">
        <v>31.5</v>
      </c>
      <c r="I118" s="23">
        <v>1160.1199999999999</v>
      </c>
      <c r="J118" s="20">
        <v>21</v>
      </c>
      <c r="K118" s="23">
        <v>773.41</v>
      </c>
      <c r="L118" s="20">
        <v>10.5</v>
      </c>
      <c r="M118" s="23">
        <v>386.7</v>
      </c>
      <c r="N118" s="20">
        <v>0</v>
      </c>
      <c r="O118" s="23">
        <v>0</v>
      </c>
      <c r="P118" s="20">
        <v>0</v>
      </c>
      <c r="Q118" s="23">
        <v>0</v>
      </c>
      <c r="R118" s="22">
        <v>6187.3</v>
      </c>
      <c r="S118" s="20">
        <v>100</v>
      </c>
      <c r="T118" s="20">
        <v>50</v>
      </c>
      <c r="U118" s="21">
        <v>25</v>
      </c>
      <c r="V118" s="20"/>
      <c r="W118" s="20"/>
      <c r="X118"/>
      <c r="Y118"/>
      <c r="Z118" s="17"/>
      <c r="AA118" s="17"/>
      <c r="AD118" s="16" t="s">
        <v>4</v>
      </c>
      <c r="AE118" s="46">
        <v>5892.67</v>
      </c>
      <c r="AF118" s="16">
        <v>5892.67</v>
      </c>
      <c r="AG118" s="16">
        <f t="shared" si="3"/>
        <v>294.63350000000003</v>
      </c>
      <c r="AH118" s="16">
        <f t="shared" si="4"/>
        <v>6187.3035</v>
      </c>
      <c r="AI118" s="17">
        <f t="shared" si="5"/>
        <v>3.4999999998035491E-3</v>
      </c>
    </row>
    <row r="119" spans="1:35" s="16" customFormat="1" ht="45" x14ac:dyDescent="0.25">
      <c r="A119" s="16">
        <v>1391</v>
      </c>
      <c r="B119" s="47">
        <v>1929</v>
      </c>
      <c r="C119" s="20" t="s">
        <v>1057</v>
      </c>
      <c r="D119" s="20">
        <v>118</v>
      </c>
      <c r="E119" s="20">
        <v>1</v>
      </c>
      <c r="F119" s="26" t="s">
        <v>944</v>
      </c>
      <c r="G119" s="23">
        <v>1332.26</v>
      </c>
      <c r="H119" s="20">
        <v>31.5</v>
      </c>
      <c r="I119" s="23">
        <v>399.68</v>
      </c>
      <c r="J119" s="20">
        <v>21</v>
      </c>
      <c r="K119" s="23">
        <v>266.45</v>
      </c>
      <c r="L119" s="20">
        <v>10.5</v>
      </c>
      <c r="M119" s="23">
        <v>133.22</v>
      </c>
      <c r="N119" s="20">
        <v>0</v>
      </c>
      <c r="O119" s="23">
        <v>0</v>
      </c>
      <c r="P119" s="20">
        <v>0</v>
      </c>
      <c r="Q119" s="23">
        <v>0</v>
      </c>
      <c r="R119" s="22">
        <v>2131.61</v>
      </c>
      <c r="S119" s="20">
        <v>100</v>
      </c>
      <c r="T119" s="20">
        <v>50</v>
      </c>
      <c r="U119" s="21">
        <v>25</v>
      </c>
      <c r="V119" s="20"/>
      <c r="W119" s="20"/>
      <c r="X119"/>
      <c r="Y119"/>
      <c r="Z119" s="17"/>
      <c r="AA119" s="17"/>
      <c r="AD119" s="16" t="s">
        <v>4</v>
      </c>
      <c r="AE119" s="46">
        <v>2030.11</v>
      </c>
      <c r="AF119" s="16">
        <v>2030.11</v>
      </c>
      <c r="AG119" s="16">
        <f t="shared" si="3"/>
        <v>101.5055</v>
      </c>
      <c r="AH119" s="16">
        <f t="shared" si="4"/>
        <v>2131.6154999999999</v>
      </c>
      <c r="AI119" s="17">
        <f t="shared" si="5"/>
        <v>5.4999999997562554E-3</v>
      </c>
    </row>
    <row r="120" spans="1:35" s="16" customFormat="1" ht="45" x14ac:dyDescent="0.25">
      <c r="A120" s="16">
        <v>1392</v>
      </c>
      <c r="B120" s="47">
        <v>1930</v>
      </c>
      <c r="C120" s="20" t="s">
        <v>1057</v>
      </c>
      <c r="D120" s="20">
        <v>119</v>
      </c>
      <c r="E120" s="20">
        <v>1</v>
      </c>
      <c r="F120" s="26" t="s">
        <v>943</v>
      </c>
      <c r="G120" s="23">
        <v>3066.54</v>
      </c>
      <c r="H120" s="20">
        <v>31.5</v>
      </c>
      <c r="I120" s="23">
        <v>919.96</v>
      </c>
      <c r="J120" s="20">
        <v>21</v>
      </c>
      <c r="K120" s="23">
        <v>613.30999999999995</v>
      </c>
      <c r="L120" s="20">
        <v>10.5</v>
      </c>
      <c r="M120" s="23">
        <v>306.64999999999998</v>
      </c>
      <c r="N120" s="20">
        <v>0</v>
      </c>
      <c r="O120" s="23">
        <v>0</v>
      </c>
      <c r="P120" s="20">
        <v>0</v>
      </c>
      <c r="Q120" s="23">
        <v>0</v>
      </c>
      <c r="R120" s="22">
        <v>4906.46</v>
      </c>
      <c r="S120" s="20">
        <v>100</v>
      </c>
      <c r="T120" s="20">
        <v>50</v>
      </c>
      <c r="U120" s="21">
        <v>25</v>
      </c>
      <c r="V120" s="20"/>
      <c r="W120" s="20"/>
      <c r="X120"/>
      <c r="Y120"/>
      <c r="Z120" s="17"/>
      <c r="AA120" s="17"/>
      <c r="AD120" s="16" t="s">
        <v>4</v>
      </c>
      <c r="AE120" s="46">
        <v>4672.8100000000004</v>
      </c>
      <c r="AF120" s="16">
        <v>4672.8100000000004</v>
      </c>
      <c r="AG120" s="16">
        <f t="shared" si="3"/>
        <v>233.64050000000003</v>
      </c>
      <c r="AH120" s="16">
        <f t="shared" si="4"/>
        <v>4906.4505000000008</v>
      </c>
      <c r="AI120" s="17">
        <f t="shared" si="5"/>
        <v>-9.4999999992069206E-3</v>
      </c>
    </row>
    <row r="121" spans="1:35" s="16" customFormat="1" ht="45" x14ac:dyDescent="0.25">
      <c r="A121" s="16">
        <v>1393</v>
      </c>
      <c r="B121" s="47">
        <v>1931</v>
      </c>
      <c r="C121" s="20" t="s">
        <v>1057</v>
      </c>
      <c r="D121" s="20">
        <v>120</v>
      </c>
      <c r="E121" s="20">
        <v>1</v>
      </c>
      <c r="F121" s="26" t="s">
        <v>942</v>
      </c>
      <c r="G121" s="23">
        <v>1332.26</v>
      </c>
      <c r="H121" s="20">
        <v>31.5</v>
      </c>
      <c r="I121" s="23">
        <v>399.68</v>
      </c>
      <c r="J121" s="20">
        <v>21</v>
      </c>
      <c r="K121" s="23">
        <v>266.45</v>
      </c>
      <c r="L121" s="20">
        <v>10.5</v>
      </c>
      <c r="M121" s="23">
        <v>133.22</v>
      </c>
      <c r="N121" s="20">
        <v>0</v>
      </c>
      <c r="O121" s="23">
        <v>0</v>
      </c>
      <c r="P121" s="20">
        <v>0</v>
      </c>
      <c r="Q121" s="23">
        <v>0</v>
      </c>
      <c r="R121" s="22">
        <v>2131.61</v>
      </c>
      <c r="S121" s="20">
        <v>100</v>
      </c>
      <c r="T121" s="20">
        <v>50</v>
      </c>
      <c r="U121" s="21">
        <v>25</v>
      </c>
      <c r="V121" s="20"/>
      <c r="W121" s="20"/>
      <c r="X121"/>
      <c r="Y121"/>
      <c r="Z121" s="17"/>
      <c r="AA121" s="17"/>
      <c r="AD121" s="16" t="s">
        <v>4</v>
      </c>
      <c r="AE121" s="46">
        <v>2030.11</v>
      </c>
      <c r="AF121" s="16">
        <v>2030.11</v>
      </c>
      <c r="AG121" s="16">
        <f t="shared" si="3"/>
        <v>101.5055</v>
      </c>
      <c r="AH121" s="16">
        <f t="shared" si="4"/>
        <v>2131.6154999999999</v>
      </c>
      <c r="AI121" s="17">
        <f t="shared" si="5"/>
        <v>5.4999999997562554E-3</v>
      </c>
    </row>
    <row r="122" spans="1:35" s="16" customFormat="1" ht="30" x14ac:dyDescent="0.25">
      <c r="A122" s="16">
        <v>1394</v>
      </c>
      <c r="B122" s="47">
        <v>1932</v>
      </c>
      <c r="C122" s="20" t="s">
        <v>1057</v>
      </c>
      <c r="D122" s="20">
        <v>121</v>
      </c>
      <c r="E122" s="20">
        <v>1</v>
      </c>
      <c r="F122" s="26" t="s">
        <v>941</v>
      </c>
      <c r="G122" s="23">
        <v>2532.46</v>
      </c>
      <c r="H122" s="20">
        <v>31.5</v>
      </c>
      <c r="I122" s="23">
        <v>759.74</v>
      </c>
      <c r="J122" s="20">
        <v>21</v>
      </c>
      <c r="K122" s="23">
        <v>506.49</v>
      </c>
      <c r="L122" s="20">
        <v>10.5</v>
      </c>
      <c r="M122" s="23">
        <v>253.25</v>
      </c>
      <c r="N122" s="20">
        <v>0</v>
      </c>
      <c r="O122" s="23">
        <v>0</v>
      </c>
      <c r="P122" s="20">
        <v>0</v>
      </c>
      <c r="Q122" s="23">
        <v>0</v>
      </c>
      <c r="R122" s="22">
        <v>4051.94</v>
      </c>
      <c r="S122" s="20">
        <v>100</v>
      </c>
      <c r="T122" s="20">
        <v>50</v>
      </c>
      <c r="U122" s="21">
        <v>25</v>
      </c>
      <c r="V122" s="20"/>
      <c r="W122" s="20"/>
      <c r="X122"/>
      <c r="Y122"/>
      <c r="Z122" s="17"/>
      <c r="AA122" s="17"/>
      <c r="AD122" s="16" t="s">
        <v>4</v>
      </c>
      <c r="AE122" s="46">
        <v>3858.99</v>
      </c>
      <c r="AF122" s="16">
        <v>3858.99</v>
      </c>
      <c r="AG122" s="16">
        <f t="shared" si="3"/>
        <v>192.9495</v>
      </c>
      <c r="AH122" s="16">
        <f t="shared" si="4"/>
        <v>4051.9395</v>
      </c>
      <c r="AI122" s="17">
        <f t="shared" si="5"/>
        <v>-5.0000000010186341E-4</v>
      </c>
    </row>
    <row r="123" spans="1:35" s="16" customFormat="1" ht="45" x14ac:dyDescent="0.25">
      <c r="A123" s="16">
        <v>1395</v>
      </c>
      <c r="B123" s="47">
        <v>1933</v>
      </c>
      <c r="C123" s="20" t="s">
        <v>1057</v>
      </c>
      <c r="D123" s="20">
        <v>122</v>
      </c>
      <c r="E123" s="20">
        <v>1</v>
      </c>
      <c r="F123" s="26" t="s">
        <v>940</v>
      </c>
      <c r="G123" s="23">
        <v>1332.26</v>
      </c>
      <c r="H123" s="20">
        <v>31.5</v>
      </c>
      <c r="I123" s="23">
        <v>399.68</v>
      </c>
      <c r="J123" s="20">
        <v>21</v>
      </c>
      <c r="K123" s="23">
        <v>266.45</v>
      </c>
      <c r="L123" s="20">
        <v>10.5</v>
      </c>
      <c r="M123" s="23">
        <v>133.22</v>
      </c>
      <c r="N123" s="20">
        <v>0</v>
      </c>
      <c r="O123" s="23">
        <v>0</v>
      </c>
      <c r="P123" s="20">
        <v>0</v>
      </c>
      <c r="Q123" s="23">
        <v>0</v>
      </c>
      <c r="R123" s="22">
        <v>2131.61</v>
      </c>
      <c r="S123" s="20">
        <v>100</v>
      </c>
      <c r="T123" s="20">
        <v>50</v>
      </c>
      <c r="U123" s="21">
        <v>25</v>
      </c>
      <c r="V123" s="20"/>
      <c r="W123" s="20"/>
      <c r="X123"/>
      <c r="Y123"/>
      <c r="Z123" s="17"/>
      <c r="AA123" s="17"/>
      <c r="AD123" s="16" t="s">
        <v>4</v>
      </c>
      <c r="AE123" s="46">
        <v>2030.11</v>
      </c>
      <c r="AF123" s="16">
        <v>2030.11</v>
      </c>
      <c r="AG123" s="16">
        <f t="shared" si="3"/>
        <v>101.5055</v>
      </c>
      <c r="AH123" s="16">
        <f t="shared" si="4"/>
        <v>2131.6154999999999</v>
      </c>
      <c r="AI123" s="17">
        <f t="shared" si="5"/>
        <v>5.4999999997562554E-3</v>
      </c>
    </row>
    <row r="124" spans="1:35" s="16" customFormat="1" ht="45" x14ac:dyDescent="0.25">
      <c r="A124" s="16">
        <v>1396</v>
      </c>
      <c r="B124" s="47">
        <v>1934</v>
      </c>
      <c r="C124" s="20" t="s">
        <v>1057</v>
      </c>
      <c r="D124" s="20">
        <v>123</v>
      </c>
      <c r="E124" s="20">
        <v>1</v>
      </c>
      <c r="F124" s="26" t="s">
        <v>939</v>
      </c>
      <c r="G124" s="23">
        <v>7066.83</v>
      </c>
      <c r="H124" s="20">
        <v>31.5</v>
      </c>
      <c r="I124" s="23">
        <v>2120.04</v>
      </c>
      <c r="J124" s="20">
        <v>21</v>
      </c>
      <c r="K124" s="23">
        <v>1413.36</v>
      </c>
      <c r="L124" s="20">
        <v>10.5</v>
      </c>
      <c r="M124" s="23">
        <v>706.68</v>
      </c>
      <c r="N124" s="20">
        <v>0</v>
      </c>
      <c r="O124" s="23">
        <v>0</v>
      </c>
      <c r="P124" s="20">
        <v>0</v>
      </c>
      <c r="Q124" s="23">
        <v>0</v>
      </c>
      <c r="R124" s="22">
        <v>11306.91</v>
      </c>
      <c r="S124" s="20">
        <v>100</v>
      </c>
      <c r="T124" s="20">
        <v>50</v>
      </c>
      <c r="U124" s="21">
        <v>25</v>
      </c>
      <c r="V124" s="20"/>
      <c r="W124" s="20"/>
      <c r="X124"/>
      <c r="Y124"/>
      <c r="Z124" s="17"/>
      <c r="AA124" s="17"/>
      <c r="AD124" s="16" t="s">
        <v>4</v>
      </c>
      <c r="AE124" s="46">
        <v>10768.49</v>
      </c>
      <c r="AF124" s="16">
        <v>10768.49</v>
      </c>
      <c r="AG124" s="16">
        <f t="shared" si="3"/>
        <v>538.42449999999997</v>
      </c>
      <c r="AH124" s="16">
        <f t="shared" si="4"/>
        <v>11306.914499999999</v>
      </c>
      <c r="AI124" s="17">
        <f t="shared" si="5"/>
        <v>4.4999999990977813E-3</v>
      </c>
    </row>
    <row r="125" spans="1:35" s="16" customFormat="1" ht="30" x14ac:dyDescent="0.25">
      <c r="A125" s="16">
        <v>1397</v>
      </c>
      <c r="B125" s="47">
        <v>1935</v>
      </c>
      <c r="C125" s="20" t="s">
        <v>1057</v>
      </c>
      <c r="D125" s="20">
        <v>124</v>
      </c>
      <c r="E125" s="20">
        <v>1</v>
      </c>
      <c r="F125" s="26" t="s">
        <v>938</v>
      </c>
      <c r="G125" s="23">
        <v>3198.59</v>
      </c>
      <c r="H125" s="20">
        <v>31.5</v>
      </c>
      <c r="I125" s="23">
        <v>959.57</v>
      </c>
      <c r="J125" s="20">
        <v>21</v>
      </c>
      <c r="K125" s="23">
        <v>639.72</v>
      </c>
      <c r="L125" s="20">
        <v>10.5</v>
      </c>
      <c r="M125" s="23">
        <v>319.86</v>
      </c>
      <c r="N125" s="20">
        <v>0</v>
      </c>
      <c r="O125" s="23">
        <v>0</v>
      </c>
      <c r="P125" s="20">
        <v>0</v>
      </c>
      <c r="Q125" s="23">
        <v>0</v>
      </c>
      <c r="R125" s="22">
        <v>5117.74</v>
      </c>
      <c r="S125" s="20">
        <v>100</v>
      </c>
      <c r="T125" s="20">
        <v>50</v>
      </c>
      <c r="U125" s="21">
        <v>25</v>
      </c>
      <c r="V125" s="20"/>
      <c r="W125" s="20"/>
      <c r="X125"/>
      <c r="Y125"/>
      <c r="Z125" s="17"/>
      <c r="AA125" s="17"/>
      <c r="AD125" s="16" t="s">
        <v>4</v>
      </c>
      <c r="AE125" s="46">
        <v>4874.05</v>
      </c>
      <c r="AF125" s="16">
        <v>4874.05</v>
      </c>
      <c r="AG125" s="16">
        <f t="shared" si="3"/>
        <v>243.70250000000001</v>
      </c>
      <c r="AH125" s="16">
        <f t="shared" si="4"/>
        <v>5117.7525000000005</v>
      </c>
      <c r="AI125" s="17">
        <f t="shared" si="5"/>
        <v>1.2500000000727596E-2</v>
      </c>
    </row>
    <row r="126" spans="1:35" s="16" customFormat="1" ht="45" x14ac:dyDescent="0.25">
      <c r="A126" s="16">
        <v>1398</v>
      </c>
      <c r="B126" s="47">
        <v>1936</v>
      </c>
      <c r="C126" s="20" t="s">
        <v>1057</v>
      </c>
      <c r="D126" s="20">
        <v>125</v>
      </c>
      <c r="E126" s="20">
        <v>1</v>
      </c>
      <c r="F126" s="26" t="s">
        <v>937</v>
      </c>
      <c r="G126" s="23">
        <v>7066.83</v>
      </c>
      <c r="H126" s="20">
        <v>31.5</v>
      </c>
      <c r="I126" s="23">
        <v>2120.04</v>
      </c>
      <c r="J126" s="20">
        <v>21</v>
      </c>
      <c r="K126" s="23">
        <v>1413.36</v>
      </c>
      <c r="L126" s="20">
        <v>10.5</v>
      </c>
      <c r="M126" s="23">
        <v>706.68</v>
      </c>
      <c r="N126" s="20">
        <v>0</v>
      </c>
      <c r="O126" s="23">
        <v>0</v>
      </c>
      <c r="P126" s="20">
        <v>0</v>
      </c>
      <c r="Q126" s="23">
        <v>0</v>
      </c>
      <c r="R126" s="22">
        <v>11306.91</v>
      </c>
      <c r="S126" s="20">
        <v>100</v>
      </c>
      <c r="T126" s="20">
        <v>50</v>
      </c>
      <c r="U126" s="21">
        <v>25</v>
      </c>
      <c r="V126" s="20"/>
      <c r="W126" s="20"/>
      <c r="X126"/>
      <c r="Y126"/>
      <c r="Z126" s="17"/>
      <c r="AA126" s="17"/>
      <c r="AD126" s="16" t="s">
        <v>4</v>
      </c>
      <c r="AE126" s="46">
        <v>10768.49</v>
      </c>
      <c r="AF126" s="16">
        <v>10768.49</v>
      </c>
      <c r="AG126" s="16">
        <f t="shared" si="3"/>
        <v>538.42449999999997</v>
      </c>
      <c r="AH126" s="16">
        <f t="shared" si="4"/>
        <v>11306.914499999999</v>
      </c>
      <c r="AI126" s="17">
        <f t="shared" si="5"/>
        <v>4.4999999990977813E-3</v>
      </c>
    </row>
    <row r="127" spans="1:35" s="16" customFormat="1" ht="45" x14ac:dyDescent="0.25">
      <c r="A127" s="16">
        <v>1399</v>
      </c>
      <c r="B127" s="47">
        <v>1937</v>
      </c>
      <c r="C127" s="20" t="s">
        <v>1057</v>
      </c>
      <c r="D127" s="20">
        <v>126</v>
      </c>
      <c r="E127" s="20">
        <v>1</v>
      </c>
      <c r="F127" s="26" t="s">
        <v>936</v>
      </c>
      <c r="G127" s="23">
        <v>1998.39</v>
      </c>
      <c r="H127" s="20">
        <v>31.5</v>
      </c>
      <c r="I127" s="23">
        <v>599.52</v>
      </c>
      <c r="J127" s="20">
        <v>21</v>
      </c>
      <c r="K127" s="23">
        <v>399.68</v>
      </c>
      <c r="L127" s="20">
        <v>10.5</v>
      </c>
      <c r="M127" s="23">
        <v>199.84</v>
      </c>
      <c r="N127" s="20">
        <v>0</v>
      </c>
      <c r="O127" s="23">
        <v>0</v>
      </c>
      <c r="P127" s="20">
        <v>0</v>
      </c>
      <c r="Q127" s="23">
        <v>0</v>
      </c>
      <c r="R127" s="22">
        <v>3197.43</v>
      </c>
      <c r="S127" s="20">
        <v>100</v>
      </c>
      <c r="T127" s="20">
        <v>50</v>
      </c>
      <c r="U127" s="21">
        <v>25</v>
      </c>
      <c r="V127" s="20"/>
      <c r="W127" s="20"/>
      <c r="X127"/>
      <c r="Y127"/>
      <c r="Z127" s="17"/>
      <c r="AA127" s="17"/>
      <c r="AD127" s="16" t="s">
        <v>4</v>
      </c>
      <c r="AE127" s="46">
        <v>3045.17</v>
      </c>
      <c r="AF127" s="16">
        <v>3045.17</v>
      </c>
      <c r="AG127" s="16">
        <f t="shared" si="3"/>
        <v>152.2585</v>
      </c>
      <c r="AH127" s="16">
        <f t="shared" si="4"/>
        <v>3197.4285</v>
      </c>
      <c r="AI127" s="17">
        <f t="shared" si="5"/>
        <v>-1.4999999998508429E-3</v>
      </c>
    </row>
    <row r="128" spans="1:35" s="16" customFormat="1" ht="30" x14ac:dyDescent="0.25">
      <c r="A128" s="16">
        <v>1400</v>
      </c>
      <c r="B128" s="47">
        <v>1938</v>
      </c>
      <c r="C128" s="20" t="s">
        <v>1057</v>
      </c>
      <c r="D128" s="20">
        <v>127</v>
      </c>
      <c r="E128" s="20">
        <v>1</v>
      </c>
      <c r="F128" s="26" t="s">
        <v>935</v>
      </c>
      <c r="G128" s="23">
        <v>5733.4</v>
      </c>
      <c r="H128" s="20">
        <v>31.5</v>
      </c>
      <c r="I128" s="23">
        <v>1720.02</v>
      </c>
      <c r="J128" s="20">
        <v>21</v>
      </c>
      <c r="K128" s="23">
        <v>1146.68</v>
      </c>
      <c r="L128" s="20">
        <v>10.5</v>
      </c>
      <c r="M128" s="23">
        <v>573.34</v>
      </c>
      <c r="N128" s="20">
        <v>0</v>
      </c>
      <c r="O128" s="23">
        <v>0</v>
      </c>
      <c r="P128" s="20">
        <v>0</v>
      </c>
      <c r="Q128" s="23">
        <v>0</v>
      </c>
      <c r="R128" s="22">
        <v>9173.44</v>
      </c>
      <c r="S128" s="20">
        <v>100</v>
      </c>
      <c r="T128" s="20">
        <v>50</v>
      </c>
      <c r="U128" s="21">
        <v>25</v>
      </c>
      <c r="V128" s="20"/>
      <c r="W128" s="20"/>
      <c r="X128"/>
      <c r="Y128"/>
      <c r="Z128" s="17"/>
      <c r="AA128" s="17"/>
      <c r="AD128" s="16" t="s">
        <v>4</v>
      </c>
      <c r="AE128" s="46">
        <v>8736.61</v>
      </c>
      <c r="AF128" s="16">
        <v>8736.61</v>
      </c>
      <c r="AG128" s="16">
        <f t="shared" si="3"/>
        <v>436.83050000000003</v>
      </c>
      <c r="AH128" s="16">
        <f t="shared" si="4"/>
        <v>9173.4405000000006</v>
      </c>
      <c r="AI128" s="17">
        <f t="shared" si="5"/>
        <v>5.0000000010186341E-4</v>
      </c>
    </row>
    <row r="129" spans="1:35" s="16" customFormat="1" ht="30" x14ac:dyDescent="0.25">
      <c r="A129" s="16">
        <v>1401</v>
      </c>
      <c r="B129" s="47">
        <v>1939</v>
      </c>
      <c r="C129" s="20" t="s">
        <v>1057</v>
      </c>
      <c r="D129" s="20">
        <v>128</v>
      </c>
      <c r="E129" s="20">
        <v>1</v>
      </c>
      <c r="F129" s="26" t="s">
        <v>934</v>
      </c>
      <c r="G129" s="23">
        <v>5733.4</v>
      </c>
      <c r="H129" s="20">
        <v>31.5</v>
      </c>
      <c r="I129" s="23">
        <v>1720.02</v>
      </c>
      <c r="J129" s="20">
        <v>21</v>
      </c>
      <c r="K129" s="23">
        <v>1146.68</v>
      </c>
      <c r="L129" s="20">
        <v>10.5</v>
      </c>
      <c r="M129" s="23">
        <v>573.34</v>
      </c>
      <c r="N129" s="20">
        <v>0</v>
      </c>
      <c r="O129" s="23">
        <v>0</v>
      </c>
      <c r="P129" s="20">
        <v>0</v>
      </c>
      <c r="Q129" s="23">
        <v>0</v>
      </c>
      <c r="R129" s="22">
        <v>9173.44</v>
      </c>
      <c r="S129" s="20">
        <v>100</v>
      </c>
      <c r="T129" s="20">
        <v>50</v>
      </c>
      <c r="U129" s="21">
        <v>25</v>
      </c>
      <c r="V129" s="20"/>
      <c r="W129" s="20"/>
      <c r="X129"/>
      <c r="Y129"/>
      <c r="Z129" s="17"/>
      <c r="AA129" s="17"/>
      <c r="AD129" s="16" t="s">
        <v>4</v>
      </c>
      <c r="AE129" s="46">
        <v>8736.61</v>
      </c>
      <c r="AF129" s="16">
        <v>8736.61</v>
      </c>
      <c r="AG129" s="16">
        <f t="shared" si="3"/>
        <v>436.83050000000003</v>
      </c>
      <c r="AH129" s="16">
        <f t="shared" si="4"/>
        <v>9173.4405000000006</v>
      </c>
      <c r="AI129" s="17">
        <f t="shared" si="5"/>
        <v>5.0000000010186341E-4</v>
      </c>
    </row>
    <row r="130" spans="1:35" s="16" customFormat="1" ht="45" x14ac:dyDescent="0.25">
      <c r="A130" s="16">
        <v>1402</v>
      </c>
      <c r="B130" s="47">
        <v>1940</v>
      </c>
      <c r="C130" s="20" t="s">
        <v>1057</v>
      </c>
      <c r="D130" s="20">
        <v>129</v>
      </c>
      <c r="E130" s="20">
        <v>1</v>
      </c>
      <c r="F130" s="26" t="s">
        <v>933</v>
      </c>
      <c r="G130" s="23">
        <v>1998.39</v>
      </c>
      <c r="H130" s="20">
        <v>31.5</v>
      </c>
      <c r="I130" s="23">
        <v>599.52</v>
      </c>
      <c r="J130" s="20">
        <v>21</v>
      </c>
      <c r="K130" s="23">
        <v>399.68</v>
      </c>
      <c r="L130" s="20">
        <v>10.5</v>
      </c>
      <c r="M130" s="23">
        <v>199.84</v>
      </c>
      <c r="N130" s="20">
        <v>0</v>
      </c>
      <c r="O130" s="23">
        <v>0</v>
      </c>
      <c r="P130" s="20">
        <v>0</v>
      </c>
      <c r="Q130" s="23">
        <v>0</v>
      </c>
      <c r="R130" s="22">
        <v>3197.43</v>
      </c>
      <c r="S130" s="20">
        <v>100</v>
      </c>
      <c r="T130" s="20">
        <v>50</v>
      </c>
      <c r="U130" s="21">
        <v>25</v>
      </c>
      <c r="V130" s="20"/>
      <c r="W130" s="20"/>
      <c r="X130"/>
      <c r="Y130"/>
      <c r="Z130" s="17"/>
      <c r="AA130" s="17"/>
      <c r="AD130" s="16" t="s">
        <v>4</v>
      </c>
      <c r="AE130" s="46">
        <v>3045.17</v>
      </c>
      <c r="AF130" s="16">
        <v>3045.17</v>
      </c>
      <c r="AG130" s="16">
        <f t="shared" si="3"/>
        <v>152.2585</v>
      </c>
      <c r="AH130" s="16">
        <f t="shared" si="4"/>
        <v>3197.4285</v>
      </c>
      <c r="AI130" s="17">
        <f t="shared" si="5"/>
        <v>-1.4999999998508429E-3</v>
      </c>
    </row>
    <row r="131" spans="1:35" s="16" customFormat="1" ht="45" x14ac:dyDescent="0.25">
      <c r="A131" s="16">
        <v>1403</v>
      </c>
      <c r="B131" s="47">
        <v>1941</v>
      </c>
      <c r="C131" s="20" t="s">
        <v>1057</v>
      </c>
      <c r="D131" s="20">
        <v>130</v>
      </c>
      <c r="E131" s="20">
        <v>1</v>
      </c>
      <c r="F131" s="26" t="s">
        <v>932</v>
      </c>
      <c r="G131" s="23">
        <v>5199.33</v>
      </c>
      <c r="H131" s="20">
        <v>31.5</v>
      </c>
      <c r="I131" s="23">
        <v>1559.8</v>
      </c>
      <c r="J131" s="20">
        <v>21</v>
      </c>
      <c r="K131" s="23">
        <v>1039.8699999999999</v>
      </c>
      <c r="L131" s="20">
        <v>10.5</v>
      </c>
      <c r="M131" s="23">
        <v>519.92999999999995</v>
      </c>
      <c r="N131" s="20">
        <v>0</v>
      </c>
      <c r="O131" s="23">
        <v>0</v>
      </c>
      <c r="P131" s="20">
        <v>0</v>
      </c>
      <c r="Q131" s="23">
        <v>0</v>
      </c>
      <c r="R131" s="22">
        <v>8318.93</v>
      </c>
      <c r="S131" s="20">
        <v>100</v>
      </c>
      <c r="T131" s="20">
        <v>50</v>
      </c>
      <c r="U131" s="21">
        <v>25</v>
      </c>
      <c r="V131" s="20"/>
      <c r="W131" s="20"/>
      <c r="X131"/>
      <c r="Y131"/>
      <c r="Z131" s="17"/>
      <c r="AA131" s="17"/>
      <c r="AD131" s="16" t="s">
        <v>4</v>
      </c>
      <c r="AE131" s="46">
        <v>7922.78</v>
      </c>
      <c r="AF131" s="16">
        <v>7922.78</v>
      </c>
      <c r="AG131" s="16">
        <f t="shared" ref="AG131:AG194" si="6">+AF131*5%</f>
        <v>396.13900000000001</v>
      </c>
      <c r="AH131" s="16">
        <f t="shared" ref="AH131:AH194" si="7">+AG131+AF131</f>
        <v>8318.9189999999999</v>
      </c>
      <c r="AI131" s="17">
        <f t="shared" ref="AI131:AI194" si="8">+AH131-R131</f>
        <v>-1.1000000000422006E-2</v>
      </c>
    </row>
    <row r="132" spans="1:35" s="16" customFormat="1" ht="45" x14ac:dyDescent="0.25">
      <c r="A132" s="16">
        <v>1404</v>
      </c>
      <c r="B132" s="47">
        <v>1942</v>
      </c>
      <c r="C132" s="20" t="s">
        <v>1057</v>
      </c>
      <c r="D132" s="20">
        <v>131</v>
      </c>
      <c r="E132" s="20">
        <v>1</v>
      </c>
      <c r="F132" s="26" t="s">
        <v>931</v>
      </c>
      <c r="G132" s="23">
        <v>1998.39</v>
      </c>
      <c r="H132" s="20">
        <v>31.5</v>
      </c>
      <c r="I132" s="23">
        <v>599.52</v>
      </c>
      <c r="J132" s="20">
        <v>21</v>
      </c>
      <c r="K132" s="23">
        <v>399.68</v>
      </c>
      <c r="L132" s="20">
        <v>10.5</v>
      </c>
      <c r="M132" s="23">
        <v>199.84</v>
      </c>
      <c r="N132" s="20">
        <v>0</v>
      </c>
      <c r="O132" s="23">
        <v>0</v>
      </c>
      <c r="P132" s="20">
        <v>0</v>
      </c>
      <c r="Q132" s="23">
        <v>0</v>
      </c>
      <c r="R132" s="22">
        <v>3197.43</v>
      </c>
      <c r="S132" s="20">
        <v>100</v>
      </c>
      <c r="T132" s="20">
        <v>50</v>
      </c>
      <c r="U132" s="21">
        <v>25</v>
      </c>
      <c r="V132" s="20"/>
      <c r="W132" s="20"/>
      <c r="X132"/>
      <c r="Y132"/>
      <c r="Z132" s="17"/>
      <c r="AA132" s="17"/>
      <c r="AD132" s="16" t="s">
        <v>4</v>
      </c>
      <c r="AE132" s="46">
        <v>3045.17</v>
      </c>
      <c r="AF132" s="16">
        <v>3045.17</v>
      </c>
      <c r="AG132" s="16">
        <f t="shared" si="6"/>
        <v>152.2585</v>
      </c>
      <c r="AH132" s="16">
        <f t="shared" si="7"/>
        <v>3197.4285</v>
      </c>
      <c r="AI132" s="17">
        <f t="shared" si="8"/>
        <v>-1.4999999998508429E-3</v>
      </c>
    </row>
    <row r="133" spans="1:35" s="16" customFormat="1" ht="45" x14ac:dyDescent="0.25">
      <c r="A133" s="16">
        <v>1405</v>
      </c>
      <c r="B133" s="47">
        <v>1943</v>
      </c>
      <c r="C133" s="20" t="s">
        <v>1057</v>
      </c>
      <c r="D133" s="20">
        <v>132</v>
      </c>
      <c r="E133" s="20">
        <v>1</v>
      </c>
      <c r="F133" s="26" t="s">
        <v>930</v>
      </c>
      <c r="G133" s="23">
        <v>3066.54</v>
      </c>
      <c r="H133" s="20">
        <v>31.5</v>
      </c>
      <c r="I133" s="23">
        <v>919.96</v>
      </c>
      <c r="J133" s="20">
        <v>21</v>
      </c>
      <c r="K133" s="23">
        <v>613.30999999999995</v>
      </c>
      <c r="L133" s="20">
        <v>10.5</v>
      </c>
      <c r="M133" s="23">
        <v>306.64999999999998</v>
      </c>
      <c r="N133" s="20">
        <v>0</v>
      </c>
      <c r="O133" s="23">
        <v>0</v>
      </c>
      <c r="P133" s="20">
        <v>0</v>
      </c>
      <c r="Q133" s="23">
        <v>0</v>
      </c>
      <c r="R133" s="22">
        <v>4906.46</v>
      </c>
      <c r="S133" s="20">
        <v>100</v>
      </c>
      <c r="T133" s="20">
        <v>50</v>
      </c>
      <c r="U133" s="21">
        <v>25</v>
      </c>
      <c r="V133" s="20"/>
      <c r="W133" s="20"/>
      <c r="X133"/>
      <c r="Y133"/>
      <c r="Z133" s="17"/>
      <c r="AA133" s="17"/>
      <c r="AD133" s="16" t="s">
        <v>4</v>
      </c>
      <c r="AE133" s="46">
        <v>4672.8100000000004</v>
      </c>
      <c r="AF133" s="16">
        <v>4672.8100000000004</v>
      </c>
      <c r="AG133" s="16">
        <f t="shared" si="6"/>
        <v>233.64050000000003</v>
      </c>
      <c r="AH133" s="16">
        <f t="shared" si="7"/>
        <v>4906.4505000000008</v>
      </c>
      <c r="AI133" s="17">
        <f t="shared" si="8"/>
        <v>-9.4999999992069206E-3</v>
      </c>
    </row>
    <row r="134" spans="1:35" s="16" customFormat="1" ht="45" x14ac:dyDescent="0.25">
      <c r="A134" s="16">
        <v>1406</v>
      </c>
      <c r="B134" s="47">
        <v>1944</v>
      </c>
      <c r="C134" s="20" t="s">
        <v>1057</v>
      </c>
      <c r="D134" s="20">
        <v>133</v>
      </c>
      <c r="E134" s="20">
        <v>1</v>
      </c>
      <c r="F134" s="26" t="s">
        <v>929</v>
      </c>
      <c r="G134" s="23">
        <v>3066.54</v>
      </c>
      <c r="H134" s="20">
        <v>31.5</v>
      </c>
      <c r="I134" s="23">
        <v>919.96</v>
      </c>
      <c r="J134" s="20">
        <v>21</v>
      </c>
      <c r="K134" s="23">
        <v>613.30999999999995</v>
      </c>
      <c r="L134" s="20">
        <v>10.5</v>
      </c>
      <c r="M134" s="23">
        <v>306.64999999999998</v>
      </c>
      <c r="N134" s="20">
        <v>0</v>
      </c>
      <c r="O134" s="23">
        <v>0</v>
      </c>
      <c r="P134" s="20">
        <v>0</v>
      </c>
      <c r="Q134" s="23">
        <v>0</v>
      </c>
      <c r="R134" s="22">
        <v>4906.46</v>
      </c>
      <c r="S134" s="20">
        <v>100</v>
      </c>
      <c r="T134" s="20">
        <v>50</v>
      </c>
      <c r="U134" s="21">
        <v>25</v>
      </c>
      <c r="V134" s="20"/>
      <c r="W134" s="20"/>
      <c r="X134"/>
      <c r="Y134"/>
      <c r="Z134" s="17"/>
      <c r="AA134" s="17"/>
      <c r="AD134" s="16" t="s">
        <v>4</v>
      </c>
      <c r="AE134" s="46">
        <v>4672.8100000000004</v>
      </c>
      <c r="AF134" s="16">
        <v>4672.8100000000004</v>
      </c>
      <c r="AG134" s="16">
        <f t="shared" si="6"/>
        <v>233.64050000000003</v>
      </c>
      <c r="AH134" s="16">
        <f t="shared" si="7"/>
        <v>4906.4505000000008</v>
      </c>
      <c r="AI134" s="17">
        <f t="shared" si="8"/>
        <v>-9.4999999992069206E-3</v>
      </c>
    </row>
    <row r="135" spans="1:35" s="16" customFormat="1" ht="45" x14ac:dyDescent="0.25">
      <c r="A135" s="16">
        <v>1407</v>
      </c>
      <c r="B135" s="47">
        <v>1945</v>
      </c>
      <c r="C135" s="20" t="s">
        <v>1057</v>
      </c>
      <c r="D135" s="20">
        <v>134</v>
      </c>
      <c r="E135" s="20">
        <v>1</v>
      </c>
      <c r="F135" s="26" t="s">
        <v>928</v>
      </c>
      <c r="G135" s="23">
        <v>1332.26</v>
      </c>
      <c r="H135" s="20">
        <v>31.5</v>
      </c>
      <c r="I135" s="23">
        <v>399.68</v>
      </c>
      <c r="J135" s="20">
        <v>21</v>
      </c>
      <c r="K135" s="23">
        <v>266.45</v>
      </c>
      <c r="L135" s="20">
        <v>10.5</v>
      </c>
      <c r="M135" s="23">
        <v>133.22</v>
      </c>
      <c r="N135" s="20">
        <v>0</v>
      </c>
      <c r="O135" s="23">
        <v>0</v>
      </c>
      <c r="P135" s="20">
        <v>0</v>
      </c>
      <c r="Q135" s="23">
        <v>0</v>
      </c>
      <c r="R135" s="22">
        <v>2131.61</v>
      </c>
      <c r="S135" s="20">
        <v>100</v>
      </c>
      <c r="T135" s="20">
        <v>50</v>
      </c>
      <c r="U135" s="21">
        <v>25</v>
      </c>
      <c r="V135" s="20"/>
      <c r="W135" s="20"/>
      <c r="X135"/>
      <c r="Y135"/>
      <c r="Z135" s="17"/>
      <c r="AA135" s="17"/>
      <c r="AD135" s="16" t="s">
        <v>4</v>
      </c>
      <c r="AE135" s="46">
        <v>2030.11</v>
      </c>
      <c r="AF135" s="16">
        <v>2030.11</v>
      </c>
      <c r="AG135" s="16">
        <f t="shared" si="6"/>
        <v>101.5055</v>
      </c>
      <c r="AH135" s="16">
        <f t="shared" si="7"/>
        <v>2131.6154999999999</v>
      </c>
      <c r="AI135" s="17">
        <f t="shared" si="8"/>
        <v>5.4999999997562554E-3</v>
      </c>
    </row>
    <row r="136" spans="1:35" s="16" customFormat="1" ht="45" x14ac:dyDescent="0.25">
      <c r="A136" s="16">
        <v>1408</v>
      </c>
      <c r="B136" s="47">
        <v>1946</v>
      </c>
      <c r="C136" s="20" t="s">
        <v>1057</v>
      </c>
      <c r="D136" s="20">
        <v>135</v>
      </c>
      <c r="E136" s="20">
        <v>1</v>
      </c>
      <c r="F136" s="26" t="s">
        <v>927</v>
      </c>
      <c r="G136" s="23">
        <v>3732.67</v>
      </c>
      <c r="H136" s="20">
        <v>31.5</v>
      </c>
      <c r="I136" s="23">
        <v>1119.8</v>
      </c>
      <c r="J136" s="20">
        <v>21</v>
      </c>
      <c r="K136" s="23">
        <v>746.53</v>
      </c>
      <c r="L136" s="20">
        <v>10.5</v>
      </c>
      <c r="M136" s="23">
        <v>373.26</v>
      </c>
      <c r="N136" s="20">
        <v>0</v>
      </c>
      <c r="O136" s="23">
        <v>0</v>
      </c>
      <c r="P136" s="20">
        <v>0</v>
      </c>
      <c r="Q136" s="23">
        <v>0</v>
      </c>
      <c r="R136" s="22">
        <v>5972.26</v>
      </c>
      <c r="S136" s="20">
        <v>100</v>
      </c>
      <c r="T136" s="20">
        <v>50</v>
      </c>
      <c r="U136" s="21">
        <v>25</v>
      </c>
      <c r="V136" s="20"/>
      <c r="W136" s="20"/>
      <c r="X136"/>
      <c r="Y136"/>
      <c r="Z136" s="17"/>
      <c r="AA136" s="17"/>
      <c r="AD136" s="16" t="s">
        <v>4</v>
      </c>
      <c r="AE136" s="46">
        <v>5687.87</v>
      </c>
      <c r="AF136" s="16">
        <v>5687.87</v>
      </c>
      <c r="AG136" s="16">
        <f t="shared" si="6"/>
        <v>284.39350000000002</v>
      </c>
      <c r="AH136" s="16">
        <f t="shared" si="7"/>
        <v>5972.2635</v>
      </c>
      <c r="AI136" s="17">
        <f t="shared" si="8"/>
        <v>3.4999999998035491E-3</v>
      </c>
    </row>
    <row r="137" spans="1:35" s="16" customFormat="1" ht="30" x14ac:dyDescent="0.25">
      <c r="A137" s="16">
        <v>1409</v>
      </c>
      <c r="B137" s="47">
        <v>1947</v>
      </c>
      <c r="C137" s="20" t="s">
        <v>1057</v>
      </c>
      <c r="D137" s="20">
        <v>136</v>
      </c>
      <c r="E137" s="20">
        <v>1</v>
      </c>
      <c r="F137" s="26" t="s">
        <v>926</v>
      </c>
      <c r="G137" s="23">
        <v>1866.33</v>
      </c>
      <c r="H137" s="20">
        <v>31.5</v>
      </c>
      <c r="I137" s="23">
        <v>559.9</v>
      </c>
      <c r="J137" s="20">
        <v>21</v>
      </c>
      <c r="K137" s="23">
        <v>373.26</v>
      </c>
      <c r="L137" s="20">
        <v>10.5</v>
      </c>
      <c r="M137" s="23">
        <v>186.64</v>
      </c>
      <c r="N137" s="20">
        <v>0</v>
      </c>
      <c r="O137" s="23">
        <v>0</v>
      </c>
      <c r="P137" s="20">
        <v>0</v>
      </c>
      <c r="Q137" s="23">
        <v>0</v>
      </c>
      <c r="R137" s="22">
        <v>2986.13</v>
      </c>
      <c r="S137" s="20">
        <v>100</v>
      </c>
      <c r="T137" s="20">
        <v>50</v>
      </c>
      <c r="U137" s="21">
        <v>25</v>
      </c>
      <c r="V137" s="20"/>
      <c r="W137" s="20"/>
      <c r="X137"/>
      <c r="Y137"/>
      <c r="Z137" s="17"/>
      <c r="AA137" s="17"/>
      <c r="AD137" s="16" t="s">
        <v>4</v>
      </c>
      <c r="AE137" s="46">
        <v>2843.94</v>
      </c>
      <c r="AF137" s="16">
        <v>2843.94</v>
      </c>
      <c r="AG137" s="16">
        <f t="shared" si="6"/>
        <v>142.197</v>
      </c>
      <c r="AH137" s="16">
        <f t="shared" si="7"/>
        <v>2986.1370000000002</v>
      </c>
      <c r="AI137" s="17">
        <f t="shared" si="8"/>
        <v>7.0000000000618456E-3</v>
      </c>
    </row>
    <row r="138" spans="1:35" s="16" customFormat="1" ht="45" x14ac:dyDescent="0.25">
      <c r="A138" s="16">
        <v>1410</v>
      </c>
      <c r="B138" s="47">
        <v>1948</v>
      </c>
      <c r="C138" s="20" t="s">
        <v>1057</v>
      </c>
      <c r="D138" s="20">
        <v>137</v>
      </c>
      <c r="E138" s="20">
        <v>1</v>
      </c>
      <c r="F138" s="26" t="s">
        <v>925</v>
      </c>
      <c r="G138" s="23">
        <v>5331.39</v>
      </c>
      <c r="H138" s="20">
        <v>31.5</v>
      </c>
      <c r="I138" s="23">
        <v>1599.41</v>
      </c>
      <c r="J138" s="20">
        <v>21</v>
      </c>
      <c r="K138" s="23">
        <v>1066.28</v>
      </c>
      <c r="L138" s="20">
        <v>0</v>
      </c>
      <c r="M138" s="23">
        <v>0</v>
      </c>
      <c r="N138" s="20">
        <v>0</v>
      </c>
      <c r="O138" s="23">
        <v>0</v>
      </c>
      <c r="P138" s="20">
        <v>0</v>
      </c>
      <c r="Q138" s="23">
        <v>0</v>
      </c>
      <c r="R138" s="22">
        <v>7997.08</v>
      </c>
      <c r="S138" s="20">
        <v>100</v>
      </c>
      <c r="T138" s="20">
        <v>50</v>
      </c>
      <c r="U138" s="21">
        <v>25</v>
      </c>
      <c r="V138" s="20"/>
      <c r="W138" s="20"/>
      <c r="X138"/>
      <c r="Y138"/>
      <c r="Z138" s="17"/>
      <c r="AA138" s="17"/>
      <c r="AD138" s="16" t="s">
        <v>4</v>
      </c>
      <c r="AE138" s="46">
        <v>7616.26</v>
      </c>
      <c r="AF138" s="16">
        <v>7616.26</v>
      </c>
      <c r="AG138" s="16">
        <f t="shared" si="6"/>
        <v>380.81300000000005</v>
      </c>
      <c r="AH138" s="16">
        <f t="shared" si="7"/>
        <v>7997.0730000000003</v>
      </c>
      <c r="AI138" s="17">
        <f t="shared" si="8"/>
        <v>-6.9999999996070983E-3</v>
      </c>
    </row>
    <row r="139" spans="1:35" s="16" customFormat="1" ht="30" x14ac:dyDescent="0.25">
      <c r="A139" s="16">
        <v>1411</v>
      </c>
      <c r="B139" s="47">
        <v>1949</v>
      </c>
      <c r="C139" s="20" t="s">
        <v>1057</v>
      </c>
      <c r="D139" s="20">
        <v>138</v>
      </c>
      <c r="E139" s="20">
        <v>1</v>
      </c>
      <c r="F139" s="26" t="s">
        <v>924</v>
      </c>
      <c r="G139" s="23">
        <v>6266.31</v>
      </c>
      <c r="H139" s="20">
        <v>31.5</v>
      </c>
      <c r="I139" s="23">
        <v>1879.89</v>
      </c>
      <c r="J139" s="20">
        <v>21</v>
      </c>
      <c r="K139" s="23">
        <v>1253.26</v>
      </c>
      <c r="L139" s="20">
        <v>10.5</v>
      </c>
      <c r="M139" s="23">
        <v>626.63</v>
      </c>
      <c r="N139" s="20">
        <v>0</v>
      </c>
      <c r="O139" s="23">
        <v>0</v>
      </c>
      <c r="P139" s="20">
        <v>0</v>
      </c>
      <c r="Q139" s="23">
        <v>0</v>
      </c>
      <c r="R139" s="22">
        <v>10026.09</v>
      </c>
      <c r="S139" s="20">
        <v>100</v>
      </c>
      <c r="T139" s="20">
        <v>50</v>
      </c>
      <c r="U139" s="21">
        <v>25</v>
      </c>
      <c r="V139" s="20"/>
      <c r="W139" s="20"/>
      <c r="X139"/>
      <c r="Y139"/>
      <c r="Z139" s="17"/>
      <c r="AA139" s="17"/>
      <c r="AD139" s="16" t="s">
        <v>4</v>
      </c>
      <c r="AE139" s="46">
        <v>9548.65</v>
      </c>
      <c r="AF139" s="16">
        <v>9548.65</v>
      </c>
      <c r="AG139" s="16">
        <f t="shared" si="6"/>
        <v>477.4325</v>
      </c>
      <c r="AH139" s="16">
        <f t="shared" si="7"/>
        <v>10026.0825</v>
      </c>
      <c r="AI139" s="17">
        <f t="shared" si="8"/>
        <v>-7.4999999997089617E-3</v>
      </c>
    </row>
    <row r="140" spans="1:35" s="16" customFormat="1" ht="30" x14ac:dyDescent="0.25">
      <c r="A140" s="16">
        <v>1412</v>
      </c>
      <c r="B140" s="47">
        <v>1950</v>
      </c>
      <c r="C140" s="20" t="s">
        <v>1057</v>
      </c>
      <c r="D140" s="20">
        <v>139</v>
      </c>
      <c r="E140" s="20">
        <v>1</v>
      </c>
      <c r="F140" s="26" t="s">
        <v>923</v>
      </c>
      <c r="G140" s="23">
        <v>8666.7099999999991</v>
      </c>
      <c r="H140" s="20">
        <v>31.5</v>
      </c>
      <c r="I140" s="23">
        <v>2600.0100000000002</v>
      </c>
      <c r="J140" s="20">
        <v>21</v>
      </c>
      <c r="K140" s="23">
        <v>1733.34</v>
      </c>
      <c r="L140" s="20">
        <v>10.5</v>
      </c>
      <c r="M140" s="23">
        <v>866.67</v>
      </c>
      <c r="N140" s="20">
        <v>0</v>
      </c>
      <c r="O140" s="23">
        <v>0</v>
      </c>
      <c r="P140" s="20">
        <v>0</v>
      </c>
      <c r="Q140" s="23">
        <v>0</v>
      </c>
      <c r="R140" s="22">
        <v>13866.73</v>
      </c>
      <c r="S140" s="20">
        <v>100</v>
      </c>
      <c r="T140" s="20">
        <v>50</v>
      </c>
      <c r="U140" s="21">
        <v>25</v>
      </c>
      <c r="V140" s="20"/>
      <c r="W140" s="20"/>
      <c r="X140"/>
      <c r="Y140"/>
      <c r="Z140" s="17"/>
      <c r="AA140" s="17"/>
      <c r="AD140" s="16" t="s">
        <v>4</v>
      </c>
      <c r="AE140" s="46">
        <v>13206.41</v>
      </c>
      <c r="AF140" s="16">
        <v>13206.41</v>
      </c>
      <c r="AG140" s="16">
        <f t="shared" si="6"/>
        <v>660.32050000000004</v>
      </c>
      <c r="AH140" s="16">
        <f t="shared" si="7"/>
        <v>13866.7305</v>
      </c>
      <c r="AI140" s="17">
        <f t="shared" si="8"/>
        <v>5.0000000010186341E-4</v>
      </c>
    </row>
    <row r="141" spans="1:35" s="16" customFormat="1" ht="30" x14ac:dyDescent="0.25">
      <c r="A141" s="16">
        <v>1413</v>
      </c>
      <c r="B141" s="47">
        <v>1951</v>
      </c>
      <c r="C141" s="20" t="s">
        <v>1057</v>
      </c>
      <c r="D141" s="20">
        <v>140</v>
      </c>
      <c r="E141" s="20">
        <v>1</v>
      </c>
      <c r="F141" s="26" t="s">
        <v>922</v>
      </c>
      <c r="G141" s="23">
        <v>3732.67</v>
      </c>
      <c r="H141" s="20">
        <v>31.5</v>
      </c>
      <c r="I141" s="23">
        <v>1119.8</v>
      </c>
      <c r="J141" s="20">
        <v>21</v>
      </c>
      <c r="K141" s="23">
        <v>746.53</v>
      </c>
      <c r="L141" s="20">
        <v>10.5</v>
      </c>
      <c r="M141" s="23">
        <v>373.26</v>
      </c>
      <c r="N141" s="20">
        <v>0</v>
      </c>
      <c r="O141" s="23">
        <v>0</v>
      </c>
      <c r="P141" s="20">
        <v>0</v>
      </c>
      <c r="Q141" s="23">
        <v>0</v>
      </c>
      <c r="R141" s="22">
        <v>5972.26</v>
      </c>
      <c r="S141" s="20">
        <v>100</v>
      </c>
      <c r="T141" s="20">
        <v>50</v>
      </c>
      <c r="U141" s="21">
        <v>25</v>
      </c>
      <c r="V141" s="20"/>
      <c r="W141" s="20"/>
      <c r="X141"/>
      <c r="Y141"/>
      <c r="Z141" s="17"/>
      <c r="AA141" s="17"/>
      <c r="AD141" s="16" t="s">
        <v>4</v>
      </c>
      <c r="AE141" s="46">
        <v>5687.87</v>
      </c>
      <c r="AF141" s="16">
        <v>5687.87</v>
      </c>
      <c r="AG141" s="16">
        <f t="shared" si="6"/>
        <v>284.39350000000002</v>
      </c>
      <c r="AH141" s="16">
        <f t="shared" si="7"/>
        <v>5972.2635</v>
      </c>
      <c r="AI141" s="17">
        <f t="shared" si="8"/>
        <v>3.4999999998035491E-3</v>
      </c>
    </row>
    <row r="142" spans="1:35" s="16" customFormat="1" x14ac:dyDescent="0.25">
      <c r="A142" s="16">
        <v>1414</v>
      </c>
      <c r="B142" s="47">
        <v>1952</v>
      </c>
      <c r="C142" s="20" t="s">
        <v>1057</v>
      </c>
      <c r="D142" s="20">
        <v>141</v>
      </c>
      <c r="E142" s="20">
        <v>1</v>
      </c>
      <c r="F142" s="26" t="s">
        <v>921</v>
      </c>
      <c r="G142" s="23">
        <v>1866.33</v>
      </c>
      <c r="H142" s="20">
        <v>31.5</v>
      </c>
      <c r="I142" s="23">
        <v>559.9</v>
      </c>
      <c r="J142" s="20">
        <v>21</v>
      </c>
      <c r="K142" s="23">
        <v>373.26</v>
      </c>
      <c r="L142" s="20">
        <v>10.5</v>
      </c>
      <c r="M142" s="23">
        <v>186.64</v>
      </c>
      <c r="N142" s="20">
        <v>0</v>
      </c>
      <c r="O142" s="23">
        <v>0</v>
      </c>
      <c r="P142" s="20">
        <v>0</v>
      </c>
      <c r="Q142" s="23">
        <v>0</v>
      </c>
      <c r="R142" s="22">
        <v>2986.13</v>
      </c>
      <c r="S142" s="20">
        <v>100</v>
      </c>
      <c r="T142" s="20">
        <v>50</v>
      </c>
      <c r="U142" s="21">
        <v>25</v>
      </c>
      <c r="V142" s="20"/>
      <c r="W142" s="20"/>
      <c r="X142"/>
      <c r="Y142"/>
      <c r="Z142" s="17"/>
      <c r="AA142" s="17"/>
      <c r="AD142" s="16" t="s">
        <v>4</v>
      </c>
      <c r="AE142" s="46">
        <v>2843.94</v>
      </c>
      <c r="AF142" s="16">
        <v>2843.94</v>
      </c>
      <c r="AG142" s="16">
        <f t="shared" si="6"/>
        <v>142.197</v>
      </c>
      <c r="AH142" s="16">
        <f t="shared" si="7"/>
        <v>2986.1370000000002</v>
      </c>
      <c r="AI142" s="17">
        <f t="shared" si="8"/>
        <v>7.0000000000618456E-3</v>
      </c>
    </row>
    <row r="143" spans="1:35" s="16" customFormat="1" x14ac:dyDescent="0.25">
      <c r="A143" s="16">
        <v>1415</v>
      </c>
      <c r="B143" s="47">
        <v>1953</v>
      </c>
      <c r="C143" s="20" t="s">
        <v>1057</v>
      </c>
      <c r="D143" s="20">
        <v>142</v>
      </c>
      <c r="E143" s="20">
        <v>1</v>
      </c>
      <c r="F143" s="26" t="s">
        <v>920</v>
      </c>
      <c r="G143" s="23">
        <v>3066.54</v>
      </c>
      <c r="H143" s="20">
        <v>31.5</v>
      </c>
      <c r="I143" s="23">
        <v>919.96</v>
      </c>
      <c r="J143" s="20">
        <v>21</v>
      </c>
      <c r="K143" s="23">
        <v>613.30999999999995</v>
      </c>
      <c r="L143" s="20">
        <v>10.5</v>
      </c>
      <c r="M143" s="23">
        <v>306.64999999999998</v>
      </c>
      <c r="N143" s="20">
        <v>0</v>
      </c>
      <c r="O143" s="23">
        <v>0</v>
      </c>
      <c r="P143" s="20">
        <v>0</v>
      </c>
      <c r="Q143" s="23">
        <v>0</v>
      </c>
      <c r="R143" s="22">
        <v>4906.46</v>
      </c>
      <c r="S143" s="20">
        <v>100</v>
      </c>
      <c r="T143" s="20">
        <v>50</v>
      </c>
      <c r="U143" s="21">
        <v>25</v>
      </c>
      <c r="V143" s="20"/>
      <c r="W143" s="20"/>
      <c r="X143"/>
      <c r="Y143"/>
      <c r="Z143" s="17"/>
      <c r="AA143" s="17"/>
      <c r="AD143" s="16" t="s">
        <v>4</v>
      </c>
      <c r="AE143" s="46">
        <v>4672.8100000000004</v>
      </c>
      <c r="AF143" s="16">
        <v>4672.8100000000004</v>
      </c>
      <c r="AG143" s="16">
        <f t="shared" si="6"/>
        <v>233.64050000000003</v>
      </c>
      <c r="AH143" s="16">
        <f t="shared" si="7"/>
        <v>4906.4505000000008</v>
      </c>
      <c r="AI143" s="17">
        <f t="shared" si="8"/>
        <v>-9.4999999992069206E-3</v>
      </c>
    </row>
    <row r="144" spans="1:35" s="16" customFormat="1" x14ac:dyDescent="0.25">
      <c r="A144" s="16">
        <v>1416</v>
      </c>
      <c r="B144" s="47">
        <v>1954</v>
      </c>
      <c r="C144" s="20" t="s">
        <v>1057</v>
      </c>
      <c r="D144" s="20">
        <v>143</v>
      </c>
      <c r="E144" s="20">
        <v>1</v>
      </c>
      <c r="F144" s="26" t="s">
        <v>919</v>
      </c>
      <c r="G144" s="23">
        <v>4398.8</v>
      </c>
      <c r="H144" s="20">
        <v>31.5</v>
      </c>
      <c r="I144" s="23">
        <v>1319.64</v>
      </c>
      <c r="J144" s="20">
        <v>21</v>
      </c>
      <c r="K144" s="23">
        <v>879.76</v>
      </c>
      <c r="L144" s="20">
        <v>10.5</v>
      </c>
      <c r="M144" s="23">
        <v>439.88</v>
      </c>
      <c r="N144" s="20">
        <v>0</v>
      </c>
      <c r="O144" s="23">
        <v>0</v>
      </c>
      <c r="P144" s="20">
        <v>0</v>
      </c>
      <c r="Q144" s="23">
        <v>0</v>
      </c>
      <c r="R144" s="22">
        <v>7038.08</v>
      </c>
      <c r="S144" s="20">
        <v>100</v>
      </c>
      <c r="T144" s="20">
        <v>50</v>
      </c>
      <c r="U144" s="21">
        <v>25</v>
      </c>
      <c r="V144" s="20"/>
      <c r="W144" s="20"/>
      <c r="X144"/>
      <c r="Y144"/>
      <c r="Z144" s="17"/>
      <c r="AA144" s="17"/>
      <c r="AD144" s="16" t="s">
        <v>4</v>
      </c>
      <c r="AE144" s="46">
        <v>6702.93</v>
      </c>
      <c r="AF144" s="16">
        <v>6702.93</v>
      </c>
      <c r="AG144" s="16">
        <f t="shared" si="6"/>
        <v>335.14650000000006</v>
      </c>
      <c r="AH144" s="16">
        <f t="shared" si="7"/>
        <v>7038.0765000000001</v>
      </c>
      <c r="AI144" s="17">
        <f t="shared" si="8"/>
        <v>-3.4999999998035491E-3</v>
      </c>
    </row>
    <row r="145" spans="1:35" s="16" customFormat="1" x14ac:dyDescent="0.25">
      <c r="A145" s="16">
        <v>1417</v>
      </c>
      <c r="B145" s="47">
        <v>1955</v>
      </c>
      <c r="C145" s="20" t="s">
        <v>1057</v>
      </c>
      <c r="D145" s="20">
        <v>144</v>
      </c>
      <c r="E145" s="20">
        <v>1</v>
      </c>
      <c r="F145" s="26" t="s">
        <v>918</v>
      </c>
      <c r="G145" s="23">
        <v>3732.67</v>
      </c>
      <c r="H145" s="20">
        <v>31.5</v>
      </c>
      <c r="I145" s="23">
        <v>1119.8</v>
      </c>
      <c r="J145" s="20">
        <v>21</v>
      </c>
      <c r="K145" s="23">
        <v>746.53</v>
      </c>
      <c r="L145" s="20">
        <v>10.5</v>
      </c>
      <c r="M145" s="23">
        <v>373.26</v>
      </c>
      <c r="N145" s="20">
        <v>0</v>
      </c>
      <c r="O145" s="23">
        <v>0</v>
      </c>
      <c r="P145" s="20">
        <v>0</v>
      </c>
      <c r="Q145" s="23">
        <v>0</v>
      </c>
      <c r="R145" s="22">
        <v>5972.26</v>
      </c>
      <c r="S145" s="20">
        <v>100</v>
      </c>
      <c r="T145" s="20">
        <v>50</v>
      </c>
      <c r="U145" s="21">
        <v>25</v>
      </c>
      <c r="V145" s="20"/>
      <c r="W145" s="20"/>
      <c r="X145"/>
      <c r="Y145"/>
      <c r="Z145" s="17"/>
      <c r="AA145" s="17"/>
      <c r="AD145" s="16" t="s">
        <v>4</v>
      </c>
      <c r="AE145" s="46">
        <v>5687.87</v>
      </c>
      <c r="AF145" s="16">
        <v>5687.87</v>
      </c>
      <c r="AG145" s="16">
        <f t="shared" si="6"/>
        <v>284.39350000000002</v>
      </c>
      <c r="AH145" s="16">
        <f t="shared" si="7"/>
        <v>5972.2635</v>
      </c>
      <c r="AI145" s="17">
        <f t="shared" si="8"/>
        <v>3.4999999998035491E-3</v>
      </c>
    </row>
    <row r="146" spans="1:35" s="16" customFormat="1" x14ac:dyDescent="0.25">
      <c r="A146" s="16">
        <v>1418</v>
      </c>
      <c r="B146" s="47">
        <v>1956</v>
      </c>
      <c r="C146" s="20" t="s">
        <v>1057</v>
      </c>
      <c r="D146" s="20">
        <v>145</v>
      </c>
      <c r="E146" s="20">
        <v>1</v>
      </c>
      <c r="F146" s="26" t="s">
        <v>917</v>
      </c>
      <c r="G146" s="23">
        <v>3732.67</v>
      </c>
      <c r="H146" s="20">
        <v>31.5</v>
      </c>
      <c r="I146" s="23">
        <v>1119.8</v>
      </c>
      <c r="J146" s="20">
        <v>21</v>
      </c>
      <c r="K146" s="23">
        <v>746.53</v>
      </c>
      <c r="L146" s="20">
        <v>10.5</v>
      </c>
      <c r="M146" s="23">
        <v>373.26</v>
      </c>
      <c r="N146" s="20">
        <v>0</v>
      </c>
      <c r="O146" s="23">
        <v>0</v>
      </c>
      <c r="P146" s="20">
        <v>0</v>
      </c>
      <c r="Q146" s="23">
        <v>0</v>
      </c>
      <c r="R146" s="22">
        <v>5972.26</v>
      </c>
      <c r="S146" s="20">
        <v>100</v>
      </c>
      <c r="T146" s="20">
        <v>50</v>
      </c>
      <c r="U146" s="21">
        <v>25</v>
      </c>
      <c r="V146" s="20"/>
      <c r="W146" s="20"/>
      <c r="X146"/>
      <c r="Y146"/>
      <c r="Z146" s="17"/>
      <c r="AA146" s="17"/>
      <c r="AD146" s="16" t="s">
        <v>4</v>
      </c>
      <c r="AE146" s="46">
        <v>5687.87</v>
      </c>
      <c r="AF146" s="16">
        <v>5687.87</v>
      </c>
      <c r="AG146" s="16">
        <f t="shared" si="6"/>
        <v>284.39350000000002</v>
      </c>
      <c r="AH146" s="16">
        <f t="shared" si="7"/>
        <v>5972.2635</v>
      </c>
      <c r="AI146" s="17">
        <f t="shared" si="8"/>
        <v>3.4999999998035491E-3</v>
      </c>
    </row>
    <row r="147" spans="1:35" s="16" customFormat="1" x14ac:dyDescent="0.25">
      <c r="A147" s="16">
        <v>1419</v>
      </c>
      <c r="B147" s="47">
        <v>1957</v>
      </c>
      <c r="C147" s="20" t="s">
        <v>1057</v>
      </c>
      <c r="D147" s="20">
        <v>146</v>
      </c>
      <c r="E147" s="20">
        <v>1</v>
      </c>
      <c r="F147" s="26" t="s">
        <v>916</v>
      </c>
      <c r="G147" s="23">
        <v>3198.59</v>
      </c>
      <c r="H147" s="20">
        <v>31.5</v>
      </c>
      <c r="I147" s="23">
        <v>959.57</v>
      </c>
      <c r="J147" s="20">
        <v>21</v>
      </c>
      <c r="K147" s="23">
        <v>639.72</v>
      </c>
      <c r="L147" s="20">
        <v>10.5</v>
      </c>
      <c r="M147" s="23">
        <v>319.86</v>
      </c>
      <c r="N147" s="20">
        <v>0</v>
      </c>
      <c r="O147" s="23">
        <v>0</v>
      </c>
      <c r="P147" s="20">
        <v>0</v>
      </c>
      <c r="Q147" s="23">
        <v>0</v>
      </c>
      <c r="R147" s="22">
        <v>5117.74</v>
      </c>
      <c r="S147" s="20">
        <v>100</v>
      </c>
      <c r="T147" s="20">
        <v>50</v>
      </c>
      <c r="U147" s="21">
        <v>25</v>
      </c>
      <c r="V147" s="20"/>
      <c r="W147" s="20"/>
      <c r="X147"/>
      <c r="Y147"/>
      <c r="Z147" s="17"/>
      <c r="AA147" s="17"/>
      <c r="AD147" s="16" t="s">
        <v>4</v>
      </c>
      <c r="AE147" s="46">
        <v>4874.05</v>
      </c>
      <c r="AF147" s="16">
        <v>4874.05</v>
      </c>
      <c r="AG147" s="16">
        <f t="shared" si="6"/>
        <v>243.70250000000001</v>
      </c>
      <c r="AH147" s="16">
        <f t="shared" si="7"/>
        <v>5117.7525000000005</v>
      </c>
      <c r="AI147" s="17">
        <f t="shared" si="8"/>
        <v>1.2500000000727596E-2</v>
      </c>
    </row>
    <row r="148" spans="1:35" s="16" customFormat="1" x14ac:dyDescent="0.25">
      <c r="A148" s="16">
        <v>1420</v>
      </c>
      <c r="B148" s="47">
        <v>1958</v>
      </c>
      <c r="C148" s="20" t="s">
        <v>1057</v>
      </c>
      <c r="D148" s="20">
        <v>147</v>
      </c>
      <c r="E148" s="20">
        <v>1</v>
      </c>
      <c r="F148" s="26" t="s">
        <v>915</v>
      </c>
      <c r="G148" s="23">
        <v>3198.59</v>
      </c>
      <c r="H148" s="20">
        <v>31.5</v>
      </c>
      <c r="I148" s="23">
        <v>959.57</v>
      </c>
      <c r="J148" s="20">
        <v>21</v>
      </c>
      <c r="K148" s="23">
        <v>639.72</v>
      </c>
      <c r="L148" s="20">
        <v>0</v>
      </c>
      <c r="M148" s="23">
        <v>0</v>
      </c>
      <c r="N148" s="20">
        <v>0</v>
      </c>
      <c r="O148" s="23">
        <v>0</v>
      </c>
      <c r="P148" s="20">
        <v>0</v>
      </c>
      <c r="Q148" s="23">
        <v>0</v>
      </c>
      <c r="R148" s="22">
        <v>4797.88</v>
      </c>
      <c r="S148" s="20">
        <v>100</v>
      </c>
      <c r="T148" s="20">
        <v>50</v>
      </c>
      <c r="U148" s="21">
        <v>25</v>
      </c>
      <c r="V148" s="20"/>
      <c r="W148" s="20"/>
      <c r="X148"/>
      <c r="Y148"/>
      <c r="Z148" s="17"/>
      <c r="AA148" s="17"/>
      <c r="AD148" s="16" t="s">
        <v>4</v>
      </c>
      <c r="AE148" s="46">
        <v>4569.42</v>
      </c>
      <c r="AF148" s="16">
        <v>4569.42</v>
      </c>
      <c r="AG148" s="16">
        <f t="shared" si="6"/>
        <v>228.471</v>
      </c>
      <c r="AH148" s="16">
        <f t="shared" si="7"/>
        <v>4797.8909999999996</v>
      </c>
      <c r="AI148" s="17">
        <f t="shared" si="8"/>
        <v>1.0999999999512511E-2</v>
      </c>
    </row>
    <row r="149" spans="1:35" s="16" customFormat="1" x14ac:dyDescent="0.25">
      <c r="A149" s="16">
        <v>1421</v>
      </c>
      <c r="B149" s="47">
        <v>1959</v>
      </c>
      <c r="C149" s="20" t="s">
        <v>1057</v>
      </c>
      <c r="D149" s="20">
        <v>148</v>
      </c>
      <c r="E149" s="20">
        <v>1</v>
      </c>
      <c r="F149" s="26" t="s">
        <v>914</v>
      </c>
      <c r="G149" s="23">
        <v>2532.46</v>
      </c>
      <c r="H149" s="20">
        <v>31.5</v>
      </c>
      <c r="I149" s="23">
        <v>759.74</v>
      </c>
      <c r="J149" s="20">
        <v>21</v>
      </c>
      <c r="K149" s="23">
        <v>506.49</v>
      </c>
      <c r="L149" s="20">
        <v>10.5</v>
      </c>
      <c r="M149" s="23">
        <v>253.25</v>
      </c>
      <c r="N149" s="20">
        <v>0</v>
      </c>
      <c r="O149" s="23">
        <v>0</v>
      </c>
      <c r="P149" s="20">
        <v>0</v>
      </c>
      <c r="Q149" s="23">
        <v>0</v>
      </c>
      <c r="R149" s="22">
        <v>4051.94</v>
      </c>
      <c r="S149" s="20">
        <v>100</v>
      </c>
      <c r="T149" s="20">
        <v>50</v>
      </c>
      <c r="U149" s="21">
        <v>25</v>
      </c>
      <c r="V149" s="20"/>
      <c r="W149" s="20"/>
      <c r="X149"/>
      <c r="Y149"/>
      <c r="Z149" s="17"/>
      <c r="AA149" s="17"/>
      <c r="AD149" s="16" t="s">
        <v>4</v>
      </c>
      <c r="AE149" s="46">
        <v>3858.99</v>
      </c>
      <c r="AF149" s="16">
        <v>3858.99</v>
      </c>
      <c r="AG149" s="16">
        <f t="shared" si="6"/>
        <v>192.9495</v>
      </c>
      <c r="AH149" s="16">
        <f t="shared" si="7"/>
        <v>4051.9395</v>
      </c>
      <c r="AI149" s="17">
        <f t="shared" si="8"/>
        <v>-5.0000000010186341E-4</v>
      </c>
    </row>
    <row r="150" spans="1:35" s="16" customFormat="1" ht="30" x14ac:dyDescent="0.25">
      <c r="A150" s="16">
        <v>1422</v>
      </c>
      <c r="B150" s="47">
        <v>1960</v>
      </c>
      <c r="C150" s="20" t="s">
        <v>1057</v>
      </c>
      <c r="D150" s="20">
        <v>149</v>
      </c>
      <c r="E150" s="20">
        <v>1</v>
      </c>
      <c r="F150" s="26" t="s">
        <v>913</v>
      </c>
      <c r="G150" s="23">
        <v>4666.42</v>
      </c>
      <c r="H150" s="20">
        <v>31.5</v>
      </c>
      <c r="I150" s="23">
        <v>1399.92</v>
      </c>
      <c r="J150" s="20">
        <v>21</v>
      </c>
      <c r="K150" s="23">
        <v>933.28</v>
      </c>
      <c r="L150" s="20">
        <v>0</v>
      </c>
      <c r="M150" s="23">
        <v>0</v>
      </c>
      <c r="N150" s="20">
        <v>0</v>
      </c>
      <c r="O150" s="23">
        <v>0</v>
      </c>
      <c r="P150" s="20">
        <v>0</v>
      </c>
      <c r="Q150" s="23">
        <v>0</v>
      </c>
      <c r="R150" s="22">
        <v>6999.62</v>
      </c>
      <c r="S150" s="20">
        <v>100</v>
      </c>
      <c r="T150" s="20">
        <v>50</v>
      </c>
      <c r="U150" s="21">
        <v>25</v>
      </c>
      <c r="V150" s="20"/>
      <c r="W150" s="20"/>
      <c r="X150"/>
      <c r="Y150"/>
      <c r="Z150" s="17"/>
      <c r="AA150" s="17"/>
      <c r="AD150" s="16" t="s">
        <v>4</v>
      </c>
      <c r="AE150" s="46">
        <v>6666.31</v>
      </c>
      <c r="AF150" s="16">
        <v>6666.31</v>
      </c>
      <c r="AG150" s="16">
        <f t="shared" si="6"/>
        <v>333.31550000000004</v>
      </c>
      <c r="AH150" s="16">
        <f t="shared" si="7"/>
        <v>6999.6255000000001</v>
      </c>
      <c r="AI150" s="17">
        <f t="shared" si="8"/>
        <v>5.5000000002110028E-3</v>
      </c>
    </row>
    <row r="151" spans="1:35" s="16" customFormat="1" x14ac:dyDescent="0.25">
      <c r="A151" s="16">
        <v>1423</v>
      </c>
      <c r="B151" s="47">
        <v>1961</v>
      </c>
      <c r="C151" s="20" t="s">
        <v>1057</v>
      </c>
      <c r="D151" s="20">
        <v>150</v>
      </c>
      <c r="E151" s="20">
        <v>1</v>
      </c>
      <c r="F151" s="26" t="s">
        <v>912</v>
      </c>
      <c r="G151" s="23">
        <v>3867.07</v>
      </c>
      <c r="H151" s="20">
        <v>31.5</v>
      </c>
      <c r="I151" s="23">
        <v>1160.1199999999999</v>
      </c>
      <c r="J151" s="20">
        <v>21</v>
      </c>
      <c r="K151" s="23">
        <v>773.41</v>
      </c>
      <c r="L151" s="20">
        <v>10.5</v>
      </c>
      <c r="M151" s="23">
        <v>386.7</v>
      </c>
      <c r="N151" s="20">
        <v>0</v>
      </c>
      <c r="O151" s="23">
        <v>0</v>
      </c>
      <c r="P151" s="20">
        <v>0</v>
      </c>
      <c r="Q151" s="23">
        <v>0</v>
      </c>
      <c r="R151" s="22">
        <v>6187.3</v>
      </c>
      <c r="S151" s="20">
        <v>100</v>
      </c>
      <c r="T151" s="20">
        <v>50</v>
      </c>
      <c r="U151" s="21">
        <v>25</v>
      </c>
      <c r="V151" s="20"/>
      <c r="W151" s="20"/>
      <c r="X151"/>
      <c r="Y151"/>
      <c r="Z151" s="17"/>
      <c r="AA151" s="17"/>
      <c r="AD151" s="16" t="s">
        <v>4</v>
      </c>
      <c r="AE151" s="46">
        <v>5892.67</v>
      </c>
      <c r="AF151" s="16">
        <v>5892.67</v>
      </c>
      <c r="AG151" s="16">
        <f t="shared" si="6"/>
        <v>294.63350000000003</v>
      </c>
      <c r="AH151" s="16">
        <f t="shared" si="7"/>
        <v>6187.3035</v>
      </c>
      <c r="AI151" s="17">
        <f t="shared" si="8"/>
        <v>3.4999999998035491E-3</v>
      </c>
    </row>
    <row r="152" spans="1:35" s="16" customFormat="1" x14ac:dyDescent="0.25">
      <c r="A152" s="16">
        <v>1424</v>
      </c>
      <c r="B152" s="47">
        <v>1962</v>
      </c>
      <c r="C152" s="20" t="s">
        <v>1057</v>
      </c>
      <c r="D152" s="20">
        <v>151</v>
      </c>
      <c r="E152" s="20">
        <v>1</v>
      </c>
      <c r="F152" s="26" t="s">
        <v>911</v>
      </c>
      <c r="G152" s="23">
        <v>3198.59</v>
      </c>
      <c r="H152" s="20">
        <v>31.5</v>
      </c>
      <c r="I152" s="23">
        <v>959.57</v>
      </c>
      <c r="J152" s="20">
        <v>21</v>
      </c>
      <c r="K152" s="23">
        <v>639.72</v>
      </c>
      <c r="L152" s="20">
        <v>10.5</v>
      </c>
      <c r="M152" s="23">
        <v>319.86</v>
      </c>
      <c r="N152" s="20">
        <v>0</v>
      </c>
      <c r="O152" s="23">
        <v>0</v>
      </c>
      <c r="P152" s="20">
        <v>0</v>
      </c>
      <c r="Q152" s="23">
        <v>0</v>
      </c>
      <c r="R152" s="22">
        <v>5117.74</v>
      </c>
      <c r="S152" s="20">
        <v>100</v>
      </c>
      <c r="T152" s="20">
        <v>50</v>
      </c>
      <c r="U152" s="21">
        <v>25</v>
      </c>
      <c r="V152" s="20"/>
      <c r="W152" s="20"/>
      <c r="X152"/>
      <c r="Y152"/>
      <c r="Z152" s="17"/>
      <c r="AA152" s="17"/>
      <c r="AD152" s="16" t="s">
        <v>4</v>
      </c>
      <c r="AE152" s="46">
        <v>4874.05</v>
      </c>
      <c r="AF152" s="16">
        <v>4874.05</v>
      </c>
      <c r="AG152" s="16">
        <f t="shared" si="6"/>
        <v>243.70250000000001</v>
      </c>
      <c r="AH152" s="16">
        <f t="shared" si="7"/>
        <v>5117.7525000000005</v>
      </c>
      <c r="AI152" s="17">
        <f t="shared" si="8"/>
        <v>1.2500000000727596E-2</v>
      </c>
    </row>
    <row r="153" spans="1:35" s="16" customFormat="1" x14ac:dyDescent="0.25">
      <c r="A153" s="16">
        <v>1425</v>
      </c>
      <c r="B153" s="47">
        <v>1963</v>
      </c>
      <c r="C153" s="20" t="s">
        <v>1057</v>
      </c>
      <c r="D153" s="20">
        <v>152</v>
      </c>
      <c r="E153" s="20">
        <v>1</v>
      </c>
      <c r="F153" s="26" t="s">
        <v>910</v>
      </c>
      <c r="G153" s="23">
        <v>8132.64</v>
      </c>
      <c r="H153" s="20">
        <v>31.5</v>
      </c>
      <c r="I153" s="23">
        <v>2439.79</v>
      </c>
      <c r="J153" s="20">
        <v>21</v>
      </c>
      <c r="K153" s="23">
        <v>1626.52</v>
      </c>
      <c r="L153" s="20">
        <v>10.5</v>
      </c>
      <c r="M153" s="23">
        <v>813.27</v>
      </c>
      <c r="N153" s="20">
        <v>0</v>
      </c>
      <c r="O153" s="23">
        <v>0</v>
      </c>
      <c r="P153" s="20">
        <v>0</v>
      </c>
      <c r="Q153" s="23">
        <v>0</v>
      </c>
      <c r="R153" s="22">
        <v>13012.22</v>
      </c>
      <c r="S153" s="20">
        <v>100</v>
      </c>
      <c r="T153" s="20">
        <v>50</v>
      </c>
      <c r="U153" s="21">
        <v>25</v>
      </c>
      <c r="V153" s="20"/>
      <c r="W153" s="20"/>
      <c r="X153"/>
      <c r="Y153"/>
      <c r="Z153" s="17"/>
      <c r="AA153" s="17"/>
      <c r="AD153" s="16" t="s">
        <v>4</v>
      </c>
      <c r="AE153" s="46">
        <v>12392.59</v>
      </c>
      <c r="AF153" s="16">
        <v>12392.59</v>
      </c>
      <c r="AG153" s="16">
        <f t="shared" si="6"/>
        <v>619.62950000000001</v>
      </c>
      <c r="AH153" s="16">
        <f t="shared" si="7"/>
        <v>13012.219499999999</v>
      </c>
      <c r="AI153" s="17">
        <f t="shared" si="8"/>
        <v>-5.0000000010186341E-4</v>
      </c>
    </row>
    <row r="154" spans="1:35" s="16" customFormat="1" x14ac:dyDescent="0.25">
      <c r="A154" s="16">
        <v>1426</v>
      </c>
      <c r="B154" s="47">
        <v>1964</v>
      </c>
      <c r="C154" s="20" t="s">
        <v>1057</v>
      </c>
      <c r="D154" s="20">
        <v>153</v>
      </c>
      <c r="E154" s="20">
        <v>1</v>
      </c>
      <c r="F154" s="26" t="s">
        <v>909</v>
      </c>
      <c r="G154" s="23">
        <v>6934.77</v>
      </c>
      <c r="H154" s="20">
        <v>31.5</v>
      </c>
      <c r="I154" s="23">
        <v>2080.4299999999998</v>
      </c>
      <c r="J154" s="20">
        <v>21</v>
      </c>
      <c r="K154" s="23">
        <v>1386.96</v>
      </c>
      <c r="L154" s="20">
        <v>10.5</v>
      </c>
      <c r="M154" s="23">
        <v>693.47</v>
      </c>
      <c r="N154" s="20">
        <v>0</v>
      </c>
      <c r="O154" s="23">
        <v>0</v>
      </c>
      <c r="P154" s="20">
        <v>0</v>
      </c>
      <c r="Q154" s="23">
        <v>0</v>
      </c>
      <c r="R154" s="22">
        <v>11095.63</v>
      </c>
      <c r="S154" s="20">
        <v>100</v>
      </c>
      <c r="T154" s="20">
        <v>50</v>
      </c>
      <c r="U154" s="21">
        <v>25</v>
      </c>
      <c r="V154" s="20"/>
      <c r="W154" s="20"/>
      <c r="X154"/>
      <c r="Y154"/>
      <c r="Z154" s="17"/>
      <c r="AA154" s="17"/>
      <c r="AD154" s="16" t="s">
        <v>4</v>
      </c>
      <c r="AE154" s="46">
        <v>10567.26</v>
      </c>
      <c r="AF154" s="16">
        <v>10567.26</v>
      </c>
      <c r="AG154" s="16">
        <f t="shared" si="6"/>
        <v>528.36300000000006</v>
      </c>
      <c r="AH154" s="16">
        <f t="shared" si="7"/>
        <v>11095.623</v>
      </c>
      <c r="AI154" s="17">
        <f t="shared" si="8"/>
        <v>-6.9999999996070983E-3</v>
      </c>
    </row>
    <row r="155" spans="1:35" s="16" customFormat="1" x14ac:dyDescent="0.25">
      <c r="A155" s="16">
        <v>1427</v>
      </c>
      <c r="B155" s="47">
        <v>1965</v>
      </c>
      <c r="C155" s="20" t="s">
        <v>1057</v>
      </c>
      <c r="D155" s="20">
        <v>154</v>
      </c>
      <c r="E155" s="20">
        <v>1</v>
      </c>
      <c r="F155" s="26" t="s">
        <v>908</v>
      </c>
      <c r="G155" s="23">
        <v>4532.84</v>
      </c>
      <c r="H155" s="20">
        <v>31.5</v>
      </c>
      <c r="I155" s="23">
        <v>1359.86</v>
      </c>
      <c r="J155" s="20">
        <v>21</v>
      </c>
      <c r="K155" s="23">
        <v>906.57</v>
      </c>
      <c r="L155" s="20">
        <v>10.5</v>
      </c>
      <c r="M155" s="23">
        <v>453.28</v>
      </c>
      <c r="N155" s="20">
        <v>0</v>
      </c>
      <c r="O155" s="23">
        <v>0</v>
      </c>
      <c r="P155" s="20">
        <v>0</v>
      </c>
      <c r="Q155" s="23">
        <v>0</v>
      </c>
      <c r="R155" s="22">
        <v>7252.55</v>
      </c>
      <c r="S155" s="20">
        <v>100</v>
      </c>
      <c r="T155" s="20">
        <v>50</v>
      </c>
      <c r="U155" s="21">
        <v>25</v>
      </c>
      <c r="V155" s="20"/>
      <c r="W155" s="20"/>
      <c r="X155"/>
      <c r="Y155"/>
      <c r="Z155" s="17"/>
      <c r="AA155" s="17"/>
      <c r="AD155" s="16" t="s">
        <v>4</v>
      </c>
      <c r="AE155" s="46">
        <v>6907.19</v>
      </c>
      <c r="AF155" s="16">
        <v>6907.19</v>
      </c>
      <c r="AG155" s="16">
        <f t="shared" si="6"/>
        <v>345.35950000000003</v>
      </c>
      <c r="AH155" s="16">
        <f t="shared" si="7"/>
        <v>7252.5494999999992</v>
      </c>
      <c r="AI155" s="17">
        <f t="shared" si="8"/>
        <v>-5.0000000101135811E-4</v>
      </c>
    </row>
    <row r="156" spans="1:35" s="16" customFormat="1" x14ac:dyDescent="0.25">
      <c r="A156" s="16">
        <v>1428</v>
      </c>
      <c r="B156" s="47">
        <v>1966</v>
      </c>
      <c r="C156" s="20" t="s">
        <v>1057</v>
      </c>
      <c r="D156" s="20">
        <v>155</v>
      </c>
      <c r="E156" s="20">
        <v>1</v>
      </c>
      <c r="F156" s="26" t="s">
        <v>907</v>
      </c>
      <c r="G156" s="23">
        <v>2478.6999999999998</v>
      </c>
      <c r="H156" s="20">
        <v>31.5</v>
      </c>
      <c r="I156" s="23">
        <v>743.61</v>
      </c>
      <c r="J156" s="20">
        <v>21</v>
      </c>
      <c r="K156" s="23">
        <v>495.74</v>
      </c>
      <c r="L156" s="20">
        <v>10.5</v>
      </c>
      <c r="M156" s="23">
        <v>247.87</v>
      </c>
      <c r="N156" s="20">
        <v>0</v>
      </c>
      <c r="O156" s="23">
        <v>0</v>
      </c>
      <c r="P156" s="20">
        <v>0</v>
      </c>
      <c r="Q156" s="23">
        <v>0</v>
      </c>
      <c r="R156" s="22">
        <v>3965.92</v>
      </c>
      <c r="S156" s="20">
        <v>100</v>
      </c>
      <c r="T156" s="20">
        <v>50</v>
      </c>
      <c r="U156" s="21">
        <v>25</v>
      </c>
      <c r="V156" s="20"/>
      <c r="W156" s="20"/>
      <c r="X156"/>
      <c r="Y156"/>
      <c r="Z156" s="17"/>
      <c r="AA156" s="17"/>
      <c r="AD156" s="16" t="s">
        <v>4</v>
      </c>
      <c r="AE156" s="46">
        <v>3777.07</v>
      </c>
      <c r="AF156" s="16">
        <v>3777.07</v>
      </c>
      <c r="AG156" s="16">
        <f t="shared" si="6"/>
        <v>188.85350000000003</v>
      </c>
      <c r="AH156" s="16">
        <f t="shared" si="7"/>
        <v>3965.9235000000003</v>
      </c>
      <c r="AI156" s="17">
        <f t="shared" si="8"/>
        <v>3.5000000002582965E-3</v>
      </c>
    </row>
    <row r="157" spans="1:35" s="16" customFormat="1" ht="30" x14ac:dyDescent="0.25">
      <c r="A157" s="16">
        <v>1429</v>
      </c>
      <c r="B157" s="47">
        <v>1967</v>
      </c>
      <c r="C157" s="20" t="s">
        <v>1057</v>
      </c>
      <c r="D157" s="20">
        <v>156</v>
      </c>
      <c r="E157" s="20">
        <v>1</v>
      </c>
      <c r="F157" s="26" t="s">
        <v>906</v>
      </c>
      <c r="G157" s="23">
        <v>5599</v>
      </c>
      <c r="H157" s="20">
        <v>31.5</v>
      </c>
      <c r="I157" s="23">
        <v>1679.7</v>
      </c>
      <c r="J157" s="20">
        <v>21</v>
      </c>
      <c r="K157" s="23">
        <v>1119.8</v>
      </c>
      <c r="L157" s="20">
        <v>10.5</v>
      </c>
      <c r="M157" s="23">
        <v>559.9</v>
      </c>
      <c r="N157" s="20">
        <v>0</v>
      </c>
      <c r="O157" s="23">
        <v>0</v>
      </c>
      <c r="P157" s="20">
        <v>0</v>
      </c>
      <c r="Q157" s="23">
        <v>0</v>
      </c>
      <c r="R157" s="22">
        <v>8958.4</v>
      </c>
      <c r="S157" s="20">
        <v>100</v>
      </c>
      <c r="T157" s="20">
        <v>50</v>
      </c>
      <c r="U157" s="21">
        <v>25</v>
      </c>
      <c r="V157" s="20"/>
      <c r="W157" s="20"/>
      <c r="X157"/>
      <c r="Y157"/>
      <c r="Z157" s="17"/>
      <c r="AA157" s="17"/>
      <c r="AD157" s="16" t="s">
        <v>4</v>
      </c>
      <c r="AE157" s="46">
        <v>8531.81</v>
      </c>
      <c r="AF157" s="16">
        <v>8531.81</v>
      </c>
      <c r="AG157" s="16">
        <f t="shared" si="6"/>
        <v>426.59050000000002</v>
      </c>
      <c r="AH157" s="16">
        <f t="shared" si="7"/>
        <v>8958.4004999999997</v>
      </c>
      <c r="AI157" s="17">
        <f t="shared" si="8"/>
        <v>5.0000000010186341E-4</v>
      </c>
    </row>
    <row r="158" spans="1:35" s="16" customFormat="1" ht="30" x14ac:dyDescent="0.25">
      <c r="A158" s="16">
        <v>1430</v>
      </c>
      <c r="B158" s="47">
        <v>1968</v>
      </c>
      <c r="C158" s="20" t="s">
        <v>1057</v>
      </c>
      <c r="D158" s="20">
        <v>157</v>
      </c>
      <c r="E158" s="20">
        <v>1</v>
      </c>
      <c r="F158" s="26" t="s">
        <v>905</v>
      </c>
      <c r="G158" s="23">
        <v>7666.34</v>
      </c>
      <c r="H158" s="20">
        <v>31.5</v>
      </c>
      <c r="I158" s="23">
        <v>2299.9</v>
      </c>
      <c r="J158" s="20">
        <v>21</v>
      </c>
      <c r="K158" s="23">
        <v>1533.27</v>
      </c>
      <c r="L158" s="20">
        <v>10.5</v>
      </c>
      <c r="M158" s="23">
        <v>766.64</v>
      </c>
      <c r="N158" s="20">
        <v>0</v>
      </c>
      <c r="O158" s="23">
        <v>0</v>
      </c>
      <c r="P158" s="20">
        <v>0</v>
      </c>
      <c r="Q158" s="23">
        <v>0</v>
      </c>
      <c r="R158" s="22">
        <v>12266.15</v>
      </c>
      <c r="S158" s="20">
        <v>100</v>
      </c>
      <c r="T158" s="20">
        <v>50</v>
      </c>
      <c r="U158" s="21">
        <v>25</v>
      </c>
      <c r="V158" s="20"/>
      <c r="W158" s="20"/>
      <c r="X158"/>
      <c r="Y158"/>
      <c r="Z158" s="17"/>
      <c r="AA158" s="17"/>
      <c r="AD158" s="16" t="s">
        <v>4</v>
      </c>
      <c r="AE158" s="46">
        <v>11682.05</v>
      </c>
      <c r="AF158" s="16">
        <v>11682.05</v>
      </c>
      <c r="AG158" s="16">
        <f t="shared" si="6"/>
        <v>584.10249999999996</v>
      </c>
      <c r="AH158" s="16">
        <f t="shared" si="7"/>
        <v>12266.1525</v>
      </c>
      <c r="AI158" s="17">
        <f t="shared" si="8"/>
        <v>2.500000000509317E-3</v>
      </c>
    </row>
    <row r="159" spans="1:35" s="16" customFormat="1" x14ac:dyDescent="0.25">
      <c r="A159" s="16">
        <v>1431</v>
      </c>
      <c r="B159" s="47">
        <v>1969</v>
      </c>
      <c r="C159" s="20" t="s">
        <v>1057</v>
      </c>
      <c r="D159" s="20">
        <v>158</v>
      </c>
      <c r="E159" s="20">
        <v>1</v>
      </c>
      <c r="F159" s="26" t="s">
        <v>904</v>
      </c>
      <c r="G159" s="23">
        <v>1998.39</v>
      </c>
      <c r="H159" s="20">
        <v>31.5</v>
      </c>
      <c r="I159" s="23">
        <v>599.52</v>
      </c>
      <c r="J159" s="20">
        <v>21</v>
      </c>
      <c r="K159" s="23">
        <v>399.68</v>
      </c>
      <c r="L159" s="20">
        <v>0</v>
      </c>
      <c r="M159" s="23">
        <v>0</v>
      </c>
      <c r="N159" s="20">
        <v>0</v>
      </c>
      <c r="O159" s="23">
        <v>0</v>
      </c>
      <c r="P159" s="20">
        <v>0</v>
      </c>
      <c r="Q159" s="23">
        <v>0</v>
      </c>
      <c r="R159" s="22">
        <v>2997.59</v>
      </c>
      <c r="S159" s="20">
        <v>100</v>
      </c>
      <c r="T159" s="20">
        <v>50</v>
      </c>
      <c r="U159" s="21">
        <v>25</v>
      </c>
      <c r="V159" s="20"/>
      <c r="W159" s="20"/>
      <c r="X159"/>
      <c r="Y159"/>
      <c r="Z159" s="17"/>
      <c r="AA159" s="17"/>
      <c r="AD159" s="16" t="s">
        <v>4</v>
      </c>
      <c r="AE159" s="46">
        <v>2854.85</v>
      </c>
      <c r="AF159" s="16">
        <v>2854.85</v>
      </c>
      <c r="AG159" s="16">
        <f t="shared" si="6"/>
        <v>142.74250000000001</v>
      </c>
      <c r="AH159" s="16">
        <f t="shared" si="7"/>
        <v>2997.5924999999997</v>
      </c>
      <c r="AI159" s="17">
        <f t="shared" si="8"/>
        <v>2.4999999995998223E-3</v>
      </c>
    </row>
    <row r="160" spans="1:35" s="16" customFormat="1" x14ac:dyDescent="0.25">
      <c r="A160" s="16">
        <v>1432</v>
      </c>
      <c r="B160" s="47">
        <v>1970</v>
      </c>
      <c r="C160" s="20" t="s">
        <v>1057</v>
      </c>
      <c r="D160" s="20">
        <v>159</v>
      </c>
      <c r="E160" s="20">
        <v>1</v>
      </c>
      <c r="F160" s="26" t="s">
        <v>903</v>
      </c>
      <c r="G160" s="23">
        <v>3198.59</v>
      </c>
      <c r="H160" s="20">
        <v>31.5</v>
      </c>
      <c r="I160" s="23">
        <v>959.57</v>
      </c>
      <c r="J160" s="20">
        <v>21</v>
      </c>
      <c r="K160" s="23">
        <v>639.72</v>
      </c>
      <c r="L160" s="20">
        <v>10.5</v>
      </c>
      <c r="M160" s="23">
        <v>319.86</v>
      </c>
      <c r="N160" s="20">
        <v>0</v>
      </c>
      <c r="O160" s="23">
        <v>0</v>
      </c>
      <c r="P160" s="20">
        <v>0</v>
      </c>
      <c r="Q160" s="23">
        <v>0</v>
      </c>
      <c r="R160" s="22">
        <v>5117.74</v>
      </c>
      <c r="S160" s="20">
        <v>100</v>
      </c>
      <c r="T160" s="20">
        <v>50</v>
      </c>
      <c r="U160" s="21">
        <v>25</v>
      </c>
      <c r="V160" s="20"/>
      <c r="W160" s="20"/>
      <c r="X160"/>
      <c r="Y160"/>
      <c r="Z160" s="17"/>
      <c r="AA160" s="17"/>
      <c r="AD160" s="16" t="s">
        <v>4</v>
      </c>
      <c r="AE160" s="46">
        <v>4874.05</v>
      </c>
      <c r="AF160" s="16">
        <v>4874.05</v>
      </c>
      <c r="AG160" s="16">
        <f t="shared" si="6"/>
        <v>243.70250000000001</v>
      </c>
      <c r="AH160" s="16">
        <f t="shared" si="7"/>
        <v>5117.7525000000005</v>
      </c>
      <c r="AI160" s="17">
        <f t="shared" si="8"/>
        <v>1.2500000000727596E-2</v>
      </c>
    </row>
    <row r="161" spans="1:35" s="16" customFormat="1" x14ac:dyDescent="0.25">
      <c r="A161" s="16">
        <v>1433</v>
      </c>
      <c r="B161" s="47">
        <v>1971</v>
      </c>
      <c r="C161" s="20" t="s">
        <v>1057</v>
      </c>
      <c r="D161" s="20">
        <v>160</v>
      </c>
      <c r="E161" s="20">
        <v>1</v>
      </c>
      <c r="F161" s="26" t="s">
        <v>902</v>
      </c>
      <c r="G161" s="23">
        <v>2532.46</v>
      </c>
      <c r="H161" s="20">
        <v>31.5</v>
      </c>
      <c r="I161" s="23">
        <v>759.74</v>
      </c>
      <c r="J161" s="20">
        <v>21</v>
      </c>
      <c r="K161" s="23">
        <v>506.49</v>
      </c>
      <c r="L161" s="20">
        <v>0</v>
      </c>
      <c r="M161" s="23">
        <v>0</v>
      </c>
      <c r="N161" s="20">
        <v>0</v>
      </c>
      <c r="O161" s="23">
        <v>0</v>
      </c>
      <c r="P161" s="20">
        <v>0</v>
      </c>
      <c r="Q161" s="23">
        <v>0</v>
      </c>
      <c r="R161" s="22">
        <v>3798.69</v>
      </c>
      <c r="S161" s="20">
        <v>100</v>
      </c>
      <c r="T161" s="20">
        <v>50</v>
      </c>
      <c r="U161" s="21">
        <v>25</v>
      </c>
      <c r="V161" s="20"/>
      <c r="W161" s="20"/>
      <c r="X161"/>
      <c r="Y161"/>
      <c r="Z161" s="17"/>
      <c r="AA161" s="17"/>
      <c r="AD161" s="16" t="s">
        <v>4</v>
      </c>
      <c r="AE161" s="46">
        <v>3617.8</v>
      </c>
      <c r="AF161" s="16">
        <v>3617.8</v>
      </c>
      <c r="AG161" s="16">
        <f t="shared" si="6"/>
        <v>180.89000000000001</v>
      </c>
      <c r="AH161" s="16">
        <f t="shared" si="7"/>
        <v>3798.69</v>
      </c>
      <c r="AI161" s="17">
        <f t="shared" si="8"/>
        <v>0</v>
      </c>
    </row>
    <row r="162" spans="1:35" s="16" customFormat="1" x14ac:dyDescent="0.25">
      <c r="A162" s="16">
        <v>1434</v>
      </c>
      <c r="B162" s="47">
        <v>1972</v>
      </c>
      <c r="C162" s="20" t="s">
        <v>1057</v>
      </c>
      <c r="D162" s="20">
        <v>161</v>
      </c>
      <c r="E162" s="20">
        <v>1</v>
      </c>
      <c r="F162" s="26" t="s">
        <v>901</v>
      </c>
      <c r="G162" s="23">
        <v>4398.8</v>
      </c>
      <c r="H162" s="20">
        <v>31.5</v>
      </c>
      <c r="I162" s="23">
        <v>1319.64</v>
      </c>
      <c r="J162" s="20">
        <v>21</v>
      </c>
      <c r="K162" s="23">
        <v>879.76</v>
      </c>
      <c r="L162" s="20">
        <v>10.5</v>
      </c>
      <c r="M162" s="23">
        <v>439.88</v>
      </c>
      <c r="N162" s="20">
        <v>0</v>
      </c>
      <c r="O162" s="23">
        <v>0</v>
      </c>
      <c r="P162" s="20">
        <v>0</v>
      </c>
      <c r="Q162" s="23">
        <v>0</v>
      </c>
      <c r="R162" s="22">
        <v>7038.08</v>
      </c>
      <c r="S162" s="20">
        <v>100</v>
      </c>
      <c r="T162" s="20">
        <v>50</v>
      </c>
      <c r="U162" s="21">
        <v>25</v>
      </c>
      <c r="V162" s="20"/>
      <c r="W162" s="20"/>
      <c r="X162"/>
      <c r="Y162"/>
      <c r="Z162" s="17"/>
      <c r="AA162" s="17"/>
      <c r="AD162" s="16" t="s">
        <v>4</v>
      </c>
      <c r="AE162" s="46">
        <v>6702.93</v>
      </c>
      <c r="AF162" s="16">
        <v>6702.93</v>
      </c>
      <c r="AG162" s="16">
        <f t="shared" si="6"/>
        <v>335.14650000000006</v>
      </c>
      <c r="AH162" s="16">
        <f t="shared" si="7"/>
        <v>7038.0765000000001</v>
      </c>
      <c r="AI162" s="17">
        <f t="shared" si="8"/>
        <v>-3.4999999998035491E-3</v>
      </c>
    </row>
    <row r="163" spans="1:35" s="16" customFormat="1" x14ac:dyDescent="0.25">
      <c r="A163" s="16">
        <v>1435</v>
      </c>
      <c r="B163" s="47">
        <v>1973</v>
      </c>
      <c r="C163" s="20" t="s">
        <v>1057</v>
      </c>
      <c r="D163" s="20">
        <v>162</v>
      </c>
      <c r="E163" s="20">
        <v>1</v>
      </c>
      <c r="F163" s="26" t="s">
        <v>900</v>
      </c>
      <c r="G163" s="23">
        <v>3867.07</v>
      </c>
      <c r="H163" s="20">
        <v>31.5</v>
      </c>
      <c r="I163" s="23">
        <v>1160.1199999999999</v>
      </c>
      <c r="J163" s="20">
        <v>21</v>
      </c>
      <c r="K163" s="23">
        <v>773.41</v>
      </c>
      <c r="L163" s="20">
        <v>0</v>
      </c>
      <c r="M163" s="23">
        <v>0</v>
      </c>
      <c r="N163" s="20">
        <v>0</v>
      </c>
      <c r="O163" s="23">
        <v>0</v>
      </c>
      <c r="P163" s="20">
        <v>0</v>
      </c>
      <c r="Q163" s="23">
        <v>0</v>
      </c>
      <c r="R163" s="22">
        <v>5800.6</v>
      </c>
      <c r="S163" s="20">
        <v>100</v>
      </c>
      <c r="T163" s="20">
        <v>50</v>
      </c>
      <c r="U163" s="21">
        <v>25</v>
      </c>
      <c r="V163" s="20"/>
      <c r="W163" s="20"/>
      <c r="X163"/>
      <c r="Y163"/>
      <c r="Z163" s="17"/>
      <c r="AA163" s="17"/>
      <c r="AD163" s="16" t="s">
        <v>4</v>
      </c>
      <c r="AE163" s="46">
        <v>5524.38</v>
      </c>
      <c r="AF163" s="16">
        <v>5524.38</v>
      </c>
      <c r="AG163" s="16">
        <f t="shared" si="6"/>
        <v>276.21899999999999</v>
      </c>
      <c r="AH163" s="16">
        <f t="shared" si="7"/>
        <v>5800.5990000000002</v>
      </c>
      <c r="AI163" s="17">
        <f t="shared" si="8"/>
        <v>-1.0000000002037268E-3</v>
      </c>
    </row>
    <row r="164" spans="1:35" s="16" customFormat="1" x14ac:dyDescent="0.25">
      <c r="A164" s="16">
        <v>1436</v>
      </c>
      <c r="B164" s="47">
        <v>1974</v>
      </c>
      <c r="C164" s="20" t="s">
        <v>1057</v>
      </c>
      <c r="D164" s="20">
        <v>163</v>
      </c>
      <c r="E164" s="20">
        <v>1</v>
      </c>
      <c r="F164" s="26" t="s">
        <v>899</v>
      </c>
      <c r="G164" s="23">
        <v>2532.46</v>
      </c>
      <c r="H164" s="20">
        <v>31.5</v>
      </c>
      <c r="I164" s="23">
        <v>759.74</v>
      </c>
      <c r="J164" s="20">
        <v>21</v>
      </c>
      <c r="K164" s="23">
        <v>506.49</v>
      </c>
      <c r="L164" s="20">
        <v>0</v>
      </c>
      <c r="M164" s="23">
        <v>0</v>
      </c>
      <c r="N164" s="20">
        <v>0</v>
      </c>
      <c r="O164" s="23">
        <v>0</v>
      </c>
      <c r="P164" s="20">
        <v>0</v>
      </c>
      <c r="Q164" s="23">
        <v>0</v>
      </c>
      <c r="R164" s="22">
        <v>3798.69</v>
      </c>
      <c r="S164" s="20">
        <v>100</v>
      </c>
      <c r="T164" s="20">
        <v>50</v>
      </c>
      <c r="U164" s="21">
        <v>25</v>
      </c>
      <c r="V164" s="20"/>
      <c r="W164" s="20"/>
      <c r="X164"/>
      <c r="Y164"/>
      <c r="Z164" s="17"/>
      <c r="AA164" s="17"/>
      <c r="AD164" s="16" t="s">
        <v>4</v>
      </c>
      <c r="AE164" s="46">
        <v>3617.8</v>
      </c>
      <c r="AF164" s="16">
        <v>3617.8</v>
      </c>
      <c r="AG164" s="16">
        <f t="shared" si="6"/>
        <v>180.89000000000001</v>
      </c>
      <c r="AH164" s="16">
        <f t="shared" si="7"/>
        <v>3798.69</v>
      </c>
      <c r="AI164" s="17">
        <f t="shared" si="8"/>
        <v>0</v>
      </c>
    </row>
    <row r="165" spans="1:35" s="16" customFormat="1" x14ac:dyDescent="0.25">
      <c r="A165" s="16">
        <v>1437</v>
      </c>
      <c r="B165" s="47">
        <v>1975</v>
      </c>
      <c r="C165" s="20" t="s">
        <v>1057</v>
      </c>
      <c r="D165" s="20">
        <v>164</v>
      </c>
      <c r="E165" s="20">
        <v>1</v>
      </c>
      <c r="F165" s="26" t="s">
        <v>898</v>
      </c>
      <c r="G165" s="23">
        <v>4533.2</v>
      </c>
      <c r="H165" s="20">
        <v>31.5</v>
      </c>
      <c r="I165" s="23">
        <v>1359.96</v>
      </c>
      <c r="J165" s="20">
        <v>21</v>
      </c>
      <c r="K165" s="23">
        <v>906.64</v>
      </c>
      <c r="L165" s="20">
        <v>10.5</v>
      </c>
      <c r="M165" s="23">
        <v>453.32</v>
      </c>
      <c r="N165" s="20">
        <v>0</v>
      </c>
      <c r="O165" s="23">
        <v>0</v>
      </c>
      <c r="P165" s="20">
        <v>0</v>
      </c>
      <c r="Q165" s="23">
        <v>0</v>
      </c>
      <c r="R165" s="22">
        <v>7253.12</v>
      </c>
      <c r="S165" s="20">
        <v>100</v>
      </c>
      <c r="T165" s="20">
        <v>50</v>
      </c>
      <c r="U165" s="21">
        <v>25</v>
      </c>
      <c r="V165" s="20"/>
      <c r="W165" s="20"/>
      <c r="X165"/>
      <c r="Y165"/>
      <c r="Z165" s="17"/>
      <c r="AA165" s="17"/>
      <c r="AD165" s="16" t="s">
        <v>4</v>
      </c>
      <c r="AE165" s="46">
        <v>6907.73</v>
      </c>
      <c r="AF165" s="16">
        <v>6907.73</v>
      </c>
      <c r="AG165" s="16">
        <f t="shared" si="6"/>
        <v>345.38650000000001</v>
      </c>
      <c r="AH165" s="16">
        <f t="shared" si="7"/>
        <v>7253.1164999999992</v>
      </c>
      <c r="AI165" s="17">
        <f t="shared" si="8"/>
        <v>-3.5000000007130438E-3</v>
      </c>
    </row>
    <row r="166" spans="1:35" s="16" customFormat="1" x14ac:dyDescent="0.25">
      <c r="A166" s="16">
        <v>1438</v>
      </c>
      <c r="B166" s="47">
        <v>1976</v>
      </c>
      <c r="C166" s="20" t="s">
        <v>1057</v>
      </c>
      <c r="D166" s="20">
        <v>165</v>
      </c>
      <c r="E166" s="20">
        <v>1</v>
      </c>
      <c r="F166" s="26" t="s">
        <v>897</v>
      </c>
      <c r="G166" s="23">
        <v>5599</v>
      </c>
      <c r="H166" s="20">
        <v>31.5</v>
      </c>
      <c r="I166" s="23">
        <v>1679.7</v>
      </c>
      <c r="J166" s="20">
        <v>21</v>
      </c>
      <c r="K166" s="23">
        <v>1119.8</v>
      </c>
      <c r="L166" s="20">
        <v>10.5</v>
      </c>
      <c r="M166" s="23">
        <v>559.9</v>
      </c>
      <c r="N166" s="20">
        <v>0</v>
      </c>
      <c r="O166" s="23">
        <v>0</v>
      </c>
      <c r="P166" s="20">
        <v>0</v>
      </c>
      <c r="Q166" s="23">
        <v>0</v>
      </c>
      <c r="R166" s="22">
        <v>8958.4</v>
      </c>
      <c r="S166" s="20">
        <v>100</v>
      </c>
      <c r="T166" s="20">
        <v>50</v>
      </c>
      <c r="U166" s="21">
        <v>25</v>
      </c>
      <c r="V166" s="20"/>
      <c r="W166" s="20"/>
      <c r="X166"/>
      <c r="Y166"/>
      <c r="Z166" s="17"/>
      <c r="AA166" s="17"/>
      <c r="AD166" s="16" t="s">
        <v>4</v>
      </c>
      <c r="AE166" s="46">
        <v>8531.81</v>
      </c>
      <c r="AF166" s="16">
        <v>8531.81</v>
      </c>
      <c r="AG166" s="16">
        <f t="shared" si="6"/>
        <v>426.59050000000002</v>
      </c>
      <c r="AH166" s="16">
        <f t="shared" si="7"/>
        <v>8958.4004999999997</v>
      </c>
      <c r="AI166" s="17">
        <f t="shared" si="8"/>
        <v>5.0000000010186341E-4</v>
      </c>
    </row>
    <row r="167" spans="1:35" s="16" customFormat="1" x14ac:dyDescent="0.25">
      <c r="A167" s="16">
        <v>1439</v>
      </c>
      <c r="B167" s="47">
        <v>1977</v>
      </c>
      <c r="C167" s="20" t="s">
        <v>1057</v>
      </c>
      <c r="D167" s="20">
        <v>166</v>
      </c>
      <c r="E167" s="20">
        <v>1</v>
      </c>
      <c r="F167" s="26" t="s">
        <v>896</v>
      </c>
      <c r="G167" s="23">
        <v>3332.99</v>
      </c>
      <c r="H167" s="20">
        <v>31.5</v>
      </c>
      <c r="I167" s="23">
        <v>999.89</v>
      </c>
      <c r="J167" s="20">
        <v>21</v>
      </c>
      <c r="K167" s="23">
        <v>666.6</v>
      </c>
      <c r="L167" s="20">
        <v>10.5</v>
      </c>
      <c r="M167" s="23">
        <v>333.3</v>
      </c>
      <c r="N167" s="20">
        <v>0</v>
      </c>
      <c r="O167" s="23">
        <v>0</v>
      </c>
      <c r="P167" s="20">
        <v>0</v>
      </c>
      <c r="Q167" s="23">
        <v>0</v>
      </c>
      <c r="R167" s="22">
        <v>5332.78</v>
      </c>
      <c r="S167" s="20">
        <v>100</v>
      </c>
      <c r="T167" s="20">
        <v>50</v>
      </c>
      <c r="U167" s="21">
        <v>25</v>
      </c>
      <c r="V167" s="20"/>
      <c r="W167" s="20"/>
      <c r="X167"/>
      <c r="Y167"/>
      <c r="Z167" s="17"/>
      <c r="AA167" s="17"/>
      <c r="AD167" s="16" t="s">
        <v>4</v>
      </c>
      <c r="AE167" s="46">
        <v>5078.8500000000004</v>
      </c>
      <c r="AF167" s="16">
        <v>5078.8500000000004</v>
      </c>
      <c r="AG167" s="16">
        <f t="shared" si="6"/>
        <v>253.94250000000002</v>
      </c>
      <c r="AH167" s="16">
        <f t="shared" si="7"/>
        <v>5332.7925000000005</v>
      </c>
      <c r="AI167" s="17">
        <f t="shared" si="8"/>
        <v>1.2500000000727596E-2</v>
      </c>
    </row>
    <row r="168" spans="1:35" s="16" customFormat="1" ht="30" x14ac:dyDescent="0.25">
      <c r="A168" s="16">
        <v>1440</v>
      </c>
      <c r="B168" s="47">
        <v>1978</v>
      </c>
      <c r="C168" s="20" t="s">
        <v>1057</v>
      </c>
      <c r="D168" s="20">
        <v>167</v>
      </c>
      <c r="E168" s="20">
        <v>1</v>
      </c>
      <c r="F168" s="26" t="s">
        <v>895</v>
      </c>
      <c r="G168" s="23">
        <v>4466.58</v>
      </c>
      <c r="H168" s="20">
        <v>31.5</v>
      </c>
      <c r="I168" s="23">
        <v>1339.98</v>
      </c>
      <c r="J168" s="20">
        <v>21</v>
      </c>
      <c r="K168" s="23">
        <v>893.32</v>
      </c>
      <c r="L168" s="20">
        <v>10.5</v>
      </c>
      <c r="M168" s="23">
        <v>446.66</v>
      </c>
      <c r="N168" s="20">
        <v>0</v>
      </c>
      <c r="O168" s="23">
        <v>0</v>
      </c>
      <c r="P168" s="20">
        <v>0</v>
      </c>
      <c r="Q168" s="23">
        <v>0</v>
      </c>
      <c r="R168" s="22">
        <v>7146.54</v>
      </c>
      <c r="S168" s="20">
        <v>100</v>
      </c>
      <c r="T168" s="20">
        <v>50</v>
      </c>
      <c r="U168" s="21">
        <v>25</v>
      </c>
      <c r="V168" s="20"/>
      <c r="W168" s="20"/>
      <c r="X168"/>
      <c r="Y168"/>
      <c r="Z168" s="17"/>
      <c r="AA168" s="17"/>
      <c r="AD168" s="16" t="s">
        <v>4</v>
      </c>
      <c r="AE168" s="46">
        <v>6806.23</v>
      </c>
      <c r="AF168" s="16">
        <v>6806.23</v>
      </c>
      <c r="AG168" s="16">
        <f t="shared" si="6"/>
        <v>340.31150000000002</v>
      </c>
      <c r="AH168" s="16">
        <f t="shared" si="7"/>
        <v>7146.5414999999994</v>
      </c>
      <c r="AI168" s="17">
        <f t="shared" si="8"/>
        <v>1.4999999993960955E-3</v>
      </c>
    </row>
    <row r="169" spans="1:35" s="16" customFormat="1" ht="30" x14ac:dyDescent="0.25">
      <c r="A169" s="16">
        <v>1441</v>
      </c>
      <c r="B169" s="47">
        <v>1979</v>
      </c>
      <c r="C169" s="20" t="s">
        <v>1057</v>
      </c>
      <c r="D169" s="20">
        <v>168</v>
      </c>
      <c r="E169" s="20">
        <v>1</v>
      </c>
      <c r="F169" s="26" t="s">
        <v>894</v>
      </c>
      <c r="G169" s="23">
        <v>3999.12</v>
      </c>
      <c r="H169" s="20">
        <v>31.5</v>
      </c>
      <c r="I169" s="23">
        <v>1199.74</v>
      </c>
      <c r="J169" s="20">
        <v>21</v>
      </c>
      <c r="K169" s="23">
        <v>799.83</v>
      </c>
      <c r="L169" s="20">
        <v>10.5</v>
      </c>
      <c r="M169" s="23">
        <v>399.91</v>
      </c>
      <c r="N169" s="20">
        <v>0</v>
      </c>
      <c r="O169" s="23">
        <v>0</v>
      </c>
      <c r="P169" s="20">
        <v>0</v>
      </c>
      <c r="Q169" s="23">
        <v>0</v>
      </c>
      <c r="R169" s="22">
        <v>6398.6</v>
      </c>
      <c r="S169" s="20">
        <v>100</v>
      </c>
      <c r="T169" s="20">
        <v>50</v>
      </c>
      <c r="U169" s="21">
        <v>25</v>
      </c>
      <c r="V169" s="20"/>
      <c r="W169" s="20"/>
      <c r="X169"/>
      <c r="Y169"/>
      <c r="Z169" s="17"/>
      <c r="AA169" s="17"/>
      <c r="AD169" s="16" t="s">
        <v>4</v>
      </c>
      <c r="AE169" s="46">
        <v>6093.91</v>
      </c>
      <c r="AF169" s="16">
        <v>6093.91</v>
      </c>
      <c r="AG169" s="16">
        <f t="shared" si="6"/>
        <v>304.69549999999998</v>
      </c>
      <c r="AH169" s="16">
        <f t="shared" si="7"/>
        <v>6398.6054999999997</v>
      </c>
      <c r="AI169" s="17">
        <f t="shared" si="8"/>
        <v>5.4999999993015081E-3</v>
      </c>
    </row>
    <row r="170" spans="1:35" s="16" customFormat="1" x14ac:dyDescent="0.25">
      <c r="A170" s="16">
        <v>1442</v>
      </c>
      <c r="B170" s="47">
        <v>1980</v>
      </c>
      <c r="C170" s="20" t="s">
        <v>1057</v>
      </c>
      <c r="D170" s="20">
        <v>169</v>
      </c>
      <c r="E170" s="20">
        <v>1</v>
      </c>
      <c r="F170" s="26" t="s">
        <v>893</v>
      </c>
      <c r="G170" s="23">
        <v>4533.2</v>
      </c>
      <c r="H170" s="20">
        <v>31.5</v>
      </c>
      <c r="I170" s="23">
        <v>1359.96</v>
      </c>
      <c r="J170" s="20">
        <v>21</v>
      </c>
      <c r="K170" s="23">
        <v>906.64</v>
      </c>
      <c r="L170" s="20">
        <v>0</v>
      </c>
      <c r="M170" s="23">
        <v>0</v>
      </c>
      <c r="N170" s="20">
        <v>0</v>
      </c>
      <c r="O170" s="23">
        <v>0</v>
      </c>
      <c r="P170" s="20">
        <v>0</v>
      </c>
      <c r="Q170" s="23">
        <v>0</v>
      </c>
      <c r="R170" s="22">
        <v>6799.8</v>
      </c>
      <c r="S170" s="20">
        <v>100</v>
      </c>
      <c r="T170" s="20">
        <v>50</v>
      </c>
      <c r="U170" s="21">
        <v>25</v>
      </c>
      <c r="V170" s="20"/>
      <c r="W170" s="20"/>
      <c r="X170"/>
      <c r="Y170"/>
      <c r="Z170" s="17"/>
      <c r="AA170" s="17"/>
      <c r="AD170" s="16" t="s">
        <v>4</v>
      </c>
      <c r="AE170" s="46">
        <v>6476</v>
      </c>
      <c r="AF170" s="16">
        <v>6476</v>
      </c>
      <c r="AG170" s="16">
        <f t="shared" si="6"/>
        <v>323.8</v>
      </c>
      <c r="AH170" s="16">
        <f t="shared" si="7"/>
        <v>6799.8</v>
      </c>
      <c r="AI170" s="17">
        <f t="shared" si="8"/>
        <v>0</v>
      </c>
    </row>
    <row r="171" spans="1:35" s="16" customFormat="1" ht="30" x14ac:dyDescent="0.25">
      <c r="A171" s="16">
        <v>1443</v>
      </c>
      <c r="B171" s="47">
        <v>1981</v>
      </c>
      <c r="C171" s="20" t="s">
        <v>1057</v>
      </c>
      <c r="D171" s="20">
        <v>170</v>
      </c>
      <c r="E171" s="20">
        <v>1</v>
      </c>
      <c r="F171" s="26" t="s">
        <v>892</v>
      </c>
      <c r="G171" s="23">
        <v>666.13</v>
      </c>
      <c r="H171" s="20">
        <v>31.5</v>
      </c>
      <c r="I171" s="23">
        <v>199.84</v>
      </c>
      <c r="J171" s="20">
        <v>21</v>
      </c>
      <c r="K171" s="23">
        <v>133.22</v>
      </c>
      <c r="L171" s="20">
        <v>10.5</v>
      </c>
      <c r="M171" s="23">
        <v>66.61</v>
      </c>
      <c r="N171" s="20">
        <v>0</v>
      </c>
      <c r="O171" s="23">
        <v>0</v>
      </c>
      <c r="P171" s="20">
        <v>0</v>
      </c>
      <c r="Q171" s="23">
        <v>0</v>
      </c>
      <c r="R171" s="22">
        <v>1065.8</v>
      </c>
      <c r="S171" s="20">
        <v>100</v>
      </c>
      <c r="T171" s="20">
        <v>50</v>
      </c>
      <c r="U171" s="21">
        <v>25</v>
      </c>
      <c r="V171" s="20"/>
      <c r="W171" s="20"/>
      <c r="X171"/>
      <c r="Y171"/>
      <c r="Z171" s="17"/>
      <c r="AA171" s="17"/>
      <c r="AD171" s="16" t="s">
        <v>4</v>
      </c>
      <c r="AE171" s="46">
        <v>1015.05</v>
      </c>
      <c r="AF171" s="16">
        <v>1015.05</v>
      </c>
      <c r="AG171" s="16">
        <f t="shared" si="6"/>
        <v>50.752499999999998</v>
      </c>
      <c r="AH171" s="16">
        <f t="shared" si="7"/>
        <v>1065.8025</v>
      </c>
      <c r="AI171" s="17">
        <f t="shared" si="8"/>
        <v>2.5000000000545697E-3</v>
      </c>
    </row>
    <row r="172" spans="1:35" s="16" customFormat="1" x14ac:dyDescent="0.25">
      <c r="A172" s="16">
        <v>1444</v>
      </c>
      <c r="B172" s="47">
        <v>1982</v>
      </c>
      <c r="C172" s="20" t="s">
        <v>1057</v>
      </c>
      <c r="D172" s="20">
        <v>171</v>
      </c>
      <c r="E172" s="20">
        <v>1</v>
      </c>
      <c r="F172" s="26" t="s">
        <v>891</v>
      </c>
      <c r="G172" s="23">
        <v>599.52</v>
      </c>
      <c r="H172" s="20">
        <v>31.5</v>
      </c>
      <c r="I172" s="23">
        <v>179.85</v>
      </c>
      <c r="J172" s="20">
        <v>21</v>
      </c>
      <c r="K172" s="23">
        <v>119.9</v>
      </c>
      <c r="L172" s="20">
        <v>10.5</v>
      </c>
      <c r="M172" s="23">
        <v>59.96</v>
      </c>
      <c r="N172" s="20">
        <v>0</v>
      </c>
      <c r="O172" s="23">
        <v>0</v>
      </c>
      <c r="P172" s="20">
        <v>0</v>
      </c>
      <c r="Q172" s="23">
        <v>0</v>
      </c>
      <c r="R172" s="22">
        <v>959.23</v>
      </c>
      <c r="S172" s="20">
        <v>100</v>
      </c>
      <c r="T172" s="20">
        <v>50</v>
      </c>
      <c r="U172" s="21">
        <v>25</v>
      </c>
      <c r="V172" s="20"/>
      <c r="W172" s="20"/>
      <c r="X172"/>
      <c r="Y172"/>
      <c r="Z172" s="17"/>
      <c r="AA172" s="17"/>
      <c r="AD172" s="16" t="s">
        <v>4</v>
      </c>
      <c r="AE172" s="46">
        <v>913.55</v>
      </c>
      <c r="AF172" s="16">
        <v>913.55</v>
      </c>
      <c r="AG172" s="16">
        <f t="shared" si="6"/>
        <v>45.677500000000002</v>
      </c>
      <c r="AH172" s="16">
        <f t="shared" si="7"/>
        <v>959.22749999999996</v>
      </c>
      <c r="AI172" s="17">
        <f t="shared" si="8"/>
        <v>-2.5000000000545697E-3</v>
      </c>
    </row>
    <row r="173" spans="1:35" s="16" customFormat="1" x14ac:dyDescent="0.25">
      <c r="A173" s="16">
        <v>1445</v>
      </c>
      <c r="B173" s="47">
        <v>1983</v>
      </c>
      <c r="C173" s="20" t="s">
        <v>1057</v>
      </c>
      <c r="D173" s="20">
        <v>172</v>
      </c>
      <c r="E173" s="20">
        <v>1</v>
      </c>
      <c r="F173" s="26" t="s">
        <v>890</v>
      </c>
      <c r="G173" s="23">
        <v>905.71</v>
      </c>
      <c r="H173" s="20">
        <v>31.5</v>
      </c>
      <c r="I173" s="23">
        <v>271.70999999999998</v>
      </c>
      <c r="J173" s="20">
        <v>21</v>
      </c>
      <c r="K173" s="23">
        <v>181.15</v>
      </c>
      <c r="L173" s="20">
        <v>10.5</v>
      </c>
      <c r="M173" s="23">
        <v>90.57</v>
      </c>
      <c r="N173" s="20">
        <v>0</v>
      </c>
      <c r="O173" s="23">
        <v>0</v>
      </c>
      <c r="P173" s="20">
        <v>0</v>
      </c>
      <c r="Q173" s="23">
        <v>0</v>
      </c>
      <c r="R173" s="22">
        <v>1449.14</v>
      </c>
      <c r="S173" s="20">
        <v>100</v>
      </c>
      <c r="T173" s="20">
        <v>50</v>
      </c>
      <c r="U173" s="21">
        <v>25</v>
      </c>
      <c r="V173" s="20"/>
      <c r="W173" s="20"/>
      <c r="X173"/>
      <c r="Y173"/>
      <c r="Z173" s="17"/>
      <c r="AA173" s="17"/>
      <c r="AD173" s="16" t="s">
        <v>4</v>
      </c>
      <c r="AE173" s="46">
        <v>1380.13</v>
      </c>
      <c r="AF173" s="16">
        <v>1380.13</v>
      </c>
      <c r="AG173" s="16">
        <f t="shared" si="6"/>
        <v>69.006500000000003</v>
      </c>
      <c r="AH173" s="16">
        <f t="shared" si="7"/>
        <v>1449.1365000000001</v>
      </c>
      <c r="AI173" s="17">
        <f t="shared" si="8"/>
        <v>-3.5000000000309228E-3</v>
      </c>
    </row>
    <row r="174" spans="1:35" s="16" customFormat="1" x14ac:dyDescent="0.25">
      <c r="A174" s="16">
        <v>1446</v>
      </c>
      <c r="B174" s="47">
        <v>1984</v>
      </c>
      <c r="C174" s="20" t="s">
        <v>1057</v>
      </c>
      <c r="D174" s="20">
        <v>173</v>
      </c>
      <c r="E174" s="20">
        <v>1</v>
      </c>
      <c r="F174" s="26" t="s">
        <v>889</v>
      </c>
      <c r="G174" s="23">
        <v>599.52</v>
      </c>
      <c r="H174" s="20">
        <v>31.5</v>
      </c>
      <c r="I174" s="23">
        <v>179.85</v>
      </c>
      <c r="J174" s="20">
        <v>21</v>
      </c>
      <c r="K174" s="23">
        <v>119.9</v>
      </c>
      <c r="L174" s="20">
        <v>10.5</v>
      </c>
      <c r="M174" s="23">
        <v>59.96</v>
      </c>
      <c r="N174" s="20">
        <v>0</v>
      </c>
      <c r="O174" s="23">
        <v>0</v>
      </c>
      <c r="P174" s="20">
        <v>0</v>
      </c>
      <c r="Q174" s="23">
        <v>0</v>
      </c>
      <c r="R174" s="22">
        <v>959.23</v>
      </c>
      <c r="S174" s="20">
        <v>100</v>
      </c>
      <c r="T174" s="20">
        <v>50</v>
      </c>
      <c r="U174" s="21">
        <v>25</v>
      </c>
      <c r="V174" s="20"/>
      <c r="W174" s="20"/>
      <c r="X174"/>
      <c r="Y174"/>
      <c r="Z174" s="17"/>
      <c r="AA174" s="17"/>
      <c r="AD174" s="16" t="s">
        <v>4</v>
      </c>
      <c r="AE174" s="46">
        <v>913.55</v>
      </c>
      <c r="AF174" s="16">
        <v>913.55</v>
      </c>
      <c r="AG174" s="16">
        <f t="shared" si="6"/>
        <v>45.677500000000002</v>
      </c>
      <c r="AH174" s="16">
        <f t="shared" si="7"/>
        <v>959.22749999999996</v>
      </c>
      <c r="AI174" s="17">
        <f t="shared" si="8"/>
        <v>-2.5000000000545697E-3</v>
      </c>
    </row>
    <row r="175" spans="1:35" s="16" customFormat="1" x14ac:dyDescent="0.25">
      <c r="A175" s="16">
        <v>1447</v>
      </c>
      <c r="B175" s="47">
        <v>1985</v>
      </c>
      <c r="C175" s="20" t="s">
        <v>1057</v>
      </c>
      <c r="D175" s="20">
        <v>174</v>
      </c>
      <c r="E175" s="20">
        <v>1</v>
      </c>
      <c r="F175" s="26" t="s">
        <v>888</v>
      </c>
      <c r="G175" s="23">
        <v>707.03</v>
      </c>
      <c r="H175" s="20">
        <v>31.5</v>
      </c>
      <c r="I175" s="23">
        <v>212.11</v>
      </c>
      <c r="J175" s="20">
        <v>21</v>
      </c>
      <c r="K175" s="23">
        <v>141.4</v>
      </c>
      <c r="L175" s="20">
        <v>10.5</v>
      </c>
      <c r="M175" s="23">
        <v>70.709999999999994</v>
      </c>
      <c r="N175" s="20">
        <v>0</v>
      </c>
      <c r="O175" s="23">
        <v>0</v>
      </c>
      <c r="P175" s="20">
        <v>0</v>
      </c>
      <c r="Q175" s="23">
        <v>0</v>
      </c>
      <c r="R175" s="22">
        <v>1131.25</v>
      </c>
      <c r="S175" s="20">
        <v>100</v>
      </c>
      <c r="T175" s="20">
        <v>50</v>
      </c>
      <c r="U175" s="21">
        <v>25</v>
      </c>
      <c r="V175" s="20"/>
      <c r="W175" s="20"/>
      <c r="X175"/>
      <c r="Y175"/>
      <c r="Z175" s="17"/>
      <c r="AA175" s="17"/>
      <c r="AD175" s="16" t="s">
        <v>4</v>
      </c>
      <c r="AE175" s="46">
        <v>1077.3800000000001</v>
      </c>
      <c r="AF175" s="16">
        <v>1077.3800000000001</v>
      </c>
      <c r="AG175" s="16">
        <f t="shared" si="6"/>
        <v>53.869000000000007</v>
      </c>
      <c r="AH175" s="16">
        <f t="shared" si="7"/>
        <v>1131.249</v>
      </c>
      <c r="AI175" s="17">
        <f t="shared" si="8"/>
        <v>-9.9999999997635314E-4</v>
      </c>
    </row>
    <row r="176" spans="1:35" s="16" customFormat="1" x14ac:dyDescent="0.25">
      <c r="A176" s="16">
        <v>1448</v>
      </c>
      <c r="B176" s="47">
        <v>1986</v>
      </c>
      <c r="C176" s="20" t="s">
        <v>1057</v>
      </c>
      <c r="D176" s="20">
        <v>175</v>
      </c>
      <c r="E176" s="20">
        <v>1</v>
      </c>
      <c r="F176" s="26" t="s">
        <v>887</v>
      </c>
      <c r="G176" s="23">
        <v>599.52</v>
      </c>
      <c r="H176" s="20">
        <v>31.5</v>
      </c>
      <c r="I176" s="23">
        <v>179.85</v>
      </c>
      <c r="J176" s="20">
        <v>21</v>
      </c>
      <c r="K176" s="23">
        <v>119.9</v>
      </c>
      <c r="L176" s="20">
        <v>10.5</v>
      </c>
      <c r="M176" s="23">
        <v>59.96</v>
      </c>
      <c r="N176" s="20">
        <v>0</v>
      </c>
      <c r="O176" s="23">
        <v>0</v>
      </c>
      <c r="P176" s="20">
        <v>0</v>
      </c>
      <c r="Q176" s="23">
        <v>0</v>
      </c>
      <c r="R176" s="22">
        <v>959.23</v>
      </c>
      <c r="S176" s="20">
        <v>100</v>
      </c>
      <c r="T176" s="20">
        <v>50</v>
      </c>
      <c r="U176" s="21">
        <v>25</v>
      </c>
      <c r="V176" s="20"/>
      <c r="W176" s="20"/>
      <c r="X176"/>
      <c r="Y176"/>
      <c r="Z176" s="17"/>
      <c r="AA176" s="17"/>
      <c r="AD176" s="16" t="s">
        <v>4</v>
      </c>
      <c r="AE176" s="46">
        <v>913.55</v>
      </c>
      <c r="AF176" s="16">
        <v>913.55</v>
      </c>
      <c r="AG176" s="16">
        <f t="shared" si="6"/>
        <v>45.677500000000002</v>
      </c>
      <c r="AH176" s="16">
        <f t="shared" si="7"/>
        <v>959.22749999999996</v>
      </c>
      <c r="AI176" s="17">
        <f t="shared" si="8"/>
        <v>-2.5000000000545697E-3</v>
      </c>
    </row>
    <row r="177" spans="1:35" s="16" customFormat="1" x14ac:dyDescent="0.25">
      <c r="A177" s="16">
        <v>1449</v>
      </c>
      <c r="B177" s="47">
        <v>1987</v>
      </c>
      <c r="C177" s="20" t="s">
        <v>1057</v>
      </c>
      <c r="D177" s="20">
        <v>176</v>
      </c>
      <c r="E177" s="20">
        <v>1</v>
      </c>
      <c r="F177" s="26" t="s">
        <v>886</v>
      </c>
      <c r="G177" s="23">
        <v>599.52</v>
      </c>
      <c r="H177" s="20">
        <v>31.5</v>
      </c>
      <c r="I177" s="23">
        <v>179.85</v>
      </c>
      <c r="J177" s="20">
        <v>21</v>
      </c>
      <c r="K177" s="23">
        <v>119.9</v>
      </c>
      <c r="L177" s="20">
        <v>10.5</v>
      </c>
      <c r="M177" s="23">
        <v>59.96</v>
      </c>
      <c r="N177" s="20">
        <v>0</v>
      </c>
      <c r="O177" s="23">
        <v>0</v>
      </c>
      <c r="P177" s="20">
        <v>0</v>
      </c>
      <c r="Q177" s="23">
        <v>0</v>
      </c>
      <c r="R177" s="22">
        <v>959.23</v>
      </c>
      <c r="S177" s="20">
        <v>100</v>
      </c>
      <c r="T177" s="20">
        <v>50</v>
      </c>
      <c r="U177" s="21">
        <v>25</v>
      </c>
      <c r="V177" s="20"/>
      <c r="W177" s="20"/>
      <c r="X177"/>
      <c r="Y177"/>
      <c r="Z177" s="17"/>
      <c r="AA177" s="17"/>
      <c r="AD177" s="16" t="s">
        <v>4</v>
      </c>
      <c r="AE177" s="46">
        <v>913.55</v>
      </c>
      <c r="AF177" s="16">
        <v>913.55</v>
      </c>
      <c r="AG177" s="16">
        <f t="shared" si="6"/>
        <v>45.677500000000002</v>
      </c>
      <c r="AH177" s="16">
        <f t="shared" si="7"/>
        <v>959.22749999999996</v>
      </c>
      <c r="AI177" s="17">
        <f t="shared" si="8"/>
        <v>-2.5000000000545697E-3</v>
      </c>
    </row>
    <row r="178" spans="1:35" s="16" customFormat="1" ht="30" x14ac:dyDescent="0.25">
      <c r="A178" s="16">
        <v>1450</v>
      </c>
      <c r="B178" s="47">
        <v>1988</v>
      </c>
      <c r="C178" s="20" t="s">
        <v>1057</v>
      </c>
      <c r="D178" s="20">
        <v>177</v>
      </c>
      <c r="E178" s="20">
        <v>1</v>
      </c>
      <c r="F178" s="26" t="s">
        <v>885</v>
      </c>
      <c r="G178" s="23">
        <v>707.03</v>
      </c>
      <c r="H178" s="20">
        <v>31.5</v>
      </c>
      <c r="I178" s="23">
        <v>212.11</v>
      </c>
      <c r="J178" s="20">
        <v>21</v>
      </c>
      <c r="K178" s="23">
        <v>141.4</v>
      </c>
      <c r="L178" s="20">
        <v>10.5</v>
      </c>
      <c r="M178" s="23">
        <v>70.709999999999994</v>
      </c>
      <c r="N178" s="20">
        <v>0</v>
      </c>
      <c r="O178" s="23">
        <v>0</v>
      </c>
      <c r="P178" s="20">
        <v>0</v>
      </c>
      <c r="Q178" s="23">
        <v>0</v>
      </c>
      <c r="R178" s="22">
        <v>1131.25</v>
      </c>
      <c r="S178" s="20">
        <v>100</v>
      </c>
      <c r="T178" s="20">
        <v>50</v>
      </c>
      <c r="U178" s="21">
        <v>25</v>
      </c>
      <c r="V178" s="20"/>
      <c r="W178" s="20"/>
      <c r="X178"/>
      <c r="Y178"/>
      <c r="Z178" s="17"/>
      <c r="AA178" s="17"/>
      <c r="AD178" s="16" t="s">
        <v>4</v>
      </c>
      <c r="AE178" s="46">
        <v>1077.3800000000001</v>
      </c>
      <c r="AF178" s="16">
        <v>1077.3800000000001</v>
      </c>
      <c r="AG178" s="16">
        <f t="shared" si="6"/>
        <v>53.869000000000007</v>
      </c>
      <c r="AH178" s="16">
        <f t="shared" si="7"/>
        <v>1131.249</v>
      </c>
      <c r="AI178" s="17">
        <f t="shared" si="8"/>
        <v>-9.9999999997635314E-4</v>
      </c>
    </row>
    <row r="179" spans="1:35" s="16" customFormat="1" ht="30" x14ac:dyDescent="0.25">
      <c r="A179" s="16">
        <v>1451</v>
      </c>
      <c r="B179" s="47">
        <v>1989</v>
      </c>
      <c r="C179" s="20" t="s">
        <v>1057</v>
      </c>
      <c r="D179" s="20">
        <v>178</v>
      </c>
      <c r="E179" s="20">
        <v>1</v>
      </c>
      <c r="F179" s="26" t="s">
        <v>884</v>
      </c>
      <c r="G179" s="23">
        <v>707.03</v>
      </c>
      <c r="H179" s="20">
        <v>31.5</v>
      </c>
      <c r="I179" s="23">
        <v>212.11</v>
      </c>
      <c r="J179" s="20">
        <v>21</v>
      </c>
      <c r="K179" s="23">
        <v>141.4</v>
      </c>
      <c r="L179" s="20">
        <v>10.5</v>
      </c>
      <c r="M179" s="23">
        <v>70.709999999999994</v>
      </c>
      <c r="N179" s="20">
        <v>0</v>
      </c>
      <c r="O179" s="23">
        <v>0</v>
      </c>
      <c r="P179" s="20">
        <v>0</v>
      </c>
      <c r="Q179" s="23">
        <v>0</v>
      </c>
      <c r="R179" s="22">
        <v>1131.25</v>
      </c>
      <c r="S179" s="20">
        <v>100</v>
      </c>
      <c r="T179" s="20">
        <v>50</v>
      </c>
      <c r="U179" s="21">
        <v>25</v>
      </c>
      <c r="V179" s="20"/>
      <c r="W179" s="20"/>
      <c r="X179"/>
      <c r="Y179"/>
      <c r="Z179" s="17"/>
      <c r="AA179" s="17"/>
      <c r="AD179" s="16" t="s">
        <v>4</v>
      </c>
      <c r="AE179" s="46">
        <v>1077.3800000000001</v>
      </c>
      <c r="AF179" s="16">
        <v>1077.3800000000001</v>
      </c>
      <c r="AG179" s="16">
        <f t="shared" si="6"/>
        <v>53.869000000000007</v>
      </c>
      <c r="AH179" s="16">
        <f t="shared" si="7"/>
        <v>1131.249</v>
      </c>
      <c r="AI179" s="17">
        <f t="shared" si="8"/>
        <v>-9.9999999997635314E-4</v>
      </c>
    </row>
    <row r="180" spans="1:35" s="16" customFormat="1" x14ac:dyDescent="0.25">
      <c r="A180" s="16">
        <v>1452</v>
      </c>
      <c r="B180" s="47">
        <v>1990</v>
      </c>
      <c r="C180" s="20" t="s">
        <v>1057</v>
      </c>
      <c r="D180" s="20">
        <v>179</v>
      </c>
      <c r="E180" s="20">
        <v>1</v>
      </c>
      <c r="F180" s="26" t="s">
        <v>883</v>
      </c>
      <c r="G180" s="23">
        <v>707.03</v>
      </c>
      <c r="H180" s="20">
        <v>31.5</v>
      </c>
      <c r="I180" s="23">
        <v>212.11</v>
      </c>
      <c r="J180" s="20">
        <v>21</v>
      </c>
      <c r="K180" s="23">
        <v>141.4</v>
      </c>
      <c r="L180" s="20">
        <v>10.5</v>
      </c>
      <c r="M180" s="23">
        <v>70.709999999999994</v>
      </c>
      <c r="N180" s="20">
        <v>0</v>
      </c>
      <c r="O180" s="23">
        <v>0</v>
      </c>
      <c r="P180" s="20">
        <v>0</v>
      </c>
      <c r="Q180" s="23">
        <v>0</v>
      </c>
      <c r="R180" s="22">
        <v>1131.25</v>
      </c>
      <c r="S180" s="20">
        <v>100</v>
      </c>
      <c r="T180" s="20">
        <v>50</v>
      </c>
      <c r="U180" s="21">
        <v>25</v>
      </c>
      <c r="V180" s="20"/>
      <c r="W180" s="20"/>
      <c r="X180"/>
      <c r="Y180"/>
      <c r="Z180" s="17"/>
      <c r="AA180" s="17"/>
      <c r="AD180" s="16" t="s">
        <v>4</v>
      </c>
      <c r="AE180" s="46">
        <v>1077.3800000000001</v>
      </c>
      <c r="AF180" s="16">
        <v>1077.3800000000001</v>
      </c>
      <c r="AG180" s="16">
        <f t="shared" si="6"/>
        <v>53.869000000000007</v>
      </c>
      <c r="AH180" s="16">
        <f t="shared" si="7"/>
        <v>1131.249</v>
      </c>
      <c r="AI180" s="17">
        <f t="shared" si="8"/>
        <v>-9.9999999997635314E-4</v>
      </c>
    </row>
    <row r="181" spans="1:35" s="16" customFormat="1" ht="30" x14ac:dyDescent="0.25">
      <c r="A181" s="16">
        <v>1453</v>
      </c>
      <c r="B181" s="47">
        <v>1991</v>
      </c>
      <c r="C181" s="20" t="s">
        <v>1057</v>
      </c>
      <c r="D181" s="20">
        <v>180</v>
      </c>
      <c r="E181" s="20">
        <v>1</v>
      </c>
      <c r="F181" s="26" t="s">
        <v>882</v>
      </c>
      <c r="G181" s="23">
        <v>1026.07</v>
      </c>
      <c r="H181" s="20">
        <v>31.5</v>
      </c>
      <c r="I181" s="23">
        <v>307.82</v>
      </c>
      <c r="J181" s="20">
        <v>21</v>
      </c>
      <c r="K181" s="23">
        <v>205.21</v>
      </c>
      <c r="L181" s="20">
        <v>10.5</v>
      </c>
      <c r="M181" s="23">
        <v>102.61</v>
      </c>
      <c r="N181" s="20">
        <v>0</v>
      </c>
      <c r="O181" s="23">
        <v>0</v>
      </c>
      <c r="P181" s="20">
        <v>0</v>
      </c>
      <c r="Q181" s="23">
        <v>0</v>
      </c>
      <c r="R181" s="22">
        <v>1641.71</v>
      </c>
      <c r="S181" s="20">
        <v>100</v>
      </c>
      <c r="T181" s="20">
        <v>50</v>
      </c>
      <c r="U181" s="21">
        <v>25</v>
      </c>
      <c r="V181" s="20"/>
      <c r="W181" s="20"/>
      <c r="X181"/>
      <c r="Y181"/>
      <c r="Z181" s="17"/>
      <c r="AA181" s="17"/>
      <c r="AD181" s="16" t="s">
        <v>4</v>
      </c>
      <c r="AE181" s="46">
        <v>1563.53</v>
      </c>
      <c r="AF181" s="16">
        <v>1563.53</v>
      </c>
      <c r="AG181" s="16">
        <f t="shared" si="6"/>
        <v>78.176500000000004</v>
      </c>
      <c r="AH181" s="16">
        <f t="shared" si="7"/>
        <v>1641.7065</v>
      </c>
      <c r="AI181" s="17">
        <f t="shared" si="8"/>
        <v>-3.5000000000309228E-3</v>
      </c>
    </row>
    <row r="182" spans="1:35" s="16" customFormat="1" x14ac:dyDescent="0.25">
      <c r="A182" s="16">
        <v>1454</v>
      </c>
      <c r="B182" s="47">
        <v>1992</v>
      </c>
      <c r="C182" s="20" t="s">
        <v>1057</v>
      </c>
      <c r="D182" s="20">
        <v>181</v>
      </c>
      <c r="E182" s="20">
        <v>1</v>
      </c>
      <c r="F182" s="26" t="s">
        <v>881</v>
      </c>
      <c r="G182" s="23">
        <v>1026.07</v>
      </c>
      <c r="H182" s="20">
        <v>31.5</v>
      </c>
      <c r="I182" s="23">
        <v>307.82</v>
      </c>
      <c r="J182" s="20">
        <v>21</v>
      </c>
      <c r="K182" s="23">
        <v>205.21</v>
      </c>
      <c r="L182" s="20">
        <v>10.5</v>
      </c>
      <c r="M182" s="23">
        <v>102.61</v>
      </c>
      <c r="N182" s="20">
        <v>0</v>
      </c>
      <c r="O182" s="23">
        <v>0</v>
      </c>
      <c r="P182" s="20">
        <v>0</v>
      </c>
      <c r="Q182" s="23">
        <v>0</v>
      </c>
      <c r="R182" s="22">
        <v>1641.71</v>
      </c>
      <c r="S182" s="20">
        <v>100</v>
      </c>
      <c r="T182" s="20">
        <v>50</v>
      </c>
      <c r="U182" s="21">
        <v>25</v>
      </c>
      <c r="V182" s="20"/>
      <c r="W182" s="20"/>
      <c r="X182"/>
      <c r="Y182"/>
      <c r="Z182" s="17"/>
      <c r="AA182" s="17"/>
      <c r="AD182" s="16" t="s">
        <v>4</v>
      </c>
      <c r="AE182" s="46">
        <v>1563.53</v>
      </c>
      <c r="AF182" s="16">
        <v>1563.53</v>
      </c>
      <c r="AG182" s="16">
        <f t="shared" si="6"/>
        <v>78.176500000000004</v>
      </c>
      <c r="AH182" s="16">
        <f t="shared" si="7"/>
        <v>1641.7065</v>
      </c>
      <c r="AI182" s="17">
        <f t="shared" si="8"/>
        <v>-3.5000000000309228E-3</v>
      </c>
    </row>
    <row r="183" spans="1:35" s="16" customFormat="1" ht="30" x14ac:dyDescent="0.25">
      <c r="A183" s="16">
        <v>1455</v>
      </c>
      <c r="B183" s="47">
        <v>1993</v>
      </c>
      <c r="C183" s="20" t="s">
        <v>1057</v>
      </c>
      <c r="D183" s="20">
        <v>182</v>
      </c>
      <c r="E183" s="20">
        <v>1</v>
      </c>
      <c r="F183" s="26" t="s">
        <v>880</v>
      </c>
      <c r="G183" s="23">
        <v>879.99</v>
      </c>
      <c r="H183" s="20">
        <v>31.5</v>
      </c>
      <c r="I183" s="23">
        <v>264</v>
      </c>
      <c r="J183" s="20">
        <v>21</v>
      </c>
      <c r="K183" s="23">
        <v>176</v>
      </c>
      <c r="L183" s="20">
        <v>10.5</v>
      </c>
      <c r="M183" s="23">
        <v>88</v>
      </c>
      <c r="N183" s="20">
        <v>0</v>
      </c>
      <c r="O183" s="23">
        <v>0</v>
      </c>
      <c r="P183" s="20">
        <v>0</v>
      </c>
      <c r="Q183" s="23">
        <v>0</v>
      </c>
      <c r="R183" s="22">
        <v>1407.99</v>
      </c>
      <c r="S183" s="20">
        <v>100</v>
      </c>
      <c r="T183" s="20">
        <v>50</v>
      </c>
      <c r="U183" s="21">
        <v>25</v>
      </c>
      <c r="V183" s="20"/>
      <c r="W183" s="20"/>
      <c r="X183"/>
      <c r="Y183"/>
      <c r="Z183" s="17"/>
      <c r="AA183" s="17"/>
      <c r="AD183" s="16" t="s">
        <v>4</v>
      </c>
      <c r="AE183" s="46">
        <v>1340.95</v>
      </c>
      <c r="AF183" s="16">
        <v>1340.95</v>
      </c>
      <c r="AG183" s="16">
        <f t="shared" si="6"/>
        <v>67.047499999999999</v>
      </c>
      <c r="AH183" s="16">
        <f t="shared" si="7"/>
        <v>1407.9974999999999</v>
      </c>
      <c r="AI183" s="17">
        <f t="shared" si="8"/>
        <v>7.4999999999363354E-3</v>
      </c>
    </row>
    <row r="184" spans="1:35" s="16" customFormat="1" ht="30" x14ac:dyDescent="0.25">
      <c r="A184" s="16">
        <v>1456</v>
      </c>
      <c r="B184" s="47">
        <v>1994</v>
      </c>
      <c r="C184" s="20" t="s">
        <v>1057</v>
      </c>
      <c r="D184" s="20">
        <v>183</v>
      </c>
      <c r="E184" s="20">
        <v>1</v>
      </c>
      <c r="F184" s="26" t="s">
        <v>879</v>
      </c>
      <c r="G184" s="23">
        <v>879.99</v>
      </c>
      <c r="H184" s="20">
        <v>31.5</v>
      </c>
      <c r="I184" s="23">
        <v>264</v>
      </c>
      <c r="J184" s="20">
        <v>21</v>
      </c>
      <c r="K184" s="23">
        <v>176</v>
      </c>
      <c r="L184" s="20">
        <v>10.5</v>
      </c>
      <c r="M184" s="23">
        <v>88</v>
      </c>
      <c r="N184" s="20">
        <v>0</v>
      </c>
      <c r="O184" s="23">
        <v>0</v>
      </c>
      <c r="P184" s="20">
        <v>0</v>
      </c>
      <c r="Q184" s="23">
        <v>0</v>
      </c>
      <c r="R184" s="22">
        <v>1407.99</v>
      </c>
      <c r="S184" s="20">
        <v>100</v>
      </c>
      <c r="T184" s="20">
        <v>50</v>
      </c>
      <c r="U184" s="21">
        <v>25</v>
      </c>
      <c r="V184" s="20"/>
      <c r="W184" s="20"/>
      <c r="X184"/>
      <c r="Y184"/>
      <c r="Z184" s="17"/>
      <c r="AA184" s="17"/>
      <c r="AD184" s="16" t="s">
        <v>4</v>
      </c>
      <c r="AE184" s="46">
        <v>1340.95</v>
      </c>
      <c r="AF184" s="16">
        <v>1340.95</v>
      </c>
      <c r="AG184" s="16">
        <f t="shared" si="6"/>
        <v>67.047499999999999</v>
      </c>
      <c r="AH184" s="16">
        <f t="shared" si="7"/>
        <v>1407.9974999999999</v>
      </c>
      <c r="AI184" s="17">
        <f t="shared" si="8"/>
        <v>7.4999999999363354E-3</v>
      </c>
    </row>
    <row r="185" spans="1:35" s="16" customFormat="1" ht="30" x14ac:dyDescent="0.25">
      <c r="A185" s="16">
        <v>1457</v>
      </c>
      <c r="B185" s="47">
        <v>1995</v>
      </c>
      <c r="C185" s="20" t="s">
        <v>1057</v>
      </c>
      <c r="D185" s="20">
        <v>184</v>
      </c>
      <c r="E185" s="20">
        <v>1</v>
      </c>
      <c r="F185" s="26" t="s">
        <v>1081</v>
      </c>
      <c r="G185" s="23">
        <v>10000.719999999999</v>
      </c>
      <c r="H185" s="20">
        <v>31.5</v>
      </c>
      <c r="I185" s="23">
        <v>3000.22</v>
      </c>
      <c r="J185" s="20">
        <v>21</v>
      </c>
      <c r="K185" s="23">
        <v>2000.14</v>
      </c>
      <c r="L185" s="20">
        <v>10.5</v>
      </c>
      <c r="M185" s="23">
        <v>1000.07</v>
      </c>
      <c r="N185" s="20">
        <v>0</v>
      </c>
      <c r="O185" s="23">
        <v>0</v>
      </c>
      <c r="P185" s="20">
        <v>0</v>
      </c>
      <c r="Q185" s="23">
        <v>0</v>
      </c>
      <c r="R185" s="22">
        <v>16001.15</v>
      </c>
      <c r="S185" s="20">
        <v>100</v>
      </c>
      <c r="T185" s="20">
        <v>50</v>
      </c>
      <c r="U185" s="21">
        <v>25</v>
      </c>
      <c r="V185" s="20"/>
      <c r="W185" s="20"/>
      <c r="X185"/>
      <c r="Y185"/>
      <c r="Z185" s="17"/>
      <c r="AA185" s="17"/>
      <c r="AD185" s="16" t="s">
        <v>4</v>
      </c>
      <c r="AE185" s="46">
        <v>15239.2</v>
      </c>
      <c r="AF185" s="16">
        <v>15239.2</v>
      </c>
      <c r="AG185" s="16">
        <f t="shared" si="6"/>
        <v>761.96</v>
      </c>
      <c r="AH185" s="16">
        <f t="shared" si="7"/>
        <v>16001.16</v>
      </c>
      <c r="AI185" s="17">
        <f t="shared" si="8"/>
        <v>1.0000000000218279E-2</v>
      </c>
    </row>
    <row r="186" spans="1:35" s="16" customFormat="1" ht="45" x14ac:dyDescent="0.25">
      <c r="A186" s="16">
        <v>1458</v>
      </c>
      <c r="B186" s="47">
        <v>1996</v>
      </c>
      <c r="C186" s="20" t="s">
        <v>1057</v>
      </c>
      <c r="D186" s="20">
        <v>185</v>
      </c>
      <c r="E186" s="20">
        <v>1</v>
      </c>
      <c r="F186" s="26" t="s">
        <v>1080</v>
      </c>
      <c r="G186" s="23">
        <v>15999.93</v>
      </c>
      <c r="H186" s="20">
        <v>31.5</v>
      </c>
      <c r="I186" s="23">
        <v>4799.9799999999996</v>
      </c>
      <c r="J186" s="20">
        <v>21</v>
      </c>
      <c r="K186" s="23">
        <v>3199.99</v>
      </c>
      <c r="L186" s="20">
        <v>10.5</v>
      </c>
      <c r="M186" s="23">
        <v>1599.99</v>
      </c>
      <c r="N186" s="20">
        <v>0</v>
      </c>
      <c r="O186" s="23">
        <v>0</v>
      </c>
      <c r="P186" s="20">
        <v>0</v>
      </c>
      <c r="Q186" s="23">
        <v>0</v>
      </c>
      <c r="R186" s="22">
        <v>25599.89</v>
      </c>
      <c r="S186" s="20">
        <v>100</v>
      </c>
      <c r="T186" s="20">
        <v>50</v>
      </c>
      <c r="U186" s="21">
        <v>25</v>
      </c>
      <c r="V186" s="20"/>
      <c r="W186" s="20"/>
      <c r="X186"/>
      <c r="Y186"/>
      <c r="Z186" s="17"/>
      <c r="AA186" s="17"/>
      <c r="AD186" s="16" t="s">
        <v>4</v>
      </c>
      <c r="AE186" s="46">
        <v>24380.85</v>
      </c>
      <c r="AF186" s="16">
        <v>24380.85</v>
      </c>
      <c r="AG186" s="16">
        <f t="shared" si="6"/>
        <v>1219.0425</v>
      </c>
      <c r="AH186" s="16">
        <f t="shared" si="7"/>
        <v>25599.892499999998</v>
      </c>
      <c r="AI186" s="17">
        <f t="shared" si="8"/>
        <v>2.4999999986903276E-3</v>
      </c>
    </row>
    <row r="187" spans="1:35" s="16" customFormat="1" ht="30" x14ac:dyDescent="0.25">
      <c r="A187" s="16">
        <v>1459</v>
      </c>
      <c r="B187" s="47">
        <v>1997</v>
      </c>
      <c r="C187" s="20" t="s">
        <v>1057</v>
      </c>
      <c r="D187" s="20">
        <v>186</v>
      </c>
      <c r="E187" s="20">
        <v>1</v>
      </c>
      <c r="F187" s="26" t="s">
        <v>1079</v>
      </c>
      <c r="G187" s="23">
        <v>9999.5</v>
      </c>
      <c r="H187" s="20">
        <v>31.5</v>
      </c>
      <c r="I187" s="23">
        <v>2999.85</v>
      </c>
      <c r="J187" s="20">
        <v>21</v>
      </c>
      <c r="K187" s="23">
        <v>1999.9</v>
      </c>
      <c r="L187" s="20">
        <v>10.5</v>
      </c>
      <c r="M187" s="23">
        <v>999.95</v>
      </c>
      <c r="N187" s="20">
        <v>0</v>
      </c>
      <c r="O187" s="23">
        <v>0</v>
      </c>
      <c r="P187" s="20">
        <v>0</v>
      </c>
      <c r="Q187" s="23">
        <v>0</v>
      </c>
      <c r="R187" s="22">
        <v>15999.2</v>
      </c>
      <c r="S187" s="20">
        <v>100</v>
      </c>
      <c r="T187" s="20">
        <v>50</v>
      </c>
      <c r="U187" s="21">
        <v>25</v>
      </c>
      <c r="V187" s="20"/>
      <c r="W187" s="20"/>
      <c r="X187"/>
      <c r="Y187"/>
      <c r="Z187" s="17"/>
      <c r="AA187" s="17"/>
      <c r="AD187" s="16" t="s">
        <v>4</v>
      </c>
      <c r="AE187" s="46">
        <v>15237.33</v>
      </c>
      <c r="AF187" s="16">
        <v>15237.33</v>
      </c>
      <c r="AG187" s="16">
        <f t="shared" si="6"/>
        <v>761.86650000000009</v>
      </c>
      <c r="AH187" s="16">
        <f t="shared" si="7"/>
        <v>15999.1965</v>
      </c>
      <c r="AI187" s="17">
        <f t="shared" si="8"/>
        <v>-3.5000000007130438E-3</v>
      </c>
    </row>
    <row r="188" spans="1:35" s="16" customFormat="1" x14ac:dyDescent="0.25">
      <c r="A188" s="16">
        <v>1460</v>
      </c>
      <c r="B188" s="47">
        <v>1998</v>
      </c>
      <c r="C188" s="20" t="s">
        <v>1057</v>
      </c>
      <c r="D188" s="20">
        <v>187</v>
      </c>
      <c r="E188" s="20">
        <v>1</v>
      </c>
      <c r="F188" s="26" t="s">
        <v>1078</v>
      </c>
      <c r="G188" s="23">
        <v>9066.92</v>
      </c>
      <c r="H188" s="20">
        <v>31.5</v>
      </c>
      <c r="I188" s="23">
        <v>2720.08</v>
      </c>
      <c r="J188" s="20">
        <v>21</v>
      </c>
      <c r="K188" s="23">
        <v>1813.38</v>
      </c>
      <c r="L188" s="20">
        <v>10.5</v>
      </c>
      <c r="M188" s="23">
        <v>906.7</v>
      </c>
      <c r="N188" s="20">
        <v>0</v>
      </c>
      <c r="O188" s="23">
        <v>0</v>
      </c>
      <c r="P188" s="20">
        <v>0</v>
      </c>
      <c r="Q188" s="23">
        <v>0</v>
      </c>
      <c r="R188" s="22">
        <v>14507.08</v>
      </c>
      <c r="S188" s="20">
        <v>100</v>
      </c>
      <c r="T188" s="20">
        <v>50</v>
      </c>
      <c r="U188" s="21">
        <v>25</v>
      </c>
      <c r="V188" s="20"/>
      <c r="W188" s="20"/>
      <c r="X188"/>
      <c r="Y188"/>
      <c r="Z188" s="17"/>
      <c r="AA188" s="17"/>
      <c r="AD188" s="16" t="s">
        <v>4</v>
      </c>
      <c r="AE188" s="46">
        <v>13816.26</v>
      </c>
      <c r="AF188" s="16">
        <v>13816.26</v>
      </c>
      <c r="AG188" s="16">
        <f t="shared" si="6"/>
        <v>690.8130000000001</v>
      </c>
      <c r="AH188" s="16">
        <f t="shared" si="7"/>
        <v>14507.073</v>
      </c>
      <c r="AI188" s="17">
        <f t="shared" si="8"/>
        <v>-6.9999999996070983E-3</v>
      </c>
    </row>
    <row r="189" spans="1:35" s="16" customFormat="1" x14ac:dyDescent="0.25">
      <c r="A189" s="16">
        <v>1461</v>
      </c>
      <c r="B189" s="47">
        <v>1999</v>
      </c>
      <c r="C189" s="20" t="s">
        <v>1057</v>
      </c>
      <c r="D189" s="20">
        <v>188</v>
      </c>
      <c r="E189" s="20">
        <v>1</v>
      </c>
      <c r="F189" s="26" t="s">
        <v>1077</v>
      </c>
      <c r="G189" s="23">
        <v>9999.5</v>
      </c>
      <c r="H189" s="20">
        <v>31.5</v>
      </c>
      <c r="I189" s="23">
        <v>2999.85</v>
      </c>
      <c r="J189" s="20">
        <v>21</v>
      </c>
      <c r="K189" s="23">
        <v>1999.9</v>
      </c>
      <c r="L189" s="20">
        <v>10.5</v>
      </c>
      <c r="M189" s="23">
        <v>999.95</v>
      </c>
      <c r="N189" s="20">
        <v>0</v>
      </c>
      <c r="O189" s="23">
        <v>0</v>
      </c>
      <c r="P189" s="20">
        <v>0</v>
      </c>
      <c r="Q189" s="23">
        <v>0</v>
      </c>
      <c r="R189" s="22">
        <v>15999.2</v>
      </c>
      <c r="S189" s="20">
        <v>100</v>
      </c>
      <c r="T189" s="20">
        <v>50</v>
      </c>
      <c r="U189" s="21">
        <v>25</v>
      </c>
      <c r="V189" s="20"/>
      <c r="W189" s="20"/>
      <c r="X189"/>
      <c r="Y189"/>
      <c r="Z189" s="17"/>
      <c r="AA189" s="17"/>
      <c r="AD189" s="16" t="s">
        <v>4</v>
      </c>
      <c r="AE189" s="46">
        <v>15237.33</v>
      </c>
      <c r="AF189" s="16">
        <v>15237.33</v>
      </c>
      <c r="AG189" s="16">
        <f t="shared" si="6"/>
        <v>761.86650000000009</v>
      </c>
      <c r="AH189" s="16">
        <f t="shared" si="7"/>
        <v>15999.1965</v>
      </c>
      <c r="AI189" s="17">
        <f t="shared" si="8"/>
        <v>-3.5000000007130438E-3</v>
      </c>
    </row>
    <row r="190" spans="1:35" s="16" customFormat="1" x14ac:dyDescent="0.25">
      <c r="A190" s="16">
        <v>1462</v>
      </c>
      <c r="B190" s="47">
        <v>2000</v>
      </c>
      <c r="C190" s="20" t="s">
        <v>1057</v>
      </c>
      <c r="D190" s="20">
        <v>189</v>
      </c>
      <c r="E190" s="20">
        <v>1</v>
      </c>
      <c r="F190" s="26" t="s">
        <v>1076</v>
      </c>
      <c r="G190" s="23">
        <v>9066.92</v>
      </c>
      <c r="H190" s="20">
        <v>31.5</v>
      </c>
      <c r="I190" s="23">
        <v>2720.08</v>
      </c>
      <c r="J190" s="20">
        <v>21</v>
      </c>
      <c r="K190" s="23">
        <v>1813.38</v>
      </c>
      <c r="L190" s="20">
        <v>10.5</v>
      </c>
      <c r="M190" s="23">
        <v>906.7</v>
      </c>
      <c r="N190" s="20">
        <v>0</v>
      </c>
      <c r="O190" s="23">
        <v>0</v>
      </c>
      <c r="P190" s="20">
        <v>0</v>
      </c>
      <c r="Q190" s="23">
        <v>0</v>
      </c>
      <c r="R190" s="22">
        <v>14507.08</v>
      </c>
      <c r="S190" s="20">
        <v>100</v>
      </c>
      <c r="T190" s="20">
        <v>50</v>
      </c>
      <c r="U190" s="21">
        <v>25</v>
      </c>
      <c r="V190" s="20"/>
      <c r="W190" s="20"/>
      <c r="X190"/>
      <c r="Y190"/>
      <c r="Z190" s="17"/>
      <c r="AA190" s="17"/>
      <c r="AD190" s="16" t="s">
        <v>4</v>
      </c>
      <c r="AE190" s="46">
        <v>13816.26</v>
      </c>
      <c r="AF190" s="16">
        <v>13816.26</v>
      </c>
      <c r="AG190" s="16">
        <f t="shared" si="6"/>
        <v>690.8130000000001</v>
      </c>
      <c r="AH190" s="16">
        <f t="shared" si="7"/>
        <v>14507.073</v>
      </c>
      <c r="AI190" s="17">
        <f t="shared" si="8"/>
        <v>-6.9999999996070983E-3</v>
      </c>
    </row>
    <row r="191" spans="1:35" s="16" customFormat="1" x14ac:dyDescent="0.25">
      <c r="A191" s="16">
        <v>1463</v>
      </c>
      <c r="B191" s="47">
        <v>2001</v>
      </c>
      <c r="C191" s="20" t="s">
        <v>1057</v>
      </c>
      <c r="D191" s="20">
        <v>190</v>
      </c>
      <c r="E191" s="20">
        <v>1</v>
      </c>
      <c r="F191" s="26" t="s">
        <v>1075</v>
      </c>
      <c r="G191" s="23">
        <v>9066.92</v>
      </c>
      <c r="H191" s="20">
        <v>31.5</v>
      </c>
      <c r="I191" s="23">
        <v>2720.08</v>
      </c>
      <c r="J191" s="20">
        <v>21</v>
      </c>
      <c r="K191" s="23">
        <v>1813.38</v>
      </c>
      <c r="L191" s="20">
        <v>10.5</v>
      </c>
      <c r="M191" s="23">
        <v>906.7</v>
      </c>
      <c r="N191" s="20">
        <v>0</v>
      </c>
      <c r="O191" s="23">
        <v>0</v>
      </c>
      <c r="P191" s="20">
        <v>0</v>
      </c>
      <c r="Q191" s="23">
        <v>0</v>
      </c>
      <c r="R191" s="22">
        <v>14507.08</v>
      </c>
      <c r="S191" s="20">
        <v>100</v>
      </c>
      <c r="T191" s="20">
        <v>50</v>
      </c>
      <c r="U191" s="21">
        <v>25</v>
      </c>
      <c r="V191" s="20"/>
      <c r="W191" s="20"/>
      <c r="X191"/>
      <c r="Y191"/>
      <c r="Z191" s="17"/>
      <c r="AA191" s="17"/>
      <c r="AD191" s="16" t="s">
        <v>4</v>
      </c>
      <c r="AE191" s="46">
        <v>13816.26</v>
      </c>
      <c r="AF191" s="16">
        <v>13816.26</v>
      </c>
      <c r="AG191" s="16">
        <f t="shared" si="6"/>
        <v>690.8130000000001</v>
      </c>
      <c r="AH191" s="16">
        <f t="shared" si="7"/>
        <v>14507.073</v>
      </c>
      <c r="AI191" s="17">
        <f t="shared" si="8"/>
        <v>-6.9999999996070983E-3</v>
      </c>
    </row>
    <row r="192" spans="1:35" s="16" customFormat="1" x14ac:dyDescent="0.25">
      <c r="A192" s="16">
        <v>1464</v>
      </c>
      <c r="B192" s="47">
        <v>2002</v>
      </c>
      <c r="C192" s="20" t="s">
        <v>1057</v>
      </c>
      <c r="D192" s="20">
        <v>191</v>
      </c>
      <c r="E192" s="20">
        <v>1</v>
      </c>
      <c r="F192" s="26" t="s">
        <v>1074</v>
      </c>
      <c r="G192" s="23">
        <v>9066.92</v>
      </c>
      <c r="H192" s="20">
        <v>31.5</v>
      </c>
      <c r="I192" s="23">
        <v>2720.08</v>
      </c>
      <c r="J192" s="20">
        <v>21</v>
      </c>
      <c r="K192" s="23">
        <v>1813.38</v>
      </c>
      <c r="L192" s="20">
        <v>10.5</v>
      </c>
      <c r="M192" s="23">
        <v>906.7</v>
      </c>
      <c r="N192" s="20">
        <v>0</v>
      </c>
      <c r="O192" s="23">
        <v>0</v>
      </c>
      <c r="P192" s="20">
        <v>0</v>
      </c>
      <c r="Q192" s="23">
        <v>0</v>
      </c>
      <c r="R192" s="22">
        <v>14507.08</v>
      </c>
      <c r="S192" s="20">
        <v>100</v>
      </c>
      <c r="T192" s="20">
        <v>50</v>
      </c>
      <c r="U192" s="21">
        <v>25</v>
      </c>
      <c r="V192" s="20"/>
      <c r="W192" s="20"/>
      <c r="X192"/>
      <c r="Y192"/>
      <c r="Z192" s="17"/>
      <c r="AA192" s="17"/>
      <c r="AD192" s="16" t="s">
        <v>4</v>
      </c>
      <c r="AE192" s="46">
        <v>13816.26</v>
      </c>
      <c r="AF192" s="16">
        <v>13816.26</v>
      </c>
      <c r="AG192" s="16">
        <f t="shared" si="6"/>
        <v>690.8130000000001</v>
      </c>
      <c r="AH192" s="16">
        <f t="shared" si="7"/>
        <v>14507.073</v>
      </c>
      <c r="AI192" s="17">
        <f t="shared" si="8"/>
        <v>-6.9999999996070983E-3</v>
      </c>
    </row>
    <row r="193" spans="1:35" s="16" customFormat="1" ht="30" x14ac:dyDescent="0.25">
      <c r="A193" s="16">
        <v>1465</v>
      </c>
      <c r="B193" s="47">
        <v>2003</v>
      </c>
      <c r="C193" s="20" t="s">
        <v>1057</v>
      </c>
      <c r="D193" s="20">
        <v>192</v>
      </c>
      <c r="E193" s="20">
        <v>1</v>
      </c>
      <c r="F193" s="26" t="s">
        <v>1073</v>
      </c>
      <c r="G193" s="23">
        <v>9999.5</v>
      </c>
      <c r="H193" s="20">
        <v>31.5</v>
      </c>
      <c r="I193" s="23">
        <v>2999.85</v>
      </c>
      <c r="J193" s="20">
        <v>21</v>
      </c>
      <c r="K193" s="23">
        <v>1999.9</v>
      </c>
      <c r="L193" s="20">
        <v>10.5</v>
      </c>
      <c r="M193" s="23">
        <v>999.95</v>
      </c>
      <c r="N193" s="20">
        <v>0</v>
      </c>
      <c r="O193" s="23">
        <v>0</v>
      </c>
      <c r="P193" s="20">
        <v>0</v>
      </c>
      <c r="Q193" s="23">
        <v>0</v>
      </c>
      <c r="R193" s="22">
        <v>15999.2</v>
      </c>
      <c r="S193" s="20">
        <v>100</v>
      </c>
      <c r="T193" s="20">
        <v>50</v>
      </c>
      <c r="U193" s="21">
        <v>25</v>
      </c>
      <c r="V193" s="20"/>
      <c r="W193" s="20"/>
      <c r="X193"/>
      <c r="Y193"/>
      <c r="Z193" s="17"/>
      <c r="AA193" s="17"/>
      <c r="AD193" s="16" t="s">
        <v>4</v>
      </c>
      <c r="AE193" s="46">
        <v>15237.33</v>
      </c>
      <c r="AF193" s="16">
        <v>15237.33</v>
      </c>
      <c r="AG193" s="16">
        <f t="shared" si="6"/>
        <v>761.86650000000009</v>
      </c>
      <c r="AH193" s="16">
        <f t="shared" si="7"/>
        <v>15999.1965</v>
      </c>
      <c r="AI193" s="17">
        <f t="shared" si="8"/>
        <v>-3.5000000007130438E-3</v>
      </c>
    </row>
    <row r="194" spans="1:35" s="16" customFormat="1" ht="30" x14ac:dyDescent="0.25">
      <c r="A194" s="16">
        <v>1466</v>
      </c>
      <c r="B194" s="47">
        <v>2004</v>
      </c>
      <c r="C194" s="20" t="s">
        <v>1057</v>
      </c>
      <c r="D194" s="20">
        <v>193</v>
      </c>
      <c r="E194" s="20">
        <v>1</v>
      </c>
      <c r="F194" s="26" t="s">
        <v>1072</v>
      </c>
      <c r="G194" s="23">
        <v>9999.5</v>
      </c>
      <c r="H194" s="20">
        <v>31.5</v>
      </c>
      <c r="I194" s="23">
        <v>2999.85</v>
      </c>
      <c r="J194" s="20">
        <v>21</v>
      </c>
      <c r="K194" s="23">
        <v>1999.9</v>
      </c>
      <c r="L194" s="20">
        <v>10.5</v>
      </c>
      <c r="M194" s="23">
        <v>999.95</v>
      </c>
      <c r="N194" s="20">
        <v>0</v>
      </c>
      <c r="O194" s="23">
        <v>0</v>
      </c>
      <c r="P194" s="20">
        <v>0</v>
      </c>
      <c r="Q194" s="23">
        <v>0</v>
      </c>
      <c r="R194" s="22">
        <v>15999.2</v>
      </c>
      <c r="S194" s="20">
        <v>100</v>
      </c>
      <c r="T194" s="20">
        <v>50</v>
      </c>
      <c r="U194" s="21">
        <v>25</v>
      </c>
      <c r="V194" s="20"/>
      <c r="W194" s="20"/>
      <c r="X194"/>
      <c r="Y194"/>
      <c r="Z194" s="17"/>
      <c r="AA194" s="17"/>
      <c r="AD194" s="16" t="s">
        <v>4</v>
      </c>
      <c r="AE194" s="46">
        <v>15237.33</v>
      </c>
      <c r="AF194" s="16">
        <v>15237.33</v>
      </c>
      <c r="AG194" s="16">
        <f t="shared" si="6"/>
        <v>761.86650000000009</v>
      </c>
      <c r="AH194" s="16">
        <f t="shared" si="7"/>
        <v>15999.1965</v>
      </c>
      <c r="AI194" s="17">
        <f t="shared" si="8"/>
        <v>-3.5000000007130438E-3</v>
      </c>
    </row>
    <row r="195" spans="1:35" s="16" customFormat="1" ht="45" x14ac:dyDescent="0.25">
      <c r="A195" s="16">
        <v>1467</v>
      </c>
      <c r="B195" s="47">
        <v>2005</v>
      </c>
      <c r="C195" s="20" t="s">
        <v>1057</v>
      </c>
      <c r="D195" s="20">
        <v>194</v>
      </c>
      <c r="E195" s="20">
        <v>1</v>
      </c>
      <c r="F195" s="26" t="s">
        <v>1071</v>
      </c>
      <c r="G195" s="23">
        <v>15999.93</v>
      </c>
      <c r="H195" s="20">
        <v>31.5</v>
      </c>
      <c r="I195" s="23">
        <v>4799.9799999999996</v>
      </c>
      <c r="J195" s="20">
        <v>21</v>
      </c>
      <c r="K195" s="23">
        <v>3199.99</v>
      </c>
      <c r="L195" s="20">
        <v>10.5</v>
      </c>
      <c r="M195" s="23">
        <v>1599.99</v>
      </c>
      <c r="N195" s="20">
        <v>0</v>
      </c>
      <c r="O195" s="23">
        <v>0</v>
      </c>
      <c r="P195" s="20">
        <v>0</v>
      </c>
      <c r="Q195" s="23">
        <v>0</v>
      </c>
      <c r="R195" s="22">
        <v>25599.89</v>
      </c>
      <c r="S195" s="20">
        <v>100</v>
      </c>
      <c r="T195" s="20">
        <v>50</v>
      </c>
      <c r="U195" s="21">
        <v>25</v>
      </c>
      <c r="V195" s="20"/>
      <c r="W195" s="20"/>
      <c r="X195"/>
      <c r="Y195"/>
      <c r="Z195" s="17"/>
      <c r="AA195" s="17"/>
      <c r="AD195" s="16" t="s">
        <v>4</v>
      </c>
      <c r="AE195" s="46">
        <v>24380.85</v>
      </c>
      <c r="AF195" s="16">
        <v>24380.85</v>
      </c>
      <c r="AG195" s="16">
        <f t="shared" ref="AG195:AG258" si="9">+AF195*5%</f>
        <v>1219.0425</v>
      </c>
      <c r="AH195" s="16">
        <f t="shared" ref="AH195:AH258" si="10">+AG195+AF195</f>
        <v>25599.892499999998</v>
      </c>
      <c r="AI195" s="17">
        <f t="shared" ref="AI195:AI258" si="11">+AH195-R195</f>
        <v>2.4999999986903276E-3</v>
      </c>
    </row>
    <row r="196" spans="1:35" s="16" customFormat="1" x14ac:dyDescent="0.25">
      <c r="A196" s="16">
        <v>1468</v>
      </c>
      <c r="B196" s="47">
        <v>2006</v>
      </c>
      <c r="C196" s="20" t="s">
        <v>1057</v>
      </c>
      <c r="D196" s="20">
        <v>195</v>
      </c>
      <c r="E196" s="20">
        <v>1</v>
      </c>
      <c r="F196" s="26" t="s">
        <v>1070</v>
      </c>
      <c r="G196" s="23">
        <v>9999.5</v>
      </c>
      <c r="H196" s="20">
        <v>31.5</v>
      </c>
      <c r="I196" s="23">
        <v>2999.85</v>
      </c>
      <c r="J196" s="20">
        <v>21</v>
      </c>
      <c r="K196" s="23">
        <v>1999.9</v>
      </c>
      <c r="L196" s="20">
        <v>10.5</v>
      </c>
      <c r="M196" s="23">
        <v>999.95</v>
      </c>
      <c r="N196" s="20">
        <v>0</v>
      </c>
      <c r="O196" s="23">
        <v>0</v>
      </c>
      <c r="P196" s="20">
        <v>0</v>
      </c>
      <c r="Q196" s="23">
        <v>0</v>
      </c>
      <c r="R196" s="22">
        <v>15999.2</v>
      </c>
      <c r="S196" s="20">
        <v>100</v>
      </c>
      <c r="T196" s="20">
        <v>50</v>
      </c>
      <c r="U196" s="21">
        <v>25</v>
      </c>
      <c r="V196" s="20"/>
      <c r="W196" s="19"/>
      <c r="X196"/>
      <c r="Y196"/>
      <c r="Z196" s="17"/>
      <c r="AA196" s="17"/>
      <c r="AD196" s="16" t="s">
        <v>4</v>
      </c>
      <c r="AE196" s="46">
        <v>15237.33</v>
      </c>
      <c r="AF196" s="16">
        <v>15237.33</v>
      </c>
      <c r="AG196" s="16">
        <f t="shared" si="9"/>
        <v>761.86650000000009</v>
      </c>
      <c r="AH196" s="16">
        <f t="shared" si="10"/>
        <v>15999.1965</v>
      </c>
      <c r="AI196" s="17">
        <f t="shared" si="11"/>
        <v>-3.5000000007130438E-3</v>
      </c>
    </row>
    <row r="197" spans="1:35" s="16" customFormat="1" x14ac:dyDescent="0.25">
      <c r="A197" s="16">
        <v>1469</v>
      </c>
      <c r="B197" s="47">
        <v>2007</v>
      </c>
      <c r="C197" s="20" t="s">
        <v>1057</v>
      </c>
      <c r="D197" s="20">
        <v>196</v>
      </c>
      <c r="E197" s="20">
        <v>1</v>
      </c>
      <c r="F197" s="26" t="s">
        <v>1069</v>
      </c>
      <c r="G197" s="23">
        <v>7333.04</v>
      </c>
      <c r="H197" s="20">
        <v>31.5</v>
      </c>
      <c r="I197" s="23">
        <v>2199.92</v>
      </c>
      <c r="J197" s="20">
        <v>21</v>
      </c>
      <c r="K197" s="23">
        <v>1466.61</v>
      </c>
      <c r="L197" s="20">
        <v>10.5</v>
      </c>
      <c r="M197" s="23">
        <v>733.31</v>
      </c>
      <c r="N197" s="20">
        <v>0</v>
      </c>
      <c r="O197" s="23">
        <v>0</v>
      </c>
      <c r="P197" s="20">
        <v>0</v>
      </c>
      <c r="Q197" s="23">
        <v>0</v>
      </c>
      <c r="R197" s="22">
        <v>11732.88</v>
      </c>
      <c r="S197" s="20">
        <v>100</v>
      </c>
      <c r="T197" s="20">
        <v>50</v>
      </c>
      <c r="U197" s="21">
        <v>25</v>
      </c>
      <c r="V197" s="20"/>
      <c r="W197" s="20"/>
      <c r="X197"/>
      <c r="Y197"/>
      <c r="Z197" s="17"/>
      <c r="AA197" s="17"/>
      <c r="AD197" s="16" t="s">
        <v>4</v>
      </c>
      <c r="AE197" s="46">
        <v>11174.17</v>
      </c>
      <c r="AF197" s="16">
        <v>11174.17</v>
      </c>
      <c r="AG197" s="16">
        <f t="shared" si="9"/>
        <v>558.70850000000007</v>
      </c>
      <c r="AH197" s="16">
        <f t="shared" si="10"/>
        <v>11732.878500000001</v>
      </c>
      <c r="AI197" s="17">
        <f t="shared" si="11"/>
        <v>-1.4999999984866008E-3</v>
      </c>
    </row>
    <row r="198" spans="1:35" s="16" customFormat="1" x14ac:dyDescent="0.25">
      <c r="A198" s="16">
        <v>1470</v>
      </c>
      <c r="B198" s="47">
        <v>2008</v>
      </c>
      <c r="C198" s="20" t="s">
        <v>1057</v>
      </c>
      <c r="D198" s="20">
        <v>197</v>
      </c>
      <c r="E198" s="20">
        <v>1</v>
      </c>
      <c r="F198" s="26" t="s">
        <v>1068</v>
      </c>
      <c r="G198" s="23">
        <v>9999.5</v>
      </c>
      <c r="H198" s="20">
        <v>31.5</v>
      </c>
      <c r="I198" s="23">
        <v>2999.85</v>
      </c>
      <c r="J198" s="20">
        <v>21</v>
      </c>
      <c r="K198" s="23">
        <v>1999.9</v>
      </c>
      <c r="L198" s="20">
        <v>10.5</v>
      </c>
      <c r="M198" s="23">
        <v>999.95</v>
      </c>
      <c r="N198" s="20">
        <v>0</v>
      </c>
      <c r="O198" s="23">
        <v>0</v>
      </c>
      <c r="P198" s="20">
        <v>0</v>
      </c>
      <c r="Q198" s="23">
        <v>0</v>
      </c>
      <c r="R198" s="22">
        <v>15999.2</v>
      </c>
      <c r="S198" s="20">
        <v>100</v>
      </c>
      <c r="T198" s="20">
        <v>50</v>
      </c>
      <c r="U198" s="21">
        <v>25</v>
      </c>
      <c r="V198" s="20"/>
      <c r="W198" s="20"/>
      <c r="X198"/>
      <c r="Y198"/>
      <c r="Z198" s="17"/>
      <c r="AA198" s="17"/>
      <c r="AD198" s="16" t="s">
        <v>4</v>
      </c>
      <c r="AE198" s="46">
        <v>15237.33</v>
      </c>
      <c r="AF198" s="16">
        <v>15237.33</v>
      </c>
      <c r="AG198" s="16">
        <f t="shared" si="9"/>
        <v>761.86650000000009</v>
      </c>
      <c r="AH198" s="16">
        <f t="shared" si="10"/>
        <v>15999.1965</v>
      </c>
      <c r="AI198" s="17">
        <f t="shared" si="11"/>
        <v>-3.5000000007130438E-3</v>
      </c>
    </row>
    <row r="199" spans="1:35" s="16" customFormat="1" ht="30" x14ac:dyDescent="0.25">
      <c r="A199" s="16">
        <v>1471</v>
      </c>
      <c r="B199" s="47">
        <v>2009</v>
      </c>
      <c r="C199" s="20" t="s">
        <v>1057</v>
      </c>
      <c r="D199" s="20">
        <v>198</v>
      </c>
      <c r="E199" s="20">
        <v>1</v>
      </c>
      <c r="F199" s="26" t="s">
        <v>1067</v>
      </c>
      <c r="G199" s="23">
        <v>6132.96</v>
      </c>
      <c r="H199" s="20">
        <v>31.5</v>
      </c>
      <c r="I199" s="23">
        <v>1839.88</v>
      </c>
      <c r="J199" s="20">
        <v>21</v>
      </c>
      <c r="K199" s="23">
        <v>1226.5899999999999</v>
      </c>
      <c r="L199" s="20">
        <v>10.5</v>
      </c>
      <c r="M199" s="23">
        <v>613.29</v>
      </c>
      <c r="N199" s="20">
        <v>0</v>
      </c>
      <c r="O199" s="23">
        <v>0</v>
      </c>
      <c r="P199" s="20">
        <v>0</v>
      </c>
      <c r="Q199" s="23">
        <v>0</v>
      </c>
      <c r="R199" s="22">
        <v>9812.7199999999993</v>
      </c>
      <c r="S199" s="20">
        <v>100</v>
      </c>
      <c r="T199" s="20">
        <v>50</v>
      </c>
      <c r="U199" s="21">
        <v>25</v>
      </c>
      <c r="V199" s="20"/>
      <c r="W199" s="20"/>
      <c r="X199"/>
      <c r="Y199"/>
      <c r="Z199" s="17"/>
      <c r="AA199" s="17"/>
      <c r="AD199" s="16" t="s">
        <v>4</v>
      </c>
      <c r="AE199" s="46">
        <v>9345.4500000000007</v>
      </c>
      <c r="AF199" s="16">
        <v>9345.4500000000007</v>
      </c>
      <c r="AG199" s="16">
        <f t="shared" si="9"/>
        <v>467.27250000000004</v>
      </c>
      <c r="AH199" s="16">
        <f t="shared" si="10"/>
        <v>9812.7224999999999</v>
      </c>
      <c r="AI199" s="17">
        <f t="shared" si="11"/>
        <v>2.500000000509317E-3</v>
      </c>
    </row>
    <row r="200" spans="1:35" s="16" customFormat="1" ht="30" x14ac:dyDescent="0.25">
      <c r="A200" s="16">
        <v>1472</v>
      </c>
      <c r="B200" s="47">
        <v>2010</v>
      </c>
      <c r="C200" s="20" t="s">
        <v>1057</v>
      </c>
      <c r="D200" s="20">
        <v>199</v>
      </c>
      <c r="E200" s="20">
        <v>1</v>
      </c>
      <c r="F200" s="26" t="s">
        <v>1066</v>
      </c>
      <c r="G200" s="23">
        <v>4164.3599999999997</v>
      </c>
      <c r="H200" s="20">
        <v>31.5</v>
      </c>
      <c r="I200" s="23">
        <v>1249.31</v>
      </c>
      <c r="J200" s="20">
        <v>21</v>
      </c>
      <c r="K200" s="23">
        <v>832.87</v>
      </c>
      <c r="L200" s="20">
        <v>10.5</v>
      </c>
      <c r="M200" s="23">
        <v>416.44</v>
      </c>
      <c r="N200" s="20">
        <v>0</v>
      </c>
      <c r="O200" s="23">
        <v>0</v>
      </c>
      <c r="P200" s="20">
        <v>0</v>
      </c>
      <c r="Q200" s="23">
        <v>0</v>
      </c>
      <c r="R200" s="22">
        <v>6662.98</v>
      </c>
      <c r="S200" s="20">
        <v>100</v>
      </c>
      <c r="T200" s="20">
        <v>50</v>
      </c>
      <c r="U200" s="21">
        <v>25</v>
      </c>
      <c r="V200" s="20"/>
      <c r="W200" s="20"/>
      <c r="X200"/>
      <c r="Y200"/>
      <c r="Z200" s="17"/>
      <c r="AA200" s="17"/>
      <c r="AD200" s="16" t="s">
        <v>4</v>
      </c>
      <c r="AE200" s="46">
        <v>6345.7</v>
      </c>
      <c r="AF200" s="16">
        <v>6345.7</v>
      </c>
      <c r="AG200" s="16">
        <f t="shared" si="9"/>
        <v>317.28500000000003</v>
      </c>
      <c r="AH200" s="16">
        <f t="shared" si="10"/>
        <v>6662.9849999999997</v>
      </c>
      <c r="AI200" s="17">
        <f t="shared" si="11"/>
        <v>5.0000000001091394E-3</v>
      </c>
    </row>
    <row r="201" spans="1:35" s="16" customFormat="1" ht="30" x14ac:dyDescent="0.25">
      <c r="A201" s="16">
        <v>1473</v>
      </c>
      <c r="B201" s="47">
        <v>2011</v>
      </c>
      <c r="C201" s="20" t="s">
        <v>1057</v>
      </c>
      <c r="D201" s="20">
        <v>200</v>
      </c>
      <c r="E201" s="20">
        <v>1</v>
      </c>
      <c r="F201" s="26" t="s">
        <v>1065</v>
      </c>
      <c r="G201" s="23">
        <v>9999.5</v>
      </c>
      <c r="H201" s="20">
        <v>31.5</v>
      </c>
      <c r="I201" s="23">
        <v>2999.85</v>
      </c>
      <c r="J201" s="20">
        <v>21</v>
      </c>
      <c r="K201" s="23">
        <v>1999.9</v>
      </c>
      <c r="L201" s="20">
        <v>10.5</v>
      </c>
      <c r="M201" s="23">
        <v>999.95</v>
      </c>
      <c r="N201" s="20">
        <v>0</v>
      </c>
      <c r="O201" s="23">
        <v>0</v>
      </c>
      <c r="P201" s="20">
        <v>0</v>
      </c>
      <c r="Q201" s="23">
        <v>0</v>
      </c>
      <c r="R201" s="22">
        <v>15999.2</v>
      </c>
      <c r="S201" s="20">
        <v>100</v>
      </c>
      <c r="T201" s="20">
        <v>50</v>
      </c>
      <c r="U201" s="21">
        <v>25</v>
      </c>
      <c r="V201" s="20"/>
      <c r="W201" s="20"/>
      <c r="X201"/>
      <c r="Y201"/>
      <c r="Z201" s="17"/>
      <c r="AA201" s="17"/>
      <c r="AD201" s="16" t="s">
        <v>4</v>
      </c>
      <c r="AE201" s="46">
        <v>15237.33</v>
      </c>
      <c r="AF201" s="16">
        <v>15237.33</v>
      </c>
      <c r="AG201" s="16">
        <f t="shared" si="9"/>
        <v>761.86650000000009</v>
      </c>
      <c r="AH201" s="16">
        <f t="shared" si="10"/>
        <v>15999.1965</v>
      </c>
      <c r="AI201" s="17">
        <f t="shared" si="11"/>
        <v>-3.5000000007130438E-3</v>
      </c>
    </row>
    <row r="202" spans="1:35" s="16" customFormat="1" ht="45" x14ac:dyDescent="0.25">
      <c r="A202" s="16">
        <v>1474</v>
      </c>
      <c r="B202" s="47">
        <v>2012</v>
      </c>
      <c r="C202" s="20" t="s">
        <v>1057</v>
      </c>
      <c r="D202" s="20">
        <v>201</v>
      </c>
      <c r="E202" s="20">
        <v>1</v>
      </c>
      <c r="F202" s="26" t="s">
        <v>1064</v>
      </c>
      <c r="G202" s="23">
        <v>15999.93</v>
      </c>
      <c r="H202" s="20">
        <v>31.5</v>
      </c>
      <c r="I202" s="23">
        <v>4799.9799999999996</v>
      </c>
      <c r="J202" s="20">
        <v>21</v>
      </c>
      <c r="K202" s="23">
        <v>3199.99</v>
      </c>
      <c r="L202" s="20">
        <v>10.5</v>
      </c>
      <c r="M202" s="23">
        <v>1599.99</v>
      </c>
      <c r="N202" s="20">
        <v>0</v>
      </c>
      <c r="O202" s="23">
        <v>0</v>
      </c>
      <c r="P202" s="20">
        <v>0</v>
      </c>
      <c r="Q202" s="23">
        <v>0</v>
      </c>
      <c r="R202" s="22">
        <v>25599.89</v>
      </c>
      <c r="S202" s="20">
        <v>100</v>
      </c>
      <c r="T202" s="20">
        <v>50</v>
      </c>
      <c r="U202" s="21">
        <v>25</v>
      </c>
      <c r="V202" s="20"/>
      <c r="W202" s="20"/>
      <c r="X202"/>
      <c r="Y202"/>
      <c r="Z202" s="17"/>
      <c r="AA202" s="17"/>
      <c r="AD202" s="16" t="s">
        <v>4</v>
      </c>
      <c r="AE202" s="46">
        <v>24380.85</v>
      </c>
      <c r="AF202" s="16">
        <v>24380.85</v>
      </c>
      <c r="AG202" s="16">
        <f t="shared" si="9"/>
        <v>1219.0425</v>
      </c>
      <c r="AH202" s="16">
        <f t="shared" si="10"/>
        <v>25599.892499999998</v>
      </c>
      <c r="AI202" s="17">
        <f t="shared" si="11"/>
        <v>2.4999999986903276E-3</v>
      </c>
    </row>
    <row r="203" spans="1:35" s="16" customFormat="1" ht="30" x14ac:dyDescent="0.25">
      <c r="A203" s="16">
        <v>1475</v>
      </c>
      <c r="B203" s="47">
        <v>2013</v>
      </c>
      <c r="C203" s="20" t="s">
        <v>1057</v>
      </c>
      <c r="D203" s="20">
        <v>202</v>
      </c>
      <c r="E203" s="20">
        <v>1</v>
      </c>
      <c r="F203" s="26" t="s">
        <v>1063</v>
      </c>
      <c r="G203" s="23">
        <v>9999.5</v>
      </c>
      <c r="H203" s="20">
        <v>31.5</v>
      </c>
      <c r="I203" s="23">
        <v>2999.85</v>
      </c>
      <c r="J203" s="20">
        <v>21</v>
      </c>
      <c r="K203" s="23">
        <v>1999.9</v>
      </c>
      <c r="L203" s="20">
        <v>10.5</v>
      </c>
      <c r="M203" s="23">
        <v>999.95</v>
      </c>
      <c r="N203" s="20">
        <v>0</v>
      </c>
      <c r="O203" s="23">
        <v>0</v>
      </c>
      <c r="P203" s="20">
        <v>0</v>
      </c>
      <c r="Q203" s="23">
        <v>0</v>
      </c>
      <c r="R203" s="22">
        <v>15999.2</v>
      </c>
      <c r="S203" s="20">
        <v>100</v>
      </c>
      <c r="T203" s="20">
        <v>50</v>
      </c>
      <c r="U203" s="21">
        <v>25</v>
      </c>
      <c r="V203" s="20"/>
      <c r="W203" s="20"/>
      <c r="X203"/>
      <c r="Y203"/>
      <c r="Z203" s="17"/>
      <c r="AA203" s="17"/>
      <c r="AD203" s="16" t="s">
        <v>4</v>
      </c>
      <c r="AE203" s="46">
        <v>15237.33</v>
      </c>
      <c r="AF203" s="16">
        <v>15237.33</v>
      </c>
      <c r="AG203" s="16">
        <f t="shared" si="9"/>
        <v>761.86650000000009</v>
      </c>
      <c r="AH203" s="16">
        <f t="shared" si="10"/>
        <v>15999.1965</v>
      </c>
      <c r="AI203" s="17">
        <f t="shared" si="11"/>
        <v>-3.5000000007130438E-3</v>
      </c>
    </row>
    <row r="204" spans="1:35" s="16" customFormat="1" x14ac:dyDescent="0.25">
      <c r="A204" s="16">
        <v>1476</v>
      </c>
      <c r="B204" s="47">
        <v>2014</v>
      </c>
      <c r="C204" s="20" t="s">
        <v>1057</v>
      </c>
      <c r="D204" s="20">
        <v>203</v>
      </c>
      <c r="E204" s="20">
        <v>1</v>
      </c>
      <c r="F204" s="26" t="s">
        <v>1062</v>
      </c>
      <c r="G204" s="23">
        <v>9999.5</v>
      </c>
      <c r="H204" s="20">
        <v>31.5</v>
      </c>
      <c r="I204" s="23">
        <v>2999.85</v>
      </c>
      <c r="J204" s="20">
        <v>21</v>
      </c>
      <c r="K204" s="23">
        <v>1999.9</v>
      </c>
      <c r="L204" s="20">
        <v>10.5</v>
      </c>
      <c r="M204" s="23">
        <v>999.95</v>
      </c>
      <c r="N204" s="20">
        <v>0</v>
      </c>
      <c r="O204" s="23">
        <v>0</v>
      </c>
      <c r="P204" s="20">
        <v>0</v>
      </c>
      <c r="Q204" s="23">
        <v>0</v>
      </c>
      <c r="R204" s="22">
        <v>15999.2</v>
      </c>
      <c r="S204" s="20">
        <v>100</v>
      </c>
      <c r="T204" s="20">
        <v>50</v>
      </c>
      <c r="U204" s="21">
        <v>25</v>
      </c>
      <c r="V204" s="20"/>
      <c r="W204" s="20"/>
      <c r="X204"/>
      <c r="Y204"/>
      <c r="Z204" s="17"/>
      <c r="AA204" s="17"/>
      <c r="AD204" s="16" t="s">
        <v>4</v>
      </c>
      <c r="AE204" s="46">
        <v>15237.33</v>
      </c>
      <c r="AF204" s="16">
        <v>15237.33</v>
      </c>
      <c r="AG204" s="16">
        <f t="shared" si="9"/>
        <v>761.86650000000009</v>
      </c>
      <c r="AH204" s="16">
        <f t="shared" si="10"/>
        <v>15999.1965</v>
      </c>
      <c r="AI204" s="17">
        <f t="shared" si="11"/>
        <v>-3.5000000007130438E-3</v>
      </c>
    </row>
    <row r="205" spans="1:35" s="16" customFormat="1" x14ac:dyDescent="0.25">
      <c r="A205" s="16">
        <v>1477</v>
      </c>
      <c r="B205" s="47">
        <v>2015</v>
      </c>
      <c r="C205" s="20" t="s">
        <v>1057</v>
      </c>
      <c r="D205" s="20">
        <v>204</v>
      </c>
      <c r="E205" s="20">
        <v>1</v>
      </c>
      <c r="F205" s="26" t="s">
        <v>1061</v>
      </c>
      <c r="G205" s="23">
        <v>9066.92</v>
      </c>
      <c r="H205" s="20">
        <v>31.5</v>
      </c>
      <c r="I205" s="23">
        <v>2720.08</v>
      </c>
      <c r="J205" s="20">
        <v>21</v>
      </c>
      <c r="K205" s="23">
        <v>1813.38</v>
      </c>
      <c r="L205" s="20">
        <v>10.5</v>
      </c>
      <c r="M205" s="23">
        <v>906.7</v>
      </c>
      <c r="N205" s="20">
        <v>0</v>
      </c>
      <c r="O205" s="23">
        <v>0</v>
      </c>
      <c r="P205" s="20">
        <v>0</v>
      </c>
      <c r="Q205" s="23">
        <v>0</v>
      </c>
      <c r="R205" s="22">
        <v>14507.08</v>
      </c>
      <c r="S205" s="20">
        <v>100</v>
      </c>
      <c r="T205" s="20">
        <v>50</v>
      </c>
      <c r="U205" s="21">
        <v>25</v>
      </c>
      <c r="V205" s="20"/>
      <c r="W205" s="20"/>
      <c r="X205"/>
      <c r="Y205"/>
      <c r="Z205" s="17"/>
      <c r="AA205" s="17"/>
      <c r="AD205" s="16" t="s">
        <v>4</v>
      </c>
      <c r="AE205" s="46">
        <v>13816.26</v>
      </c>
      <c r="AF205" s="16">
        <v>13816.26</v>
      </c>
      <c r="AG205" s="16">
        <f t="shared" si="9"/>
        <v>690.8130000000001</v>
      </c>
      <c r="AH205" s="16">
        <f t="shared" si="10"/>
        <v>14507.073</v>
      </c>
      <c r="AI205" s="17">
        <f t="shared" si="11"/>
        <v>-6.9999999996070983E-3</v>
      </c>
    </row>
    <row r="206" spans="1:35" s="16" customFormat="1" x14ac:dyDescent="0.25">
      <c r="A206" s="16">
        <v>1478</v>
      </c>
      <c r="B206" s="47">
        <v>2016</v>
      </c>
      <c r="C206" s="20" t="s">
        <v>1057</v>
      </c>
      <c r="D206" s="20">
        <v>205</v>
      </c>
      <c r="E206" s="20">
        <v>1</v>
      </c>
      <c r="F206" s="26" t="s">
        <v>1060</v>
      </c>
      <c r="G206" s="23">
        <v>9999.5</v>
      </c>
      <c r="H206" s="20">
        <v>31.5</v>
      </c>
      <c r="I206" s="23">
        <v>2999.85</v>
      </c>
      <c r="J206" s="20">
        <v>21</v>
      </c>
      <c r="K206" s="23">
        <v>1999.9</v>
      </c>
      <c r="L206" s="20">
        <v>10.5</v>
      </c>
      <c r="M206" s="23">
        <v>999.95</v>
      </c>
      <c r="N206" s="20">
        <v>0</v>
      </c>
      <c r="O206" s="23">
        <v>0</v>
      </c>
      <c r="P206" s="20">
        <v>0</v>
      </c>
      <c r="Q206" s="23">
        <v>0</v>
      </c>
      <c r="R206" s="22">
        <v>15999.2</v>
      </c>
      <c r="S206" s="20">
        <v>100</v>
      </c>
      <c r="T206" s="20">
        <v>50</v>
      </c>
      <c r="U206" s="21">
        <v>25</v>
      </c>
      <c r="V206" s="20"/>
      <c r="W206" s="20"/>
      <c r="X206"/>
      <c r="Y206"/>
      <c r="Z206" s="17"/>
      <c r="AA206" s="17"/>
      <c r="AD206" s="16" t="s">
        <v>4</v>
      </c>
      <c r="AE206" s="46">
        <v>15237.33</v>
      </c>
      <c r="AF206" s="16">
        <v>15237.33</v>
      </c>
      <c r="AG206" s="16">
        <f t="shared" si="9"/>
        <v>761.86650000000009</v>
      </c>
      <c r="AH206" s="16">
        <f t="shared" si="10"/>
        <v>15999.1965</v>
      </c>
      <c r="AI206" s="17">
        <f t="shared" si="11"/>
        <v>-3.5000000007130438E-3</v>
      </c>
    </row>
    <row r="207" spans="1:35" s="16" customFormat="1" ht="30" x14ac:dyDescent="0.25">
      <c r="A207" s="16">
        <v>1479</v>
      </c>
      <c r="B207" s="47">
        <v>2017</v>
      </c>
      <c r="C207" s="20" t="s">
        <v>1057</v>
      </c>
      <c r="D207" s="20">
        <v>206</v>
      </c>
      <c r="E207" s="20">
        <v>1</v>
      </c>
      <c r="F207" s="26" t="s">
        <v>1059</v>
      </c>
      <c r="G207" s="23">
        <v>5999.21</v>
      </c>
      <c r="H207" s="20">
        <v>31.5</v>
      </c>
      <c r="I207" s="23">
        <v>1799.76</v>
      </c>
      <c r="J207" s="20">
        <v>21</v>
      </c>
      <c r="K207" s="23">
        <v>1199.8499999999999</v>
      </c>
      <c r="L207" s="20">
        <v>10.5</v>
      </c>
      <c r="M207" s="23">
        <v>599.91999999999996</v>
      </c>
      <c r="N207" s="20">
        <v>0</v>
      </c>
      <c r="O207" s="23">
        <v>0</v>
      </c>
      <c r="P207" s="20">
        <v>0</v>
      </c>
      <c r="Q207" s="23">
        <v>0</v>
      </c>
      <c r="R207" s="22">
        <v>9598.74</v>
      </c>
      <c r="S207" s="20">
        <v>100</v>
      </c>
      <c r="T207" s="20">
        <v>50</v>
      </c>
      <c r="U207" s="21">
        <v>25</v>
      </c>
      <c r="V207" s="20"/>
      <c r="W207" s="20"/>
      <c r="X207"/>
      <c r="Y207"/>
      <c r="Z207" s="17"/>
      <c r="AA207" s="17"/>
      <c r="AD207" s="16" t="s">
        <v>4</v>
      </c>
      <c r="AE207" s="46">
        <v>9141.65</v>
      </c>
      <c r="AF207" s="16">
        <v>9141.65</v>
      </c>
      <c r="AG207" s="16">
        <f t="shared" si="9"/>
        <v>457.08249999999998</v>
      </c>
      <c r="AH207" s="16">
        <f t="shared" si="10"/>
        <v>9598.7325000000001</v>
      </c>
      <c r="AI207" s="17">
        <f t="shared" si="11"/>
        <v>-7.4999999997089617E-3</v>
      </c>
    </row>
    <row r="208" spans="1:35" s="16" customFormat="1" ht="30" x14ac:dyDescent="0.25">
      <c r="A208" s="16">
        <v>1480</v>
      </c>
      <c r="B208" s="47">
        <v>2018</v>
      </c>
      <c r="C208" s="20" t="s">
        <v>1057</v>
      </c>
      <c r="D208" s="20">
        <v>207</v>
      </c>
      <c r="E208" s="20">
        <v>1</v>
      </c>
      <c r="F208" s="26" t="s">
        <v>1058</v>
      </c>
      <c r="G208" s="23">
        <v>4132.8100000000004</v>
      </c>
      <c r="H208" s="20">
        <v>31.5</v>
      </c>
      <c r="I208" s="23">
        <v>1239.8399999999999</v>
      </c>
      <c r="J208" s="20">
        <v>21</v>
      </c>
      <c r="K208" s="23">
        <v>826.56</v>
      </c>
      <c r="L208" s="20">
        <v>10.5</v>
      </c>
      <c r="M208" s="23">
        <v>413.28</v>
      </c>
      <c r="N208" s="20">
        <v>0</v>
      </c>
      <c r="O208" s="23">
        <v>0</v>
      </c>
      <c r="P208" s="20">
        <v>0</v>
      </c>
      <c r="Q208" s="23">
        <v>0</v>
      </c>
      <c r="R208" s="22">
        <v>6612.49</v>
      </c>
      <c r="S208" s="20">
        <v>100</v>
      </c>
      <c r="T208" s="20">
        <v>50</v>
      </c>
      <c r="U208" s="21">
        <v>25</v>
      </c>
      <c r="V208" s="20"/>
      <c r="W208" s="20"/>
      <c r="X208"/>
      <c r="Y208"/>
      <c r="Z208" s="17"/>
      <c r="AA208" s="17"/>
      <c r="AD208" s="16" t="s">
        <v>4</v>
      </c>
      <c r="AE208" s="46">
        <v>6297.61</v>
      </c>
      <c r="AF208" s="16">
        <v>6297.61</v>
      </c>
      <c r="AG208" s="16">
        <f t="shared" si="9"/>
        <v>314.88049999999998</v>
      </c>
      <c r="AH208" s="16">
        <f t="shared" si="10"/>
        <v>6612.4904999999999</v>
      </c>
      <c r="AI208" s="17">
        <f t="shared" si="11"/>
        <v>5.0000000010186341E-4</v>
      </c>
    </row>
    <row r="209" spans="1:35" s="16" customFormat="1" ht="45" x14ac:dyDescent="0.25">
      <c r="A209" s="16">
        <v>1481</v>
      </c>
      <c r="B209" s="47">
        <v>2019</v>
      </c>
      <c r="C209" s="20" t="s">
        <v>1057</v>
      </c>
      <c r="D209" s="20">
        <v>252</v>
      </c>
      <c r="E209" s="20">
        <v>1</v>
      </c>
      <c r="F209" s="26" t="s">
        <v>878</v>
      </c>
      <c r="G209" s="23">
        <v>9066.3799999999992</v>
      </c>
      <c r="H209" s="20">
        <v>31.5</v>
      </c>
      <c r="I209" s="23">
        <v>2719.92</v>
      </c>
      <c r="J209" s="20">
        <v>21</v>
      </c>
      <c r="K209" s="23">
        <v>1813.28</v>
      </c>
      <c r="L209" s="20">
        <v>10.5</v>
      </c>
      <c r="M209" s="23">
        <v>906.64</v>
      </c>
      <c r="N209" s="20">
        <v>0</v>
      </c>
      <c r="O209" s="23">
        <v>0</v>
      </c>
      <c r="P209" s="20">
        <v>0</v>
      </c>
      <c r="Q209" s="23">
        <v>0</v>
      </c>
      <c r="R209" s="22">
        <v>14506.22</v>
      </c>
      <c r="S209" s="20">
        <v>100</v>
      </c>
      <c r="T209" s="20">
        <v>50</v>
      </c>
      <c r="U209" s="21">
        <v>25</v>
      </c>
      <c r="V209" s="20"/>
      <c r="W209" s="20"/>
      <c r="X209"/>
      <c r="Y209"/>
      <c r="Z209" s="17"/>
      <c r="AA209" s="17"/>
      <c r="AD209" s="16" t="s">
        <v>4</v>
      </c>
      <c r="AE209" s="46">
        <v>13815.45</v>
      </c>
      <c r="AF209" s="16">
        <v>13815.45</v>
      </c>
      <c r="AG209" s="16">
        <f t="shared" si="9"/>
        <v>690.77250000000004</v>
      </c>
      <c r="AH209" s="16">
        <f t="shared" si="10"/>
        <v>14506.2225</v>
      </c>
      <c r="AI209" s="17">
        <f t="shared" si="11"/>
        <v>2.500000000509317E-3</v>
      </c>
    </row>
    <row r="210" spans="1:35" ht="22.5" x14ac:dyDescent="0.25">
      <c r="B210" s="15"/>
      <c r="C210" s="102"/>
      <c r="D210" s="11"/>
      <c r="E210" s="11"/>
      <c r="F210" s="5" t="s">
        <v>3</v>
      </c>
      <c r="G210" s="14"/>
      <c r="H210" s="13"/>
      <c r="I210" s="12"/>
      <c r="J210" s="12"/>
      <c r="K210" s="12"/>
      <c r="L210" s="12"/>
      <c r="M210" s="12"/>
      <c r="N210" s="12"/>
      <c r="O210" s="12"/>
      <c r="P210" s="12"/>
      <c r="Q210" s="12"/>
      <c r="R210" s="11"/>
      <c r="Z210" s="17"/>
    </row>
    <row r="211" spans="1:35" ht="22.5" x14ac:dyDescent="0.25">
      <c r="B211" s="10"/>
      <c r="C211" s="101"/>
      <c r="D211" s="7"/>
      <c r="E211" s="7"/>
      <c r="F211" s="5" t="s">
        <v>2</v>
      </c>
      <c r="G211" s="9">
        <v>0.3</v>
      </c>
      <c r="H211" s="3">
        <v>0.3</v>
      </c>
      <c r="I211" s="8"/>
      <c r="J211" s="8"/>
      <c r="K211" s="8"/>
      <c r="L211" s="8"/>
      <c r="M211" s="8"/>
      <c r="N211" s="8"/>
      <c r="O211" s="8"/>
      <c r="P211" s="8"/>
      <c r="Q211" s="8"/>
      <c r="R211" s="7"/>
      <c r="Z211" s="17"/>
    </row>
    <row r="212" spans="1:35" ht="22.5" x14ac:dyDescent="0.25">
      <c r="B212" s="10"/>
      <c r="C212" s="101"/>
      <c r="D212" s="7"/>
      <c r="E212" s="7"/>
      <c r="F212" s="5" t="s">
        <v>1</v>
      </c>
      <c r="G212" s="9">
        <v>0.2</v>
      </c>
      <c r="H212" s="3">
        <v>0.2</v>
      </c>
      <c r="I212" s="8"/>
      <c r="J212" s="8"/>
      <c r="K212" s="8"/>
      <c r="L212" s="8"/>
      <c r="M212" s="8"/>
      <c r="N212" s="8"/>
      <c r="O212" s="8"/>
      <c r="P212" s="8"/>
      <c r="Q212" s="8"/>
      <c r="R212" s="7"/>
      <c r="Z212" s="17"/>
    </row>
    <row r="213" spans="1:35" ht="23.25" thickBot="1" x14ac:dyDescent="0.3">
      <c r="B213" s="6"/>
      <c r="C213" s="100"/>
      <c r="D213" s="1"/>
      <c r="E213" s="1"/>
      <c r="F213" s="5" t="s">
        <v>0</v>
      </c>
      <c r="G213" s="4">
        <v>0.1</v>
      </c>
      <c r="H213" s="3">
        <v>0.1</v>
      </c>
      <c r="I213" s="2"/>
      <c r="J213" s="2"/>
      <c r="K213" s="2"/>
      <c r="L213" s="2"/>
      <c r="M213" s="2"/>
      <c r="N213" s="2"/>
      <c r="O213" s="2"/>
      <c r="P213" s="2"/>
      <c r="Q213" s="2"/>
      <c r="R213" s="1"/>
      <c r="Z213" s="17"/>
    </row>
    <row r="215" spans="1:35" x14ac:dyDescent="0.25">
      <c r="F215" s="141"/>
    </row>
    <row r="216" spans="1:35" x14ac:dyDescent="0.25">
      <c r="F216" s="14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LZ7"/>
  <sheetViews>
    <sheetView topLeftCell="C1" workbookViewId="0">
      <selection activeCell="Z6" sqref="Z6"/>
    </sheetView>
  </sheetViews>
  <sheetFormatPr baseColWidth="10" defaultRowHeight="15" x14ac:dyDescent="0.25"/>
  <cols>
    <col min="1" max="1" width="0" hidden="1" customWidth="1"/>
    <col min="2" max="2" width="10.140625" hidden="1" customWidth="1"/>
    <col min="3" max="3" width="7.7109375" customWidth="1"/>
    <col min="4" max="4" width="5.42578125" customWidth="1"/>
    <col min="5" max="5" width="6" hidden="1" customWidth="1"/>
    <col min="6" max="6" width="36.5703125" customWidth="1"/>
    <col min="7" max="7" width="12.85546875" customWidth="1"/>
    <col min="8" max="8" width="0" hidden="1" customWidth="1"/>
    <col min="10" max="10" width="0" hidden="1" customWidth="1"/>
    <col min="11" max="11" width="13.5703125" customWidth="1"/>
    <col min="12" max="12" width="0" hidden="1" customWidth="1"/>
    <col min="13" max="13" width="13.42578125" customWidth="1"/>
    <col min="14" max="17" width="0" hidden="1" customWidth="1"/>
    <col min="19" max="23" width="0" hidden="1" customWidth="1"/>
    <col min="24" max="24" width="11.42578125" style="108"/>
    <col min="25" max="25" width="0" style="108" hidden="1" customWidth="1"/>
    <col min="26" max="26" width="11.42578125" style="108"/>
    <col min="27" max="27" width="1.140625" style="108" customWidth="1"/>
    <col min="28" max="29" width="11.42578125" style="108" hidden="1" customWidth="1"/>
    <col min="30" max="36" width="0" style="108" hidden="1" customWidth="1"/>
    <col min="37" max="338" width="11.42578125" style="108"/>
  </cols>
  <sheetData>
    <row r="1" spans="1:35" s="16" customFormat="1" ht="137.25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1:35" s="16" customFormat="1" ht="56.25" customHeight="1" thickBot="1" x14ac:dyDescent="0.3">
      <c r="B2" s="84" t="s">
        <v>70</v>
      </c>
      <c r="C2" s="84" t="s">
        <v>69</v>
      </c>
      <c r="D2" s="84" t="s">
        <v>135</v>
      </c>
      <c r="E2" s="142" t="s">
        <v>67</v>
      </c>
      <c r="F2" s="140" t="s">
        <v>1085</v>
      </c>
      <c r="G2" s="138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3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30" customHeight="1" x14ac:dyDescent="0.25">
      <c r="A3" s="16">
        <v>1485</v>
      </c>
      <c r="B3" s="47">
        <v>1534</v>
      </c>
      <c r="C3" s="47" t="s">
        <v>1084</v>
      </c>
      <c r="D3" s="47">
        <v>1</v>
      </c>
      <c r="E3" s="20">
        <v>1</v>
      </c>
      <c r="F3" s="26" t="s">
        <v>1083</v>
      </c>
      <c r="G3" s="51">
        <v>29166.9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48">
        <v>29166.9</v>
      </c>
      <c r="S3" s="20">
        <v>0</v>
      </c>
      <c r="T3" s="20">
        <v>0</v>
      </c>
      <c r="U3" s="21">
        <v>0</v>
      </c>
      <c r="V3" s="20"/>
      <c r="W3" s="20"/>
      <c r="X3" s="108"/>
      <c r="Y3" s="108" t="s">
        <v>5</v>
      </c>
      <c r="AA3" s="17"/>
      <c r="AD3" s="16" t="s">
        <v>4</v>
      </c>
      <c r="AE3" s="46">
        <v>27778</v>
      </c>
      <c r="AF3" s="48">
        <v>27778</v>
      </c>
      <c r="AG3" s="16">
        <f>+AF3*5%</f>
        <v>1388.9</v>
      </c>
      <c r="AH3" s="17">
        <f>+AG3+AF3</f>
        <v>29166.9</v>
      </c>
      <c r="AI3" s="17">
        <f>+AH3-R3</f>
        <v>0</v>
      </c>
    </row>
    <row r="4" spans="1:35" ht="22.5" x14ac:dyDescent="0.25">
      <c r="B4" s="15"/>
      <c r="C4" s="102"/>
      <c r="D4" s="11"/>
      <c r="E4" s="11"/>
      <c r="F4" s="5" t="s">
        <v>3</v>
      </c>
      <c r="G4" s="14"/>
      <c r="H4" s="13"/>
      <c r="I4" s="12"/>
      <c r="J4" s="12"/>
      <c r="K4" s="12"/>
      <c r="L4" s="12"/>
      <c r="M4" s="12"/>
      <c r="N4" s="12"/>
      <c r="O4" s="12"/>
      <c r="P4" s="12"/>
      <c r="Q4" s="12"/>
      <c r="R4" s="11"/>
      <c r="Z4" s="16"/>
      <c r="AA4" s="17"/>
    </row>
    <row r="5" spans="1:35" ht="22.5" x14ac:dyDescent="0.25">
      <c r="B5" s="10"/>
      <c r="C5" s="101"/>
      <c r="D5" s="7"/>
      <c r="E5" s="7"/>
      <c r="F5" s="5" t="s">
        <v>2</v>
      </c>
      <c r="G5" s="9">
        <v>0.3</v>
      </c>
      <c r="H5" s="3">
        <v>0.3</v>
      </c>
      <c r="I5" s="8"/>
      <c r="J5" s="8"/>
      <c r="K5" s="8"/>
      <c r="L5" s="8"/>
      <c r="M5" s="8"/>
      <c r="N5" s="8"/>
      <c r="O5" s="8"/>
      <c r="P5" s="8"/>
      <c r="Q5" s="8"/>
      <c r="R5" s="7"/>
    </row>
    <row r="6" spans="1:35" ht="22.5" x14ac:dyDescent="0.25">
      <c r="B6" s="10"/>
      <c r="C6" s="101"/>
      <c r="D6" s="7"/>
      <c r="E6" s="7"/>
      <c r="F6" s="5" t="s">
        <v>1</v>
      </c>
      <c r="G6" s="9">
        <v>0.2</v>
      </c>
      <c r="H6" s="3">
        <v>0.2</v>
      </c>
      <c r="I6" s="8"/>
      <c r="J6" s="8"/>
      <c r="K6" s="8"/>
      <c r="L6" s="8"/>
      <c r="M6" s="8"/>
      <c r="N6" s="8"/>
      <c r="O6" s="8"/>
      <c r="P6" s="8"/>
      <c r="Q6" s="8"/>
      <c r="R6" s="7"/>
    </row>
    <row r="7" spans="1:35" ht="34.5" thickBot="1" x14ac:dyDescent="0.3">
      <c r="B7" s="6"/>
      <c r="C7" s="100"/>
      <c r="D7" s="1"/>
      <c r="E7" s="1"/>
      <c r="F7" s="5" t="s">
        <v>0</v>
      </c>
      <c r="G7" s="4">
        <v>0.1</v>
      </c>
      <c r="H7" s="3">
        <v>0.1</v>
      </c>
      <c r="I7" s="2"/>
      <c r="J7" s="2"/>
      <c r="K7" s="2"/>
      <c r="L7" s="2"/>
      <c r="M7" s="2"/>
      <c r="N7" s="2"/>
      <c r="O7" s="2"/>
      <c r="P7" s="2"/>
      <c r="Q7" s="2"/>
      <c r="R7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AI65"/>
  <sheetViews>
    <sheetView topLeftCell="C1" workbookViewId="0">
      <selection activeCell="C1" sqref="C1:R1"/>
    </sheetView>
  </sheetViews>
  <sheetFormatPr baseColWidth="10" defaultRowHeight="15" x14ac:dyDescent="0.25"/>
  <cols>
    <col min="1" max="1" width="0" hidden="1" customWidth="1"/>
    <col min="2" max="2" width="9.7109375" hidden="1" customWidth="1"/>
    <col min="3" max="3" width="14" customWidth="1"/>
    <col min="4" max="4" width="5.28515625" style="143" customWidth="1"/>
    <col min="5" max="5" width="9.28515625" hidden="1" customWidth="1"/>
    <col min="6" max="6" width="37.85546875" customWidth="1"/>
    <col min="7" max="7" width="13.42578125" customWidth="1"/>
    <col min="8" max="8" width="0" hidden="1" customWidth="1"/>
    <col min="10" max="10" width="0" hidden="1" customWidth="1"/>
    <col min="11" max="11" width="13.85546875" customWidth="1"/>
    <col min="12" max="12" width="0" hidden="1" customWidth="1"/>
    <col min="13" max="13" width="14.42578125" customWidth="1"/>
    <col min="14" max="17" width="0" hidden="1" customWidth="1"/>
    <col min="19" max="25" width="0" hidden="1" customWidth="1"/>
    <col min="26" max="26" width="1.28515625" customWidth="1"/>
    <col min="27" max="28" width="11.42578125" hidden="1" customWidth="1"/>
    <col min="30" max="35" width="0" hidden="1" customWidth="1"/>
  </cols>
  <sheetData>
    <row r="1" spans="1:35" s="16" customFormat="1" ht="153" customHeight="1" thickBot="1" x14ac:dyDescent="0.3">
      <c r="B1" s="38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8"/>
      <c r="T1" s="38"/>
      <c r="U1" s="38"/>
    </row>
    <row r="2" spans="1:35" s="16" customFormat="1" ht="54" customHeight="1" thickBot="1" x14ac:dyDescent="0.3">
      <c r="B2" s="37" t="s">
        <v>70</v>
      </c>
      <c r="C2" s="84" t="s">
        <v>69</v>
      </c>
      <c r="D2" s="159" t="s">
        <v>135</v>
      </c>
      <c r="E2" s="83" t="s">
        <v>67</v>
      </c>
      <c r="F2" s="82" t="s">
        <v>1139</v>
      </c>
      <c r="G2" s="138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6.25" customHeight="1" x14ac:dyDescent="0.25">
      <c r="A3" s="16">
        <v>1597</v>
      </c>
      <c r="B3" s="126">
        <v>1769</v>
      </c>
      <c r="C3" s="47" t="s">
        <v>1087</v>
      </c>
      <c r="D3" s="156">
        <v>1</v>
      </c>
      <c r="E3" s="20">
        <v>1</v>
      </c>
      <c r="F3" s="52" t="s">
        <v>55</v>
      </c>
      <c r="G3" s="51">
        <v>266.45</v>
      </c>
      <c r="H3" s="25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266.45</v>
      </c>
      <c r="S3" s="20">
        <v>0</v>
      </c>
      <c r="T3" s="20">
        <v>0</v>
      </c>
      <c r="U3" s="21">
        <v>0</v>
      </c>
      <c r="V3" s="20"/>
      <c r="W3" s="19"/>
      <c r="X3"/>
      <c r="Y3" t="s">
        <v>5</v>
      </c>
      <c r="AA3" s="17"/>
      <c r="AD3" s="16" t="s">
        <v>4</v>
      </c>
      <c r="AE3" s="46">
        <v>253.76</v>
      </c>
      <c r="AF3" s="16">
        <v>253.76</v>
      </c>
      <c r="AG3" s="16">
        <f t="shared" ref="AG3:AG34" si="0">+AF3*5%</f>
        <v>12.688000000000001</v>
      </c>
      <c r="AH3" s="16">
        <f t="shared" ref="AH3:AH34" si="1">+AG3+AF3</f>
        <v>266.44799999999998</v>
      </c>
      <c r="AI3" s="17">
        <f t="shared" ref="AI3:AI34" si="2">+AH3-R3</f>
        <v>-2.0000000000095497E-3</v>
      </c>
    </row>
    <row r="4" spans="1:35" s="16" customFormat="1" x14ac:dyDescent="0.25">
      <c r="A4" s="16">
        <v>1598</v>
      </c>
      <c r="B4" s="126">
        <v>1770</v>
      </c>
      <c r="C4" s="47" t="s">
        <v>1087</v>
      </c>
      <c r="D4" s="153">
        <v>2</v>
      </c>
      <c r="E4" s="20">
        <v>1</v>
      </c>
      <c r="F4" s="26" t="s">
        <v>54</v>
      </c>
      <c r="G4" s="23">
        <v>514.21</v>
      </c>
      <c r="H4" s="25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19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ht="30" x14ac:dyDescent="0.25">
      <c r="A5" s="16">
        <v>1599</v>
      </c>
      <c r="B5" s="126">
        <v>1771</v>
      </c>
      <c r="C5" s="47" t="s">
        <v>1087</v>
      </c>
      <c r="D5" s="153">
        <v>3</v>
      </c>
      <c r="E5" s="20">
        <v>1</v>
      </c>
      <c r="F5" s="26" t="s">
        <v>51</v>
      </c>
      <c r="G5" s="23">
        <v>514.21</v>
      </c>
      <c r="H5" s="25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19"/>
      <c r="X5"/>
      <c r="Y5" t="s">
        <v>5</v>
      </c>
      <c r="AA5" s="17"/>
      <c r="AD5" s="16" t="s">
        <v>4</v>
      </c>
      <c r="AE5" s="46">
        <v>489.72</v>
      </c>
      <c r="AF5" s="16">
        <v>489.72</v>
      </c>
      <c r="AG5" s="16">
        <f t="shared" si="0"/>
        <v>24.486000000000004</v>
      </c>
      <c r="AH5" s="16">
        <f t="shared" si="1"/>
        <v>514.20600000000002</v>
      </c>
      <c r="AI5" s="17">
        <f t="shared" si="2"/>
        <v>-4.0000000000190994E-3</v>
      </c>
    </row>
    <row r="6" spans="1:35" s="16" customFormat="1" x14ac:dyDescent="0.25">
      <c r="A6" s="16">
        <v>1600</v>
      </c>
      <c r="B6" s="126">
        <v>1772</v>
      </c>
      <c r="C6" s="47" t="s">
        <v>1087</v>
      </c>
      <c r="D6" s="156">
        <v>4</v>
      </c>
      <c r="E6" s="20">
        <v>1</v>
      </c>
      <c r="F6" s="26" t="s">
        <v>52</v>
      </c>
      <c r="G6" s="23">
        <v>514.21</v>
      </c>
      <c r="H6" s="25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19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1601</v>
      </c>
      <c r="B7" s="126">
        <v>1773</v>
      </c>
      <c r="C7" s="47" t="s">
        <v>1087</v>
      </c>
      <c r="D7" s="153">
        <v>5</v>
      </c>
      <c r="E7" s="20">
        <v>1</v>
      </c>
      <c r="F7" s="26" t="s">
        <v>1138</v>
      </c>
      <c r="G7" s="23">
        <v>586.66999999999996</v>
      </c>
      <c r="H7" s="25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586.66999999999996</v>
      </c>
      <c r="S7" s="20">
        <v>0</v>
      </c>
      <c r="T7" s="20">
        <v>0</v>
      </c>
      <c r="U7" s="21">
        <v>0</v>
      </c>
      <c r="V7" s="20"/>
      <c r="W7" s="19"/>
      <c r="X7"/>
      <c r="Y7" t="s">
        <v>5</v>
      </c>
      <c r="AA7" s="17"/>
      <c r="AD7" s="16" t="s">
        <v>4</v>
      </c>
      <c r="AE7" s="46">
        <v>558.73</v>
      </c>
      <c r="AF7" s="16">
        <v>558.73</v>
      </c>
      <c r="AG7" s="16">
        <f t="shared" si="0"/>
        <v>27.936500000000002</v>
      </c>
      <c r="AH7" s="16">
        <f t="shared" si="1"/>
        <v>586.66650000000004</v>
      </c>
      <c r="AI7" s="17">
        <f t="shared" si="2"/>
        <v>-3.499999999917236E-3</v>
      </c>
    </row>
    <row r="8" spans="1:35" s="16" customFormat="1" ht="45" x14ac:dyDescent="0.25">
      <c r="A8" s="16">
        <v>1602</v>
      </c>
      <c r="B8" s="126">
        <v>1774</v>
      </c>
      <c r="C8" s="47" t="s">
        <v>1087</v>
      </c>
      <c r="D8" s="156">
        <v>6</v>
      </c>
      <c r="E8" s="20">
        <v>1</v>
      </c>
      <c r="F8" s="158" t="s">
        <v>1137</v>
      </c>
      <c r="G8" s="23">
        <v>586.54</v>
      </c>
      <c r="H8" s="25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586.54</v>
      </c>
      <c r="S8" s="20">
        <v>0</v>
      </c>
      <c r="T8" s="20">
        <v>0</v>
      </c>
      <c r="U8" s="21">
        <v>0</v>
      </c>
      <c r="V8" s="20"/>
      <c r="W8" s="19"/>
      <c r="X8"/>
      <c r="Y8" t="s">
        <v>5</v>
      </c>
      <c r="AA8" s="17"/>
      <c r="AD8" s="16" t="s">
        <v>4</v>
      </c>
      <c r="AE8" s="46">
        <v>558.61</v>
      </c>
      <c r="AF8" s="16">
        <v>558.61</v>
      </c>
      <c r="AG8" s="16">
        <f t="shared" si="0"/>
        <v>27.930500000000002</v>
      </c>
      <c r="AH8" s="16">
        <f t="shared" si="1"/>
        <v>586.54050000000007</v>
      </c>
      <c r="AI8" s="17">
        <f t="shared" si="2"/>
        <v>5.0000000010186341E-4</v>
      </c>
    </row>
    <row r="9" spans="1:35" s="16" customFormat="1" ht="30" x14ac:dyDescent="0.25">
      <c r="A9" s="16">
        <v>1603</v>
      </c>
      <c r="B9" s="126">
        <v>1775</v>
      </c>
      <c r="C9" s="47" t="s">
        <v>1087</v>
      </c>
      <c r="D9" s="153">
        <v>7</v>
      </c>
      <c r="E9" s="20">
        <v>1</v>
      </c>
      <c r="F9" s="150" t="s">
        <v>1136</v>
      </c>
      <c r="G9" s="23">
        <v>266.27999999999997</v>
      </c>
      <c r="H9" s="25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266.27999999999997</v>
      </c>
      <c r="S9" s="20">
        <v>0</v>
      </c>
      <c r="T9" s="20">
        <v>0</v>
      </c>
      <c r="U9" s="21">
        <v>0</v>
      </c>
      <c r="V9" s="20"/>
      <c r="W9" s="19"/>
      <c r="X9"/>
      <c r="Y9" t="s">
        <v>5</v>
      </c>
      <c r="AA9" s="17"/>
      <c r="AD9" s="16" t="s">
        <v>4</v>
      </c>
      <c r="AE9" s="46">
        <v>253.6</v>
      </c>
      <c r="AF9" s="16">
        <v>253.6</v>
      </c>
      <c r="AG9" s="16">
        <f t="shared" si="0"/>
        <v>12.68</v>
      </c>
      <c r="AH9" s="16">
        <f t="shared" si="1"/>
        <v>266.27999999999997</v>
      </c>
      <c r="AI9" s="17">
        <f t="shared" si="2"/>
        <v>0</v>
      </c>
    </row>
    <row r="10" spans="1:35" s="16" customFormat="1" ht="60" x14ac:dyDescent="0.25">
      <c r="A10" s="16">
        <v>1604</v>
      </c>
      <c r="B10" s="126">
        <v>1776</v>
      </c>
      <c r="C10" s="47" t="s">
        <v>1087</v>
      </c>
      <c r="D10" s="153">
        <v>8</v>
      </c>
      <c r="E10" s="20">
        <v>1</v>
      </c>
      <c r="F10" s="158" t="s">
        <v>1135</v>
      </c>
      <c r="G10" s="23">
        <v>514.15</v>
      </c>
      <c r="H10" s="25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514.15</v>
      </c>
      <c r="S10" s="20">
        <v>0</v>
      </c>
      <c r="T10" s="20">
        <v>0</v>
      </c>
      <c r="U10" s="21">
        <v>0</v>
      </c>
      <c r="V10" s="20"/>
      <c r="W10" s="19"/>
      <c r="X10"/>
      <c r="Y10" t="s">
        <v>5</v>
      </c>
      <c r="AA10" s="17"/>
      <c r="AD10" s="16" t="s">
        <v>4</v>
      </c>
      <c r="AE10" s="46">
        <v>489.67</v>
      </c>
      <c r="AF10" s="16">
        <v>489.67</v>
      </c>
      <c r="AG10" s="16">
        <f t="shared" si="0"/>
        <v>24.483500000000003</v>
      </c>
      <c r="AH10" s="16">
        <f t="shared" si="1"/>
        <v>514.15350000000001</v>
      </c>
      <c r="AI10" s="17">
        <f t="shared" si="2"/>
        <v>3.5000000000309228E-3</v>
      </c>
    </row>
    <row r="11" spans="1:35" s="16" customFormat="1" ht="30" x14ac:dyDescent="0.25">
      <c r="A11" s="16">
        <v>1605</v>
      </c>
      <c r="B11" s="126">
        <v>1777</v>
      </c>
      <c r="C11" s="47" t="s">
        <v>1087</v>
      </c>
      <c r="D11" s="156">
        <v>9</v>
      </c>
      <c r="E11" s="20">
        <v>1</v>
      </c>
      <c r="F11" s="158" t="s">
        <v>1134</v>
      </c>
      <c r="G11" s="23">
        <v>514.15</v>
      </c>
      <c r="H11" s="25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514.15</v>
      </c>
      <c r="S11" s="20">
        <v>0</v>
      </c>
      <c r="T11" s="20">
        <v>0</v>
      </c>
      <c r="U11" s="21">
        <v>0</v>
      </c>
      <c r="V11" s="20"/>
      <c r="W11" s="19"/>
      <c r="X11"/>
      <c r="Y11" t="s">
        <v>5</v>
      </c>
      <c r="AA11" s="17"/>
      <c r="AD11" s="16" t="s">
        <v>4</v>
      </c>
      <c r="AE11" s="46">
        <v>489.67</v>
      </c>
      <c r="AF11" s="16">
        <v>489.67</v>
      </c>
      <c r="AG11" s="16">
        <f t="shared" si="0"/>
        <v>24.483500000000003</v>
      </c>
      <c r="AH11" s="16">
        <f t="shared" si="1"/>
        <v>514.15350000000001</v>
      </c>
      <c r="AI11" s="17">
        <f t="shared" si="2"/>
        <v>3.5000000000309228E-3</v>
      </c>
    </row>
    <row r="12" spans="1:35" s="16" customFormat="1" x14ac:dyDescent="0.25">
      <c r="A12" s="16">
        <v>1606</v>
      </c>
      <c r="B12" s="126">
        <v>1778</v>
      </c>
      <c r="C12" s="47" t="s">
        <v>1087</v>
      </c>
      <c r="D12" s="153">
        <v>10</v>
      </c>
      <c r="E12" s="20">
        <v>1</v>
      </c>
      <c r="F12" s="150" t="s">
        <v>1133</v>
      </c>
      <c r="G12" s="23">
        <v>800.06</v>
      </c>
      <c r="H12" s="25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800.06</v>
      </c>
      <c r="S12" s="20">
        <v>0</v>
      </c>
      <c r="T12" s="20">
        <v>0</v>
      </c>
      <c r="U12" s="21">
        <v>0</v>
      </c>
      <c r="V12" s="20"/>
      <c r="W12" s="19"/>
      <c r="X12"/>
      <c r="Y12" t="s">
        <v>5</v>
      </c>
      <c r="AA12" s="17"/>
      <c r="AD12" s="16" t="s">
        <v>4</v>
      </c>
      <c r="AE12" s="46">
        <v>761.96</v>
      </c>
      <c r="AF12" s="16">
        <v>761.96</v>
      </c>
      <c r="AG12" s="16">
        <f t="shared" si="0"/>
        <v>38.098000000000006</v>
      </c>
      <c r="AH12" s="16">
        <f t="shared" si="1"/>
        <v>800.05799999999999</v>
      </c>
      <c r="AI12" s="17">
        <f t="shared" si="2"/>
        <v>-1.9999999999527063E-3</v>
      </c>
    </row>
    <row r="13" spans="1:35" s="16" customFormat="1" x14ac:dyDescent="0.25">
      <c r="A13" s="16">
        <v>1607</v>
      </c>
      <c r="B13" s="126">
        <v>1779</v>
      </c>
      <c r="C13" s="47" t="s">
        <v>1087</v>
      </c>
      <c r="D13" s="156">
        <v>11</v>
      </c>
      <c r="E13" s="20">
        <v>1</v>
      </c>
      <c r="F13" s="150" t="s">
        <v>1132</v>
      </c>
      <c r="G13" s="23">
        <v>1133.82</v>
      </c>
      <c r="H13" s="25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1133.82</v>
      </c>
      <c r="S13" s="20">
        <v>0</v>
      </c>
      <c r="T13" s="20">
        <v>0</v>
      </c>
      <c r="U13" s="21">
        <v>0</v>
      </c>
      <c r="V13" s="20"/>
      <c r="W13" s="19"/>
      <c r="X13"/>
      <c r="Y13" t="s">
        <v>5</v>
      </c>
      <c r="AA13" s="17"/>
      <c r="AD13" s="16" t="s">
        <v>4</v>
      </c>
      <c r="AE13" s="46">
        <v>1079.83</v>
      </c>
      <c r="AF13" s="16">
        <v>1079.83</v>
      </c>
      <c r="AG13" s="16">
        <f t="shared" si="0"/>
        <v>53.991500000000002</v>
      </c>
      <c r="AH13" s="16">
        <f t="shared" si="1"/>
        <v>1133.8215</v>
      </c>
      <c r="AI13" s="17">
        <f t="shared" si="2"/>
        <v>1.5000000000782165E-3</v>
      </c>
    </row>
    <row r="14" spans="1:35" s="16" customFormat="1" x14ac:dyDescent="0.25">
      <c r="A14" s="16">
        <v>1608</v>
      </c>
      <c r="B14" s="126">
        <v>1780</v>
      </c>
      <c r="C14" s="47" t="s">
        <v>1087</v>
      </c>
      <c r="D14" s="153">
        <v>12</v>
      </c>
      <c r="E14" s="20">
        <v>1</v>
      </c>
      <c r="F14" s="150" t="s">
        <v>1131</v>
      </c>
      <c r="G14" s="23">
        <v>2553.0300000000002</v>
      </c>
      <c r="H14" s="25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2553.0300000000002</v>
      </c>
      <c r="S14" s="20">
        <v>0</v>
      </c>
      <c r="T14" s="20">
        <v>0</v>
      </c>
      <c r="U14" s="21">
        <v>0</v>
      </c>
      <c r="V14" s="20"/>
      <c r="W14" s="19"/>
      <c r="X14"/>
      <c r="Y14" t="s">
        <v>5</v>
      </c>
      <c r="AA14" s="17"/>
      <c r="AD14" s="16" t="s">
        <v>4</v>
      </c>
      <c r="AE14" s="46">
        <v>2431.46</v>
      </c>
      <c r="AF14" s="16">
        <v>2431.46</v>
      </c>
      <c r="AG14" s="16">
        <f t="shared" si="0"/>
        <v>121.57300000000001</v>
      </c>
      <c r="AH14" s="16">
        <f t="shared" si="1"/>
        <v>2553.0329999999999</v>
      </c>
      <c r="AI14" s="17">
        <f t="shared" si="2"/>
        <v>2.9999999997016857E-3</v>
      </c>
    </row>
    <row r="15" spans="1:35" s="16" customFormat="1" x14ac:dyDescent="0.25">
      <c r="A15" s="16">
        <v>1609</v>
      </c>
      <c r="B15" s="126">
        <v>1781</v>
      </c>
      <c r="C15" s="47" t="s">
        <v>1087</v>
      </c>
      <c r="D15" s="153">
        <v>13</v>
      </c>
      <c r="E15" s="20">
        <v>1</v>
      </c>
      <c r="F15" s="150" t="s">
        <v>1130</v>
      </c>
      <c r="G15" s="23">
        <v>1768.69</v>
      </c>
      <c r="H15" s="25">
        <v>0</v>
      </c>
      <c r="I15" s="24">
        <v>0</v>
      </c>
      <c r="J15" s="25">
        <v>0</v>
      </c>
      <c r="K15" s="24">
        <v>0</v>
      </c>
      <c r="L15" s="25">
        <v>0</v>
      </c>
      <c r="M15" s="24">
        <v>0</v>
      </c>
      <c r="N15" s="20">
        <v>0</v>
      </c>
      <c r="O15" s="23">
        <v>0</v>
      </c>
      <c r="P15" s="20">
        <v>0</v>
      </c>
      <c r="Q15" s="23">
        <v>0</v>
      </c>
      <c r="R15" s="22">
        <v>1768.69</v>
      </c>
      <c r="S15" s="20">
        <v>0</v>
      </c>
      <c r="T15" s="20">
        <v>0</v>
      </c>
      <c r="U15" s="21">
        <v>0</v>
      </c>
      <c r="V15" s="20"/>
      <c r="W15" s="19"/>
      <c r="X15"/>
      <c r="Y15" t="s">
        <v>5</v>
      </c>
      <c r="AA15" s="17"/>
      <c r="AD15" s="16" t="s">
        <v>4</v>
      </c>
      <c r="AE15" s="46">
        <v>1684.47</v>
      </c>
      <c r="AF15" s="16">
        <v>1684.47</v>
      </c>
      <c r="AG15" s="16">
        <f t="shared" si="0"/>
        <v>84.223500000000001</v>
      </c>
      <c r="AH15" s="16">
        <f t="shared" si="1"/>
        <v>1768.6935000000001</v>
      </c>
      <c r="AI15" s="17">
        <f t="shared" si="2"/>
        <v>3.5000000000309228E-3</v>
      </c>
    </row>
    <row r="16" spans="1:35" s="16" customFormat="1" x14ac:dyDescent="0.25">
      <c r="A16" s="16">
        <v>1610</v>
      </c>
      <c r="B16" s="126">
        <v>1782</v>
      </c>
      <c r="C16" s="47" t="s">
        <v>1087</v>
      </c>
      <c r="D16" s="156">
        <v>14</v>
      </c>
      <c r="E16" s="20">
        <v>1</v>
      </c>
      <c r="F16" s="150" t="s">
        <v>1129</v>
      </c>
      <c r="G16" s="23">
        <v>8625.34</v>
      </c>
      <c r="H16" s="25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0">
        <v>0</v>
      </c>
      <c r="O16" s="23">
        <v>0</v>
      </c>
      <c r="P16" s="20">
        <v>0</v>
      </c>
      <c r="Q16" s="23">
        <v>0</v>
      </c>
      <c r="R16" s="22">
        <v>8625.34</v>
      </c>
      <c r="S16" s="20">
        <v>0</v>
      </c>
      <c r="T16" s="20">
        <v>0</v>
      </c>
      <c r="U16" s="21">
        <v>0</v>
      </c>
      <c r="V16" s="20"/>
      <c r="W16" s="19"/>
      <c r="X16"/>
      <c r="Y16" t="s">
        <v>5</v>
      </c>
      <c r="AA16" s="17"/>
      <c r="AD16" s="16" t="s">
        <v>4</v>
      </c>
      <c r="AE16" s="46">
        <v>8214.61</v>
      </c>
      <c r="AF16" s="16">
        <v>8214.61</v>
      </c>
      <c r="AG16" s="16">
        <f t="shared" si="0"/>
        <v>410.73050000000006</v>
      </c>
      <c r="AH16" s="16">
        <f t="shared" si="1"/>
        <v>8625.3405000000002</v>
      </c>
      <c r="AI16" s="17">
        <f t="shared" si="2"/>
        <v>5.0000000010186341E-4</v>
      </c>
    </row>
    <row r="17" spans="1:35" s="16" customFormat="1" ht="30" x14ac:dyDescent="0.25">
      <c r="A17" s="16">
        <v>1611</v>
      </c>
      <c r="B17" s="126">
        <v>1783</v>
      </c>
      <c r="C17" s="47" t="s">
        <v>1087</v>
      </c>
      <c r="D17" s="153">
        <v>15</v>
      </c>
      <c r="E17" s="20">
        <v>1</v>
      </c>
      <c r="F17" s="150" t="s">
        <v>1128</v>
      </c>
      <c r="G17" s="23">
        <v>2666.45</v>
      </c>
      <c r="H17" s="25">
        <v>0</v>
      </c>
      <c r="I17" s="24">
        <v>0</v>
      </c>
      <c r="J17" s="25">
        <v>0</v>
      </c>
      <c r="K17" s="24">
        <v>0</v>
      </c>
      <c r="L17" s="25">
        <v>0</v>
      </c>
      <c r="M17" s="24">
        <v>0</v>
      </c>
      <c r="N17" s="20">
        <v>0</v>
      </c>
      <c r="O17" s="23">
        <v>0</v>
      </c>
      <c r="P17" s="20">
        <v>0</v>
      </c>
      <c r="Q17" s="23">
        <v>0</v>
      </c>
      <c r="R17" s="22">
        <v>2666.45</v>
      </c>
      <c r="S17" s="20">
        <v>0</v>
      </c>
      <c r="T17" s="20">
        <v>0</v>
      </c>
      <c r="U17" s="21">
        <v>0</v>
      </c>
      <c r="V17" s="20"/>
      <c r="W17" s="19"/>
      <c r="X17"/>
      <c r="Y17" t="s">
        <v>5</v>
      </c>
      <c r="AA17" s="17"/>
      <c r="AD17" s="16" t="s">
        <v>4</v>
      </c>
      <c r="AE17" s="46">
        <v>2539.48</v>
      </c>
      <c r="AF17" s="16">
        <v>2539.48</v>
      </c>
      <c r="AG17" s="16">
        <f t="shared" si="0"/>
        <v>126.974</v>
      </c>
      <c r="AH17" s="16">
        <f t="shared" si="1"/>
        <v>2666.4540000000002</v>
      </c>
      <c r="AI17" s="17">
        <f t="shared" si="2"/>
        <v>4.0000000003601599E-3</v>
      </c>
    </row>
    <row r="18" spans="1:35" s="16" customFormat="1" ht="30" x14ac:dyDescent="0.25">
      <c r="A18" s="16">
        <v>1612</v>
      </c>
      <c r="B18" s="126">
        <v>1784</v>
      </c>
      <c r="C18" s="47" t="s">
        <v>1087</v>
      </c>
      <c r="D18" s="156">
        <v>16</v>
      </c>
      <c r="E18" s="20">
        <v>1</v>
      </c>
      <c r="F18" s="150" t="s">
        <v>1127</v>
      </c>
      <c r="G18" s="23">
        <v>3403.64</v>
      </c>
      <c r="H18" s="25">
        <v>0</v>
      </c>
      <c r="I18" s="24">
        <v>0</v>
      </c>
      <c r="J18" s="25">
        <v>0</v>
      </c>
      <c r="K18" s="24">
        <v>0</v>
      </c>
      <c r="L18" s="25">
        <v>0</v>
      </c>
      <c r="M18" s="24">
        <v>0</v>
      </c>
      <c r="N18" s="20">
        <v>0</v>
      </c>
      <c r="O18" s="23">
        <v>0</v>
      </c>
      <c r="P18" s="20">
        <v>0</v>
      </c>
      <c r="Q18" s="23">
        <v>0</v>
      </c>
      <c r="R18" s="22">
        <v>3403.64</v>
      </c>
      <c r="S18" s="20">
        <v>0</v>
      </c>
      <c r="T18" s="20">
        <v>0</v>
      </c>
      <c r="U18" s="21">
        <v>0</v>
      </c>
      <c r="V18" s="20"/>
      <c r="W18" s="19"/>
      <c r="X18"/>
      <c r="Y18" t="s">
        <v>5</v>
      </c>
      <c r="AA18" s="17"/>
      <c r="AD18" s="16" t="s">
        <v>4</v>
      </c>
      <c r="AE18" s="46">
        <v>3241.56</v>
      </c>
      <c r="AF18" s="16">
        <v>3241.56</v>
      </c>
      <c r="AG18" s="16">
        <f t="shared" si="0"/>
        <v>162.078</v>
      </c>
      <c r="AH18" s="16">
        <f t="shared" si="1"/>
        <v>3403.6379999999999</v>
      </c>
      <c r="AI18" s="17">
        <f t="shared" si="2"/>
        <v>-1.9999999999527063E-3</v>
      </c>
    </row>
    <row r="19" spans="1:35" s="16" customFormat="1" x14ac:dyDescent="0.25">
      <c r="A19" s="16">
        <v>1613</v>
      </c>
      <c r="B19" s="126">
        <v>1785</v>
      </c>
      <c r="C19" s="47" t="s">
        <v>1087</v>
      </c>
      <c r="D19" s="153">
        <v>17</v>
      </c>
      <c r="E19" s="20">
        <v>1</v>
      </c>
      <c r="F19" s="150" t="s">
        <v>1126</v>
      </c>
      <c r="G19" s="23">
        <v>9333.19</v>
      </c>
      <c r="H19" s="25">
        <v>0</v>
      </c>
      <c r="I19" s="24">
        <v>0</v>
      </c>
      <c r="J19" s="25">
        <v>0</v>
      </c>
      <c r="K19" s="24">
        <v>0</v>
      </c>
      <c r="L19" s="25">
        <v>0</v>
      </c>
      <c r="M19" s="24">
        <v>0</v>
      </c>
      <c r="N19" s="20">
        <v>0</v>
      </c>
      <c r="O19" s="23">
        <v>0</v>
      </c>
      <c r="P19" s="20">
        <v>0</v>
      </c>
      <c r="Q19" s="23">
        <v>0</v>
      </c>
      <c r="R19" s="22">
        <v>9333.19</v>
      </c>
      <c r="S19" s="20">
        <v>0</v>
      </c>
      <c r="T19" s="20">
        <v>0</v>
      </c>
      <c r="U19" s="21">
        <v>0</v>
      </c>
      <c r="V19" s="20"/>
      <c r="W19" s="19"/>
      <c r="X19"/>
      <c r="Y19" t="s">
        <v>5</v>
      </c>
      <c r="AA19" s="17"/>
      <c r="AD19" s="16" t="s">
        <v>4</v>
      </c>
      <c r="AE19" s="46">
        <v>8888.75</v>
      </c>
      <c r="AF19" s="16">
        <v>8888.75</v>
      </c>
      <c r="AG19" s="16">
        <f t="shared" si="0"/>
        <v>444.4375</v>
      </c>
      <c r="AH19" s="16">
        <f t="shared" si="1"/>
        <v>9333.1875</v>
      </c>
      <c r="AI19" s="17">
        <f t="shared" si="2"/>
        <v>-2.500000000509317E-3</v>
      </c>
    </row>
    <row r="20" spans="1:35" s="16" customFormat="1" x14ac:dyDescent="0.25">
      <c r="A20" s="16">
        <v>1614</v>
      </c>
      <c r="B20" s="126">
        <v>1786</v>
      </c>
      <c r="C20" s="47" t="s">
        <v>1087</v>
      </c>
      <c r="D20" s="153">
        <v>18</v>
      </c>
      <c r="E20" s="20">
        <v>1</v>
      </c>
      <c r="F20" s="150" t="s">
        <v>1125</v>
      </c>
      <c r="G20" s="23">
        <v>8840.08</v>
      </c>
      <c r="H20" s="25">
        <v>0</v>
      </c>
      <c r="I20" s="24">
        <v>0</v>
      </c>
      <c r="J20" s="25">
        <v>0</v>
      </c>
      <c r="K20" s="24">
        <v>0</v>
      </c>
      <c r="L20" s="25">
        <v>0</v>
      </c>
      <c r="M20" s="24">
        <v>0</v>
      </c>
      <c r="N20" s="20">
        <v>0</v>
      </c>
      <c r="O20" s="23">
        <v>0</v>
      </c>
      <c r="P20" s="20">
        <v>0</v>
      </c>
      <c r="Q20" s="23">
        <v>0</v>
      </c>
      <c r="R20" s="22">
        <v>8840.08</v>
      </c>
      <c r="S20" s="20">
        <v>0</v>
      </c>
      <c r="T20" s="20">
        <v>0</v>
      </c>
      <c r="U20" s="21">
        <v>0</v>
      </c>
      <c r="V20" s="20"/>
      <c r="W20" s="19"/>
      <c r="X20"/>
      <c r="Y20" t="s">
        <v>5</v>
      </c>
      <c r="AA20" s="17"/>
      <c r="AD20" s="16" t="s">
        <v>4</v>
      </c>
      <c r="AE20" s="46">
        <v>8419.1200000000008</v>
      </c>
      <c r="AF20" s="16">
        <v>8419.1200000000008</v>
      </c>
      <c r="AG20" s="16">
        <f t="shared" si="0"/>
        <v>420.95600000000007</v>
      </c>
      <c r="AH20" s="16">
        <f t="shared" si="1"/>
        <v>8840.0760000000009</v>
      </c>
      <c r="AI20" s="17">
        <f t="shared" si="2"/>
        <v>-3.9999999989959178E-3</v>
      </c>
    </row>
    <row r="21" spans="1:35" s="16" customFormat="1" x14ac:dyDescent="0.25">
      <c r="A21" s="16">
        <v>1615</v>
      </c>
      <c r="B21" s="126">
        <v>1787</v>
      </c>
      <c r="C21" s="47" t="s">
        <v>1087</v>
      </c>
      <c r="D21" s="156">
        <v>19</v>
      </c>
      <c r="E21" s="20">
        <v>1</v>
      </c>
      <c r="F21" s="150" t="s">
        <v>1124</v>
      </c>
      <c r="G21" s="23">
        <v>800.04</v>
      </c>
      <c r="H21" s="25">
        <v>0</v>
      </c>
      <c r="I21" s="24">
        <v>0</v>
      </c>
      <c r="J21" s="25">
        <v>0</v>
      </c>
      <c r="K21" s="24">
        <v>0</v>
      </c>
      <c r="L21" s="25">
        <v>0</v>
      </c>
      <c r="M21" s="24">
        <v>0</v>
      </c>
      <c r="N21" s="20">
        <v>0</v>
      </c>
      <c r="O21" s="23">
        <v>0</v>
      </c>
      <c r="P21" s="20">
        <v>0</v>
      </c>
      <c r="Q21" s="23">
        <v>0</v>
      </c>
      <c r="R21" s="22">
        <v>800.04</v>
      </c>
      <c r="S21" s="20">
        <v>0</v>
      </c>
      <c r="T21" s="20">
        <v>0</v>
      </c>
      <c r="U21" s="21">
        <v>0</v>
      </c>
      <c r="V21" s="20"/>
      <c r="W21" s="19"/>
      <c r="X21"/>
      <c r="Y21" t="s">
        <v>5</v>
      </c>
      <c r="AA21" s="17"/>
      <c r="AD21" s="16" t="s">
        <v>4</v>
      </c>
      <c r="AE21" s="46">
        <v>761.94</v>
      </c>
      <c r="AF21" s="16">
        <v>761.94</v>
      </c>
      <c r="AG21" s="16">
        <f t="shared" si="0"/>
        <v>38.097000000000001</v>
      </c>
      <c r="AH21" s="16">
        <f t="shared" si="1"/>
        <v>800.03700000000003</v>
      </c>
      <c r="AI21" s="17">
        <f t="shared" si="2"/>
        <v>-2.9999999999290594E-3</v>
      </c>
    </row>
    <row r="22" spans="1:35" s="16" customFormat="1" x14ac:dyDescent="0.25">
      <c r="A22" s="16">
        <v>1616</v>
      </c>
      <c r="B22" s="126">
        <v>1788</v>
      </c>
      <c r="C22" s="47" t="s">
        <v>1087</v>
      </c>
      <c r="D22" s="153">
        <v>20</v>
      </c>
      <c r="E22" s="20">
        <v>1</v>
      </c>
      <c r="F22" s="150" t="s">
        <v>1123</v>
      </c>
      <c r="G22" s="23">
        <v>4666.6000000000004</v>
      </c>
      <c r="H22" s="25">
        <v>0</v>
      </c>
      <c r="I22" s="24">
        <v>0</v>
      </c>
      <c r="J22" s="25">
        <v>0</v>
      </c>
      <c r="K22" s="24">
        <v>0</v>
      </c>
      <c r="L22" s="25">
        <v>0</v>
      </c>
      <c r="M22" s="24">
        <v>0</v>
      </c>
      <c r="N22" s="20">
        <v>0</v>
      </c>
      <c r="O22" s="23">
        <v>0</v>
      </c>
      <c r="P22" s="20">
        <v>0</v>
      </c>
      <c r="Q22" s="23">
        <v>0</v>
      </c>
      <c r="R22" s="22">
        <v>4666.6000000000004</v>
      </c>
      <c r="S22" s="20">
        <v>0</v>
      </c>
      <c r="T22" s="20">
        <v>0</v>
      </c>
      <c r="U22" s="21">
        <v>0</v>
      </c>
      <c r="V22" s="20"/>
      <c r="W22" s="19"/>
      <c r="X22"/>
      <c r="Y22" t="s">
        <v>5</v>
      </c>
      <c r="AA22" s="17"/>
      <c r="AD22" s="16" t="s">
        <v>4</v>
      </c>
      <c r="AE22" s="46">
        <v>4444.38</v>
      </c>
      <c r="AF22" s="16">
        <v>4444.38</v>
      </c>
      <c r="AG22" s="16">
        <f t="shared" si="0"/>
        <v>222.21900000000002</v>
      </c>
      <c r="AH22" s="16">
        <f t="shared" si="1"/>
        <v>4666.5990000000002</v>
      </c>
      <c r="AI22" s="17">
        <f t="shared" si="2"/>
        <v>-1.0000000002037268E-3</v>
      </c>
    </row>
    <row r="23" spans="1:35" s="16" customFormat="1" x14ac:dyDescent="0.25">
      <c r="A23" s="16">
        <v>1617</v>
      </c>
      <c r="B23" s="126">
        <v>1789</v>
      </c>
      <c r="C23" s="47" t="s">
        <v>1087</v>
      </c>
      <c r="D23" s="156">
        <v>21</v>
      </c>
      <c r="E23" s="20">
        <v>1</v>
      </c>
      <c r="F23" s="150" t="s">
        <v>1122</v>
      </c>
      <c r="G23" s="23">
        <v>1066.3399999999999</v>
      </c>
      <c r="H23" s="25">
        <v>0</v>
      </c>
      <c r="I23" s="24">
        <v>0</v>
      </c>
      <c r="J23" s="25">
        <v>0</v>
      </c>
      <c r="K23" s="24">
        <v>0</v>
      </c>
      <c r="L23" s="25">
        <v>0</v>
      </c>
      <c r="M23" s="24">
        <v>0</v>
      </c>
      <c r="N23" s="20">
        <v>0</v>
      </c>
      <c r="O23" s="23">
        <v>0</v>
      </c>
      <c r="P23" s="20">
        <v>0</v>
      </c>
      <c r="Q23" s="23">
        <v>0</v>
      </c>
      <c r="R23" s="22">
        <v>1066.3399999999999</v>
      </c>
      <c r="S23" s="20">
        <v>0</v>
      </c>
      <c r="T23" s="20">
        <v>0</v>
      </c>
      <c r="U23" s="21">
        <v>0</v>
      </c>
      <c r="V23" s="20"/>
      <c r="W23" s="19"/>
      <c r="X23"/>
      <c r="Y23" t="s">
        <v>5</v>
      </c>
      <c r="AA23" s="17"/>
      <c r="AD23" s="16" t="s">
        <v>4</v>
      </c>
      <c r="AE23" s="46">
        <v>1015.56</v>
      </c>
      <c r="AF23" s="16">
        <v>1015.56</v>
      </c>
      <c r="AG23" s="16">
        <f t="shared" si="0"/>
        <v>50.777999999999999</v>
      </c>
      <c r="AH23" s="16">
        <f t="shared" si="1"/>
        <v>1066.338</v>
      </c>
      <c r="AI23" s="17">
        <f t="shared" si="2"/>
        <v>-1.9999999999527063E-3</v>
      </c>
    </row>
    <row r="24" spans="1:35" s="16" customFormat="1" x14ac:dyDescent="0.25">
      <c r="A24" s="16">
        <v>1618</v>
      </c>
      <c r="B24" s="126">
        <v>1790</v>
      </c>
      <c r="C24" s="47" t="s">
        <v>1087</v>
      </c>
      <c r="D24" s="153">
        <v>22</v>
      </c>
      <c r="E24" s="20">
        <v>1</v>
      </c>
      <c r="F24" s="150" t="s">
        <v>1121</v>
      </c>
      <c r="G24" s="23">
        <v>1466.37</v>
      </c>
      <c r="H24" s="25">
        <v>0</v>
      </c>
      <c r="I24" s="24">
        <v>0</v>
      </c>
      <c r="J24" s="25">
        <v>0</v>
      </c>
      <c r="K24" s="24">
        <v>0</v>
      </c>
      <c r="L24" s="25">
        <v>0</v>
      </c>
      <c r="M24" s="24">
        <v>0</v>
      </c>
      <c r="N24" s="20">
        <v>0</v>
      </c>
      <c r="O24" s="23">
        <v>0</v>
      </c>
      <c r="P24" s="20">
        <v>0</v>
      </c>
      <c r="Q24" s="23">
        <v>0</v>
      </c>
      <c r="R24" s="22">
        <v>1466.37</v>
      </c>
      <c r="S24" s="20">
        <v>0</v>
      </c>
      <c r="T24" s="20">
        <v>0</v>
      </c>
      <c r="U24" s="21">
        <v>0</v>
      </c>
      <c r="V24" s="20"/>
      <c r="W24" s="19"/>
      <c r="X24"/>
      <c r="Y24" t="s">
        <v>5</v>
      </c>
      <c r="AA24" s="17"/>
      <c r="AD24" s="16" t="s">
        <v>4</v>
      </c>
      <c r="AE24" s="46">
        <v>1396.54</v>
      </c>
      <c r="AF24" s="16">
        <v>1396.54</v>
      </c>
      <c r="AG24" s="16">
        <f t="shared" si="0"/>
        <v>69.826999999999998</v>
      </c>
      <c r="AH24" s="16">
        <f t="shared" si="1"/>
        <v>1466.367</v>
      </c>
      <c r="AI24" s="17">
        <f t="shared" si="2"/>
        <v>-2.9999999999290594E-3</v>
      </c>
    </row>
    <row r="25" spans="1:35" s="16" customFormat="1" ht="45" x14ac:dyDescent="0.25">
      <c r="A25" s="16">
        <v>1619</v>
      </c>
      <c r="B25" s="126">
        <v>1791</v>
      </c>
      <c r="C25" s="47" t="s">
        <v>1087</v>
      </c>
      <c r="D25" s="153">
        <v>23</v>
      </c>
      <c r="E25" s="20">
        <v>1</v>
      </c>
      <c r="F25" s="150" t="s">
        <v>1120</v>
      </c>
      <c r="G25" s="23">
        <v>2666.45</v>
      </c>
      <c r="H25" s="25">
        <v>0</v>
      </c>
      <c r="I25" s="24">
        <v>0</v>
      </c>
      <c r="J25" s="25">
        <v>0</v>
      </c>
      <c r="K25" s="24">
        <v>0</v>
      </c>
      <c r="L25" s="25">
        <v>0</v>
      </c>
      <c r="M25" s="24">
        <v>0</v>
      </c>
      <c r="N25" s="20">
        <v>0</v>
      </c>
      <c r="O25" s="23">
        <v>0</v>
      </c>
      <c r="P25" s="20">
        <v>0</v>
      </c>
      <c r="Q25" s="23">
        <v>0</v>
      </c>
      <c r="R25" s="22">
        <v>2666.45</v>
      </c>
      <c r="S25" s="20">
        <v>0</v>
      </c>
      <c r="T25" s="20">
        <v>0</v>
      </c>
      <c r="U25" s="21">
        <v>0</v>
      </c>
      <c r="V25" s="20"/>
      <c r="W25" s="19"/>
      <c r="X25"/>
      <c r="Y25" t="s">
        <v>5</v>
      </c>
      <c r="AA25" s="17"/>
      <c r="AD25" s="16" t="s">
        <v>4</v>
      </c>
      <c r="AE25" s="46">
        <v>2539.48</v>
      </c>
      <c r="AF25" s="16">
        <v>2539.48</v>
      </c>
      <c r="AG25" s="16">
        <f t="shared" si="0"/>
        <v>126.974</v>
      </c>
      <c r="AH25" s="16">
        <f t="shared" si="1"/>
        <v>2666.4540000000002</v>
      </c>
      <c r="AI25" s="17">
        <f t="shared" si="2"/>
        <v>4.0000000003601599E-3</v>
      </c>
    </row>
    <row r="26" spans="1:35" s="70" customFormat="1" x14ac:dyDescent="0.25">
      <c r="A26" s="16">
        <v>1620</v>
      </c>
      <c r="B26" s="126">
        <v>1792</v>
      </c>
      <c r="C26" s="47" t="s">
        <v>1087</v>
      </c>
      <c r="D26" s="156">
        <v>24</v>
      </c>
      <c r="E26" s="20">
        <v>1</v>
      </c>
      <c r="F26" s="150" t="s">
        <v>1119</v>
      </c>
      <c r="G26" s="23">
        <v>800.06</v>
      </c>
      <c r="H26" s="25">
        <v>0</v>
      </c>
      <c r="I26" s="24">
        <v>0</v>
      </c>
      <c r="J26" s="25">
        <v>0</v>
      </c>
      <c r="K26" s="24">
        <v>0</v>
      </c>
      <c r="L26" s="25">
        <v>0</v>
      </c>
      <c r="M26" s="24">
        <v>0</v>
      </c>
      <c r="N26" s="20">
        <v>0</v>
      </c>
      <c r="O26" s="23">
        <v>0</v>
      </c>
      <c r="P26" s="20">
        <v>0</v>
      </c>
      <c r="Q26" s="23">
        <v>0</v>
      </c>
      <c r="R26" s="22">
        <v>800.06</v>
      </c>
      <c r="S26" s="20">
        <v>0</v>
      </c>
      <c r="T26" s="20">
        <v>0</v>
      </c>
      <c r="U26" s="21">
        <v>0</v>
      </c>
      <c r="V26" s="20"/>
      <c r="W26" s="19"/>
      <c r="X26"/>
      <c r="Y26" t="s">
        <v>5</v>
      </c>
      <c r="Z26" s="16"/>
      <c r="AA26" s="17"/>
      <c r="AD26" s="70" t="s">
        <v>4</v>
      </c>
      <c r="AE26" s="139">
        <v>761.96</v>
      </c>
      <c r="AF26" s="70">
        <v>761.96</v>
      </c>
      <c r="AG26" s="16">
        <f t="shared" si="0"/>
        <v>38.098000000000006</v>
      </c>
      <c r="AH26" s="16">
        <f t="shared" si="1"/>
        <v>800.05799999999999</v>
      </c>
      <c r="AI26" s="17">
        <f t="shared" si="2"/>
        <v>-1.9999999999527063E-3</v>
      </c>
    </row>
    <row r="27" spans="1:35" s="70" customFormat="1" x14ac:dyDescent="0.25">
      <c r="A27" s="16">
        <v>1621</v>
      </c>
      <c r="B27" s="126">
        <v>1793</v>
      </c>
      <c r="C27" s="47" t="s">
        <v>1087</v>
      </c>
      <c r="D27" s="153">
        <v>25</v>
      </c>
      <c r="E27" s="20">
        <v>1</v>
      </c>
      <c r="F27" s="150" t="s">
        <v>1118</v>
      </c>
      <c r="G27" s="23">
        <v>2000.14</v>
      </c>
      <c r="H27" s="25">
        <v>0</v>
      </c>
      <c r="I27" s="24">
        <v>0</v>
      </c>
      <c r="J27" s="25">
        <v>0</v>
      </c>
      <c r="K27" s="24">
        <v>0</v>
      </c>
      <c r="L27" s="25">
        <v>0</v>
      </c>
      <c r="M27" s="24">
        <v>0</v>
      </c>
      <c r="N27" s="20">
        <v>0</v>
      </c>
      <c r="O27" s="23">
        <v>0</v>
      </c>
      <c r="P27" s="20">
        <v>0</v>
      </c>
      <c r="Q27" s="23">
        <v>0</v>
      </c>
      <c r="R27" s="22">
        <v>2000.14</v>
      </c>
      <c r="S27" s="20">
        <v>0</v>
      </c>
      <c r="T27" s="20">
        <v>0</v>
      </c>
      <c r="U27" s="21">
        <v>0</v>
      </c>
      <c r="V27" s="20"/>
      <c r="W27" s="19"/>
      <c r="X27"/>
      <c r="Y27" t="s">
        <v>5</v>
      </c>
      <c r="Z27" s="16"/>
      <c r="AA27" s="17"/>
      <c r="AD27" s="70" t="s">
        <v>4</v>
      </c>
      <c r="AE27" s="139">
        <v>1904.9</v>
      </c>
      <c r="AF27" s="70">
        <v>1904.9</v>
      </c>
      <c r="AG27" s="16">
        <f t="shared" si="0"/>
        <v>95.245000000000005</v>
      </c>
      <c r="AH27" s="16">
        <f t="shared" si="1"/>
        <v>2000.145</v>
      </c>
      <c r="AI27" s="17">
        <f t="shared" si="2"/>
        <v>4.9999999998817657E-3</v>
      </c>
    </row>
    <row r="28" spans="1:35" s="70" customFormat="1" x14ac:dyDescent="0.25">
      <c r="A28" s="16">
        <v>1622</v>
      </c>
      <c r="B28" s="126">
        <v>1794</v>
      </c>
      <c r="C28" s="47" t="s">
        <v>1087</v>
      </c>
      <c r="D28" s="156">
        <v>26</v>
      </c>
      <c r="E28" s="20">
        <v>1</v>
      </c>
      <c r="F28" s="150" t="s">
        <v>1117</v>
      </c>
      <c r="G28" s="23">
        <v>1133.82</v>
      </c>
      <c r="H28" s="25">
        <v>0</v>
      </c>
      <c r="I28" s="24">
        <v>0</v>
      </c>
      <c r="J28" s="25">
        <v>0</v>
      </c>
      <c r="K28" s="24">
        <v>0</v>
      </c>
      <c r="L28" s="25">
        <v>0</v>
      </c>
      <c r="M28" s="24">
        <v>0</v>
      </c>
      <c r="N28" s="20">
        <v>0</v>
      </c>
      <c r="O28" s="23">
        <v>0</v>
      </c>
      <c r="P28" s="20">
        <v>0</v>
      </c>
      <c r="Q28" s="23">
        <v>0</v>
      </c>
      <c r="R28" s="22">
        <v>1133.82</v>
      </c>
      <c r="S28" s="20">
        <v>0</v>
      </c>
      <c r="T28" s="20">
        <v>0</v>
      </c>
      <c r="U28" s="21">
        <v>0</v>
      </c>
      <c r="V28" s="20"/>
      <c r="W28" s="19"/>
      <c r="X28"/>
      <c r="Y28" t="s">
        <v>5</v>
      </c>
      <c r="Z28" s="16"/>
      <c r="AA28" s="17"/>
      <c r="AD28" s="70" t="s">
        <v>4</v>
      </c>
      <c r="AE28" s="139">
        <v>1079.83</v>
      </c>
      <c r="AF28" s="70">
        <v>1079.83</v>
      </c>
      <c r="AG28" s="16">
        <f t="shared" si="0"/>
        <v>53.991500000000002</v>
      </c>
      <c r="AH28" s="16">
        <f t="shared" si="1"/>
        <v>1133.8215</v>
      </c>
      <c r="AI28" s="17">
        <f t="shared" si="2"/>
        <v>1.5000000000782165E-3</v>
      </c>
    </row>
    <row r="29" spans="1:35" s="16" customFormat="1" x14ac:dyDescent="0.25">
      <c r="A29" s="16">
        <v>1623</v>
      </c>
      <c r="B29" s="126">
        <v>1795</v>
      </c>
      <c r="C29" s="47" t="s">
        <v>1087</v>
      </c>
      <c r="D29" s="153">
        <v>27</v>
      </c>
      <c r="E29" s="20">
        <v>1</v>
      </c>
      <c r="F29" s="150" t="s">
        <v>1116</v>
      </c>
      <c r="G29" s="23">
        <v>1968.71</v>
      </c>
      <c r="H29" s="25">
        <v>0</v>
      </c>
      <c r="I29" s="24">
        <v>0</v>
      </c>
      <c r="J29" s="25">
        <v>0</v>
      </c>
      <c r="K29" s="24">
        <v>0</v>
      </c>
      <c r="L29" s="25">
        <v>0</v>
      </c>
      <c r="M29" s="24">
        <v>0</v>
      </c>
      <c r="N29" s="20">
        <v>0</v>
      </c>
      <c r="O29" s="23">
        <v>0</v>
      </c>
      <c r="P29" s="20">
        <v>0</v>
      </c>
      <c r="Q29" s="23">
        <v>0</v>
      </c>
      <c r="R29" s="22">
        <v>1968.71</v>
      </c>
      <c r="S29" s="20">
        <v>0</v>
      </c>
      <c r="T29" s="20">
        <v>0</v>
      </c>
      <c r="U29" s="21">
        <v>0</v>
      </c>
      <c r="V29" s="20"/>
      <c r="W29" s="19"/>
      <c r="X29"/>
      <c r="Y29" t="s">
        <v>5</v>
      </c>
      <c r="AA29" s="17"/>
      <c r="AD29" s="16" t="s">
        <v>4</v>
      </c>
      <c r="AE29" s="46">
        <v>1874.96</v>
      </c>
      <c r="AF29" s="16">
        <v>1874.96</v>
      </c>
      <c r="AG29" s="16">
        <f t="shared" si="0"/>
        <v>93.748000000000005</v>
      </c>
      <c r="AH29" s="16">
        <f t="shared" si="1"/>
        <v>1968.7080000000001</v>
      </c>
      <c r="AI29" s="17">
        <f t="shared" si="2"/>
        <v>-1.9999999999527063E-3</v>
      </c>
    </row>
    <row r="30" spans="1:35" s="16" customFormat="1" x14ac:dyDescent="0.25">
      <c r="A30" s="16">
        <v>1624</v>
      </c>
      <c r="B30" s="126">
        <v>1796</v>
      </c>
      <c r="C30" s="47" t="s">
        <v>1087</v>
      </c>
      <c r="D30" s="153">
        <v>28</v>
      </c>
      <c r="E30" s="20">
        <v>1</v>
      </c>
      <c r="F30" s="150" t="s">
        <v>1115</v>
      </c>
      <c r="G30" s="23">
        <v>1667.61</v>
      </c>
      <c r="H30" s="25">
        <v>0</v>
      </c>
      <c r="I30" s="24">
        <v>0</v>
      </c>
      <c r="J30" s="25">
        <v>0</v>
      </c>
      <c r="K30" s="24">
        <v>0</v>
      </c>
      <c r="L30" s="25">
        <v>0</v>
      </c>
      <c r="M30" s="24">
        <v>0</v>
      </c>
      <c r="N30" s="20">
        <v>0</v>
      </c>
      <c r="O30" s="23">
        <v>0</v>
      </c>
      <c r="P30" s="20">
        <v>0</v>
      </c>
      <c r="Q30" s="23">
        <v>0</v>
      </c>
      <c r="R30" s="22">
        <v>1667.61</v>
      </c>
      <c r="S30" s="20">
        <v>0</v>
      </c>
      <c r="T30" s="20">
        <v>0</v>
      </c>
      <c r="U30" s="21">
        <v>0</v>
      </c>
      <c r="V30" s="20"/>
      <c r="W30" s="19"/>
      <c r="X30"/>
      <c r="Y30" t="s">
        <v>5</v>
      </c>
      <c r="AA30" s="17"/>
      <c r="AD30" s="16" t="s">
        <v>4</v>
      </c>
      <c r="AE30" s="46">
        <v>1588.2</v>
      </c>
      <c r="AF30" s="16">
        <v>1588.2</v>
      </c>
      <c r="AG30" s="16">
        <f t="shared" si="0"/>
        <v>79.410000000000011</v>
      </c>
      <c r="AH30" s="16">
        <f t="shared" si="1"/>
        <v>1667.6100000000001</v>
      </c>
      <c r="AI30" s="17">
        <f t="shared" si="2"/>
        <v>0</v>
      </c>
    </row>
    <row r="31" spans="1:35" s="16" customFormat="1" x14ac:dyDescent="0.25">
      <c r="A31" s="16">
        <v>1625</v>
      </c>
      <c r="B31" s="126">
        <v>1797</v>
      </c>
      <c r="C31" s="47" t="s">
        <v>1087</v>
      </c>
      <c r="D31" s="156">
        <v>29</v>
      </c>
      <c r="E31" s="20">
        <v>1</v>
      </c>
      <c r="F31" s="150" t="s">
        <v>1114</v>
      </c>
      <c r="G31" s="23">
        <v>800.06</v>
      </c>
      <c r="H31" s="25">
        <v>0</v>
      </c>
      <c r="I31" s="24">
        <v>0</v>
      </c>
      <c r="J31" s="25">
        <v>0</v>
      </c>
      <c r="K31" s="24">
        <v>0</v>
      </c>
      <c r="L31" s="25">
        <v>0</v>
      </c>
      <c r="M31" s="24">
        <v>0</v>
      </c>
      <c r="N31" s="20">
        <v>0</v>
      </c>
      <c r="O31" s="23">
        <v>0</v>
      </c>
      <c r="P31" s="20">
        <v>0</v>
      </c>
      <c r="Q31" s="23">
        <v>0</v>
      </c>
      <c r="R31" s="22">
        <v>800.06</v>
      </c>
      <c r="S31" s="20">
        <v>0</v>
      </c>
      <c r="T31" s="20">
        <v>0</v>
      </c>
      <c r="U31" s="21">
        <v>0</v>
      </c>
      <c r="V31" s="20"/>
      <c r="W31" s="19"/>
      <c r="X31"/>
      <c r="Y31" t="s">
        <v>5</v>
      </c>
      <c r="AA31" s="17"/>
      <c r="AD31" s="16" t="s">
        <v>4</v>
      </c>
      <c r="AE31" s="46">
        <v>761.96</v>
      </c>
      <c r="AF31" s="16">
        <v>761.96</v>
      </c>
      <c r="AG31" s="16">
        <f t="shared" si="0"/>
        <v>38.098000000000006</v>
      </c>
      <c r="AH31" s="16">
        <f t="shared" si="1"/>
        <v>800.05799999999999</v>
      </c>
      <c r="AI31" s="17">
        <f t="shared" si="2"/>
        <v>-1.9999999999527063E-3</v>
      </c>
    </row>
    <row r="32" spans="1:35" s="16" customFormat="1" x14ac:dyDescent="0.25">
      <c r="A32" s="16">
        <v>1626</v>
      </c>
      <c r="B32" s="126">
        <v>1798</v>
      </c>
      <c r="C32" s="47" t="s">
        <v>1087</v>
      </c>
      <c r="D32" s="153">
        <v>30</v>
      </c>
      <c r="E32" s="20">
        <v>1</v>
      </c>
      <c r="F32" s="150" t="s">
        <v>1113</v>
      </c>
      <c r="G32" s="23">
        <v>2467.6</v>
      </c>
      <c r="H32" s="25">
        <v>0</v>
      </c>
      <c r="I32" s="24">
        <v>0</v>
      </c>
      <c r="J32" s="25">
        <v>0</v>
      </c>
      <c r="K32" s="24">
        <v>0</v>
      </c>
      <c r="L32" s="25">
        <v>0</v>
      </c>
      <c r="M32" s="24">
        <v>0</v>
      </c>
      <c r="N32" s="20">
        <v>0</v>
      </c>
      <c r="O32" s="23">
        <v>0</v>
      </c>
      <c r="P32" s="20">
        <v>0</v>
      </c>
      <c r="Q32" s="23">
        <v>0</v>
      </c>
      <c r="R32" s="22">
        <v>2467.6</v>
      </c>
      <c r="S32" s="20">
        <v>0</v>
      </c>
      <c r="T32" s="20">
        <v>0</v>
      </c>
      <c r="U32" s="21">
        <v>0</v>
      </c>
      <c r="V32" s="20"/>
      <c r="W32" s="19"/>
      <c r="X32"/>
      <c r="Y32" t="s">
        <v>5</v>
      </c>
      <c r="AA32" s="17"/>
      <c r="AD32" s="16" t="s">
        <v>4</v>
      </c>
      <c r="AE32" s="46">
        <v>2350.1</v>
      </c>
      <c r="AF32" s="16">
        <v>2350.1</v>
      </c>
      <c r="AG32" s="16">
        <f t="shared" si="0"/>
        <v>117.505</v>
      </c>
      <c r="AH32" s="16">
        <f t="shared" si="1"/>
        <v>2467.605</v>
      </c>
      <c r="AI32" s="17">
        <f t="shared" si="2"/>
        <v>5.0000000001091394E-3</v>
      </c>
    </row>
    <row r="33" spans="1:35" s="16" customFormat="1" x14ac:dyDescent="0.25">
      <c r="A33" s="16">
        <v>1627</v>
      </c>
      <c r="B33" s="126">
        <v>1799</v>
      </c>
      <c r="C33" s="47" t="s">
        <v>1087</v>
      </c>
      <c r="D33" s="156">
        <v>31</v>
      </c>
      <c r="E33" s="20">
        <v>1</v>
      </c>
      <c r="F33" s="150" t="s">
        <v>1112</v>
      </c>
      <c r="G33" s="23">
        <v>5134.1099999999997</v>
      </c>
      <c r="H33" s="25">
        <v>0</v>
      </c>
      <c r="I33" s="24">
        <v>0</v>
      </c>
      <c r="J33" s="25">
        <v>0</v>
      </c>
      <c r="K33" s="24">
        <v>0</v>
      </c>
      <c r="L33" s="25">
        <v>0</v>
      </c>
      <c r="M33" s="24">
        <v>0</v>
      </c>
      <c r="N33" s="20">
        <v>0</v>
      </c>
      <c r="O33" s="23">
        <v>0</v>
      </c>
      <c r="P33" s="20">
        <v>0</v>
      </c>
      <c r="Q33" s="23">
        <v>0</v>
      </c>
      <c r="R33" s="22">
        <v>5134.1099999999997</v>
      </c>
      <c r="S33" s="20">
        <v>0</v>
      </c>
      <c r="T33" s="20">
        <v>0</v>
      </c>
      <c r="U33" s="21">
        <v>0</v>
      </c>
      <c r="V33" s="20"/>
      <c r="W33" s="19"/>
      <c r="X33"/>
      <c r="Y33" t="s">
        <v>5</v>
      </c>
      <c r="AA33" s="17"/>
      <c r="AD33" s="16" t="s">
        <v>4</v>
      </c>
      <c r="AE33" s="46">
        <v>4889.63</v>
      </c>
      <c r="AF33" s="16">
        <v>4889.63</v>
      </c>
      <c r="AG33" s="16">
        <f t="shared" si="0"/>
        <v>244.48150000000001</v>
      </c>
      <c r="AH33" s="16">
        <f t="shared" si="1"/>
        <v>5134.1115</v>
      </c>
      <c r="AI33" s="17">
        <f t="shared" si="2"/>
        <v>1.5000000003055902E-3</v>
      </c>
    </row>
    <row r="34" spans="1:35" s="16" customFormat="1" x14ac:dyDescent="0.25">
      <c r="A34" s="16">
        <v>1628</v>
      </c>
      <c r="B34" s="126">
        <v>1800</v>
      </c>
      <c r="C34" s="47" t="s">
        <v>1087</v>
      </c>
      <c r="D34" s="153">
        <v>32</v>
      </c>
      <c r="E34" s="20">
        <v>1</v>
      </c>
      <c r="F34" s="150" t="s">
        <v>1111</v>
      </c>
      <c r="G34" s="23">
        <v>7835.39</v>
      </c>
      <c r="H34" s="25">
        <v>0</v>
      </c>
      <c r="I34" s="24">
        <v>0</v>
      </c>
      <c r="J34" s="25">
        <v>0</v>
      </c>
      <c r="K34" s="24">
        <v>0</v>
      </c>
      <c r="L34" s="25">
        <v>0</v>
      </c>
      <c r="M34" s="24">
        <v>0</v>
      </c>
      <c r="N34" s="20">
        <v>0</v>
      </c>
      <c r="O34" s="23">
        <v>0</v>
      </c>
      <c r="P34" s="20">
        <v>0</v>
      </c>
      <c r="Q34" s="23">
        <v>0</v>
      </c>
      <c r="R34" s="22">
        <v>7835.39</v>
      </c>
      <c r="S34" s="20">
        <v>0</v>
      </c>
      <c r="T34" s="20">
        <v>0</v>
      </c>
      <c r="U34" s="21">
        <v>0</v>
      </c>
      <c r="V34" s="20"/>
      <c r="W34" s="19"/>
      <c r="X34"/>
      <c r="Y34" t="s">
        <v>5</v>
      </c>
      <c r="AA34" s="17"/>
      <c r="AD34" s="16" t="s">
        <v>4</v>
      </c>
      <c r="AE34" s="46">
        <v>7462.28</v>
      </c>
      <c r="AF34" s="16">
        <v>7462.28</v>
      </c>
      <c r="AG34" s="16">
        <f t="shared" si="0"/>
        <v>373.11400000000003</v>
      </c>
      <c r="AH34" s="16">
        <f t="shared" si="1"/>
        <v>7835.3940000000002</v>
      </c>
      <c r="AI34" s="17">
        <f t="shared" si="2"/>
        <v>3.9999999999054126E-3</v>
      </c>
    </row>
    <row r="35" spans="1:35" s="16" customFormat="1" x14ac:dyDescent="0.25">
      <c r="A35" s="16">
        <v>1629</v>
      </c>
      <c r="B35" s="126">
        <v>1801</v>
      </c>
      <c r="C35" s="47" t="s">
        <v>1087</v>
      </c>
      <c r="D35" s="153">
        <v>33</v>
      </c>
      <c r="E35" s="20">
        <v>1</v>
      </c>
      <c r="F35" s="150" t="s">
        <v>1110</v>
      </c>
      <c r="G35" s="23">
        <v>5466.66</v>
      </c>
      <c r="H35" s="25">
        <v>0</v>
      </c>
      <c r="I35" s="24">
        <v>0</v>
      </c>
      <c r="J35" s="25">
        <v>0</v>
      </c>
      <c r="K35" s="24">
        <v>0</v>
      </c>
      <c r="L35" s="25">
        <v>0</v>
      </c>
      <c r="M35" s="24">
        <v>0</v>
      </c>
      <c r="N35" s="20">
        <v>0</v>
      </c>
      <c r="O35" s="23">
        <v>0</v>
      </c>
      <c r="P35" s="20">
        <v>0</v>
      </c>
      <c r="Q35" s="23">
        <v>0</v>
      </c>
      <c r="R35" s="22">
        <v>5466.66</v>
      </c>
      <c r="S35" s="20">
        <v>0</v>
      </c>
      <c r="T35" s="20">
        <v>0</v>
      </c>
      <c r="U35" s="21">
        <v>0</v>
      </c>
      <c r="V35" s="20"/>
      <c r="W35" s="19"/>
      <c r="X35"/>
      <c r="Y35" t="s">
        <v>5</v>
      </c>
      <c r="AA35" s="17"/>
      <c r="AD35" s="16" t="s">
        <v>4</v>
      </c>
      <c r="AE35" s="46">
        <v>5206.34</v>
      </c>
      <c r="AF35" s="16">
        <v>5206.34</v>
      </c>
      <c r="AG35" s="16">
        <f t="shared" ref="AG35:AG66" si="3">+AF35*5%</f>
        <v>260.31700000000001</v>
      </c>
      <c r="AH35" s="16">
        <f t="shared" ref="AH35:AH66" si="4">+AG35+AF35</f>
        <v>5466.6570000000002</v>
      </c>
      <c r="AI35" s="17">
        <f t="shared" ref="AI35:AI66" si="5">+AH35-R35</f>
        <v>-2.9999999997016857E-3</v>
      </c>
    </row>
    <row r="36" spans="1:35" s="16" customFormat="1" ht="30" x14ac:dyDescent="0.25">
      <c r="A36" s="16">
        <v>1630</v>
      </c>
      <c r="B36" s="126">
        <v>1802</v>
      </c>
      <c r="C36" s="47" t="s">
        <v>1087</v>
      </c>
      <c r="D36" s="156">
        <v>34</v>
      </c>
      <c r="E36" s="20">
        <v>1</v>
      </c>
      <c r="F36" s="150" t="s">
        <v>1109</v>
      </c>
      <c r="G36" s="23">
        <v>5466.66</v>
      </c>
      <c r="H36" s="25">
        <v>0</v>
      </c>
      <c r="I36" s="24">
        <v>0</v>
      </c>
      <c r="J36" s="25">
        <v>0</v>
      </c>
      <c r="K36" s="24">
        <v>0</v>
      </c>
      <c r="L36" s="25">
        <v>0</v>
      </c>
      <c r="M36" s="24">
        <v>0</v>
      </c>
      <c r="N36" s="20">
        <v>0</v>
      </c>
      <c r="O36" s="23">
        <v>0</v>
      </c>
      <c r="P36" s="20">
        <v>0</v>
      </c>
      <c r="Q36" s="23">
        <v>0</v>
      </c>
      <c r="R36" s="22">
        <v>5466.66</v>
      </c>
      <c r="S36" s="20">
        <v>0</v>
      </c>
      <c r="T36" s="20">
        <v>0</v>
      </c>
      <c r="U36" s="21">
        <v>0</v>
      </c>
      <c r="V36" s="20"/>
      <c r="W36" s="19"/>
      <c r="X36"/>
      <c r="Y36" t="s">
        <v>5</v>
      </c>
      <c r="AA36" s="17"/>
      <c r="AD36" s="16" t="s">
        <v>4</v>
      </c>
      <c r="AE36" s="46">
        <v>5206.34</v>
      </c>
      <c r="AF36" s="16">
        <v>5206.34</v>
      </c>
      <c r="AG36" s="16">
        <f t="shared" si="3"/>
        <v>260.31700000000001</v>
      </c>
      <c r="AH36" s="16">
        <f t="shared" si="4"/>
        <v>5466.6570000000002</v>
      </c>
      <c r="AI36" s="17">
        <f t="shared" si="5"/>
        <v>-2.9999999997016857E-3</v>
      </c>
    </row>
    <row r="37" spans="1:35" s="16" customFormat="1" x14ac:dyDescent="0.25">
      <c r="A37" s="16">
        <v>1631</v>
      </c>
      <c r="B37" s="126">
        <v>1803</v>
      </c>
      <c r="C37" s="47" t="s">
        <v>1087</v>
      </c>
      <c r="D37" s="153">
        <v>35</v>
      </c>
      <c r="E37" s="20">
        <v>1</v>
      </c>
      <c r="F37" s="150" t="s">
        <v>1108</v>
      </c>
      <c r="G37" s="23">
        <v>5466.66</v>
      </c>
      <c r="H37" s="157">
        <v>0</v>
      </c>
      <c r="I37" s="24">
        <v>0</v>
      </c>
      <c r="J37" s="157">
        <v>0</v>
      </c>
      <c r="K37" s="24">
        <v>0</v>
      </c>
      <c r="L37" s="157">
        <v>0</v>
      </c>
      <c r="M37" s="24">
        <v>0</v>
      </c>
      <c r="N37" s="70">
        <v>0</v>
      </c>
      <c r="O37" s="23">
        <v>0</v>
      </c>
      <c r="P37" s="70">
        <v>0</v>
      </c>
      <c r="Q37" s="23">
        <v>0</v>
      </c>
      <c r="R37" s="22">
        <v>5466.66</v>
      </c>
      <c r="S37" s="70">
        <v>0</v>
      </c>
      <c r="T37" s="70">
        <v>0</v>
      </c>
      <c r="U37" s="70">
        <v>0</v>
      </c>
      <c r="V37" s="70"/>
      <c r="W37" s="113"/>
      <c r="X37"/>
      <c r="Y37" t="s">
        <v>5</v>
      </c>
      <c r="AA37" s="17"/>
      <c r="AD37" s="16" t="s">
        <v>4</v>
      </c>
      <c r="AE37" s="46">
        <v>5206.34</v>
      </c>
      <c r="AF37" s="16">
        <v>5206.34</v>
      </c>
      <c r="AG37" s="16">
        <f t="shared" si="3"/>
        <v>260.31700000000001</v>
      </c>
      <c r="AH37" s="16">
        <f t="shared" si="4"/>
        <v>5466.6570000000002</v>
      </c>
      <c r="AI37" s="17">
        <f t="shared" si="5"/>
        <v>-2.9999999997016857E-3</v>
      </c>
    </row>
    <row r="38" spans="1:35" s="16" customFormat="1" ht="30" x14ac:dyDescent="0.25">
      <c r="A38" s="16">
        <v>1632</v>
      </c>
      <c r="B38" s="126">
        <v>1804</v>
      </c>
      <c r="C38" s="47" t="s">
        <v>1087</v>
      </c>
      <c r="D38" s="156">
        <v>36</v>
      </c>
      <c r="E38" s="20">
        <v>1</v>
      </c>
      <c r="F38" s="150" t="s">
        <v>1107</v>
      </c>
      <c r="G38" s="23">
        <v>800.06</v>
      </c>
      <c r="H38" s="157">
        <v>0</v>
      </c>
      <c r="I38" s="24">
        <v>0</v>
      </c>
      <c r="J38" s="157">
        <v>0</v>
      </c>
      <c r="K38" s="24">
        <v>0</v>
      </c>
      <c r="L38" s="157">
        <v>0</v>
      </c>
      <c r="M38" s="24">
        <v>0</v>
      </c>
      <c r="N38" s="70">
        <v>0</v>
      </c>
      <c r="O38" s="23">
        <v>0</v>
      </c>
      <c r="P38" s="70">
        <v>0</v>
      </c>
      <c r="Q38" s="23">
        <v>0</v>
      </c>
      <c r="R38" s="22">
        <v>800.06</v>
      </c>
      <c r="S38" s="70">
        <v>0</v>
      </c>
      <c r="T38" s="70">
        <v>0</v>
      </c>
      <c r="U38" s="70">
        <v>0</v>
      </c>
      <c r="V38" s="70"/>
      <c r="W38" s="113"/>
      <c r="X38"/>
      <c r="Y38" t="s">
        <v>5</v>
      </c>
      <c r="AA38" s="17"/>
      <c r="AD38" s="16" t="s">
        <v>4</v>
      </c>
      <c r="AE38" s="46">
        <v>761.96</v>
      </c>
      <c r="AF38" s="16">
        <v>761.96</v>
      </c>
      <c r="AG38" s="16">
        <f t="shared" si="3"/>
        <v>38.098000000000006</v>
      </c>
      <c r="AH38" s="16">
        <f t="shared" si="4"/>
        <v>800.05799999999999</v>
      </c>
      <c r="AI38" s="17">
        <f t="shared" si="5"/>
        <v>-1.9999999999527063E-3</v>
      </c>
    </row>
    <row r="39" spans="1:35" s="16" customFormat="1" x14ac:dyDescent="0.25">
      <c r="A39" s="16">
        <v>1633</v>
      </c>
      <c r="B39" s="126">
        <v>1805</v>
      </c>
      <c r="C39" s="47" t="s">
        <v>1087</v>
      </c>
      <c r="D39" s="153">
        <v>37</v>
      </c>
      <c r="E39" s="20">
        <v>1</v>
      </c>
      <c r="F39" s="150" t="s">
        <v>1106</v>
      </c>
      <c r="G39" s="23">
        <v>9333.19</v>
      </c>
      <c r="H39" s="157">
        <v>0</v>
      </c>
      <c r="I39" s="24">
        <v>0</v>
      </c>
      <c r="J39" s="157">
        <v>0</v>
      </c>
      <c r="K39" s="24">
        <v>0</v>
      </c>
      <c r="L39" s="157">
        <v>0</v>
      </c>
      <c r="M39" s="24">
        <v>0</v>
      </c>
      <c r="N39" s="70">
        <v>0</v>
      </c>
      <c r="O39" s="23">
        <v>0</v>
      </c>
      <c r="P39" s="70">
        <v>0</v>
      </c>
      <c r="Q39" s="23">
        <v>0</v>
      </c>
      <c r="R39" s="22">
        <v>9333.19</v>
      </c>
      <c r="S39" s="70">
        <v>0</v>
      </c>
      <c r="T39" s="70">
        <v>0</v>
      </c>
      <c r="U39" s="70">
        <v>0</v>
      </c>
      <c r="V39" s="70"/>
      <c r="W39" s="113"/>
      <c r="X39"/>
      <c r="Y39" t="s">
        <v>5</v>
      </c>
      <c r="AA39" s="17"/>
      <c r="AD39" s="16" t="s">
        <v>4</v>
      </c>
      <c r="AE39" s="46">
        <v>8888.75</v>
      </c>
      <c r="AF39" s="16">
        <v>8888.75</v>
      </c>
      <c r="AG39" s="16">
        <f t="shared" si="3"/>
        <v>444.4375</v>
      </c>
      <c r="AH39" s="16">
        <f t="shared" si="4"/>
        <v>9333.1875</v>
      </c>
      <c r="AI39" s="17">
        <f t="shared" si="5"/>
        <v>-2.500000000509317E-3</v>
      </c>
    </row>
    <row r="40" spans="1:35" s="16" customFormat="1" x14ac:dyDescent="0.25">
      <c r="A40" s="16">
        <v>1634</v>
      </c>
      <c r="B40" s="126">
        <v>1806</v>
      </c>
      <c r="C40" s="47" t="s">
        <v>1087</v>
      </c>
      <c r="D40" s="153">
        <v>38</v>
      </c>
      <c r="E40" s="20">
        <v>1</v>
      </c>
      <c r="F40" s="150" t="s">
        <v>1105</v>
      </c>
      <c r="G40" s="23">
        <v>5466.66</v>
      </c>
      <c r="H40" s="25">
        <v>0</v>
      </c>
      <c r="I40" s="24">
        <v>0</v>
      </c>
      <c r="J40" s="25">
        <v>0</v>
      </c>
      <c r="K40" s="24">
        <v>0</v>
      </c>
      <c r="L40" s="25">
        <v>0</v>
      </c>
      <c r="M40" s="24">
        <v>0</v>
      </c>
      <c r="N40" s="20">
        <v>0</v>
      </c>
      <c r="O40" s="23">
        <v>0</v>
      </c>
      <c r="P40" s="20">
        <v>0</v>
      </c>
      <c r="Q40" s="23">
        <v>0</v>
      </c>
      <c r="R40" s="22">
        <v>5466.66</v>
      </c>
      <c r="S40" s="20">
        <v>0</v>
      </c>
      <c r="T40" s="20">
        <v>0</v>
      </c>
      <c r="U40" s="21">
        <v>0</v>
      </c>
      <c r="V40" s="20"/>
      <c r="W40" s="19"/>
      <c r="X40"/>
      <c r="Y40" t="s">
        <v>5</v>
      </c>
      <c r="AA40" s="17"/>
      <c r="AD40" s="16" t="s">
        <v>4</v>
      </c>
      <c r="AE40" s="46">
        <v>5206.34</v>
      </c>
      <c r="AF40" s="16">
        <v>5206.34</v>
      </c>
      <c r="AG40" s="16">
        <f t="shared" si="3"/>
        <v>260.31700000000001</v>
      </c>
      <c r="AH40" s="16">
        <f t="shared" si="4"/>
        <v>5466.6570000000002</v>
      </c>
      <c r="AI40" s="17">
        <f t="shared" si="5"/>
        <v>-2.9999999997016857E-3</v>
      </c>
    </row>
    <row r="41" spans="1:35" s="16" customFormat="1" ht="30" x14ac:dyDescent="0.25">
      <c r="A41" s="16">
        <v>1635</v>
      </c>
      <c r="B41" s="126">
        <v>1807</v>
      </c>
      <c r="C41" s="47" t="s">
        <v>1087</v>
      </c>
      <c r="D41" s="156">
        <v>39</v>
      </c>
      <c r="E41" s="20">
        <v>1</v>
      </c>
      <c r="F41" s="150" t="s">
        <v>1104</v>
      </c>
      <c r="G41" s="23">
        <v>2266.4299999999998</v>
      </c>
      <c r="H41" s="25">
        <v>0</v>
      </c>
      <c r="I41" s="24">
        <v>0</v>
      </c>
      <c r="J41" s="25">
        <v>0</v>
      </c>
      <c r="K41" s="24">
        <v>0</v>
      </c>
      <c r="L41" s="25">
        <v>0</v>
      </c>
      <c r="M41" s="24">
        <v>0</v>
      </c>
      <c r="N41" s="20">
        <v>0</v>
      </c>
      <c r="O41" s="23">
        <v>0</v>
      </c>
      <c r="P41" s="20">
        <v>0</v>
      </c>
      <c r="Q41" s="23">
        <v>0</v>
      </c>
      <c r="R41" s="22">
        <v>2266.4299999999998</v>
      </c>
      <c r="S41" s="20">
        <v>0</v>
      </c>
      <c r="T41" s="20">
        <v>0</v>
      </c>
      <c r="U41" s="21">
        <v>0</v>
      </c>
      <c r="V41" s="20"/>
      <c r="W41" s="19"/>
      <c r="X41"/>
      <c r="Y41" t="s">
        <v>5</v>
      </c>
      <c r="AA41" s="17"/>
      <c r="AD41" s="16" t="s">
        <v>4</v>
      </c>
      <c r="AE41" s="46">
        <v>2158.5</v>
      </c>
      <c r="AF41" s="16">
        <v>2158.5</v>
      </c>
      <c r="AG41" s="16">
        <f t="shared" si="3"/>
        <v>107.92500000000001</v>
      </c>
      <c r="AH41" s="16">
        <f t="shared" si="4"/>
        <v>2266.4250000000002</v>
      </c>
      <c r="AI41" s="17">
        <f t="shared" si="5"/>
        <v>-4.999999999654392E-3</v>
      </c>
    </row>
    <row r="42" spans="1:35" s="16" customFormat="1" ht="30" x14ac:dyDescent="0.25">
      <c r="A42" s="16">
        <v>1636</v>
      </c>
      <c r="B42" s="126">
        <v>1808</v>
      </c>
      <c r="C42" s="47" t="s">
        <v>1087</v>
      </c>
      <c r="D42" s="153">
        <v>40</v>
      </c>
      <c r="E42" s="20">
        <v>1</v>
      </c>
      <c r="F42" s="150" t="s">
        <v>1103</v>
      </c>
      <c r="G42" s="23">
        <v>6661.3</v>
      </c>
      <c r="H42" s="25">
        <v>0</v>
      </c>
      <c r="I42" s="24">
        <v>0</v>
      </c>
      <c r="J42" s="25">
        <v>0</v>
      </c>
      <c r="K42" s="24">
        <v>0</v>
      </c>
      <c r="L42" s="25">
        <v>0</v>
      </c>
      <c r="M42" s="24">
        <v>0</v>
      </c>
      <c r="N42" s="20">
        <v>0</v>
      </c>
      <c r="O42" s="23">
        <v>0</v>
      </c>
      <c r="P42" s="20">
        <v>0</v>
      </c>
      <c r="Q42" s="23">
        <v>0</v>
      </c>
      <c r="R42" s="22">
        <v>6661.3</v>
      </c>
      <c r="S42" s="20">
        <v>0</v>
      </c>
      <c r="T42" s="20">
        <v>0</v>
      </c>
      <c r="U42" s="21">
        <v>0</v>
      </c>
      <c r="V42" s="20"/>
      <c r="W42" s="19"/>
      <c r="X42"/>
      <c r="Y42" t="s">
        <v>5</v>
      </c>
      <c r="AA42" s="17"/>
      <c r="AD42" s="16" t="s">
        <v>4</v>
      </c>
      <c r="AE42" s="46">
        <v>6344.1</v>
      </c>
      <c r="AF42" s="16">
        <v>6344.1</v>
      </c>
      <c r="AG42" s="16">
        <f t="shared" si="3"/>
        <v>317.20500000000004</v>
      </c>
      <c r="AH42" s="16">
        <f t="shared" si="4"/>
        <v>6661.3050000000003</v>
      </c>
      <c r="AI42" s="17">
        <f t="shared" si="5"/>
        <v>5.0000000001091394E-3</v>
      </c>
    </row>
    <row r="43" spans="1:35" s="16" customFormat="1" x14ac:dyDescent="0.25">
      <c r="A43" s="16">
        <v>1637</v>
      </c>
      <c r="B43" s="126">
        <v>1809</v>
      </c>
      <c r="C43" s="47" t="s">
        <v>1087</v>
      </c>
      <c r="D43" s="156">
        <v>41</v>
      </c>
      <c r="E43" s="20">
        <v>1</v>
      </c>
      <c r="F43" s="150" t="s">
        <v>1102</v>
      </c>
      <c r="G43" s="23">
        <v>8881.74</v>
      </c>
      <c r="H43" s="25">
        <v>0</v>
      </c>
      <c r="I43" s="24">
        <v>0</v>
      </c>
      <c r="J43" s="25">
        <v>0</v>
      </c>
      <c r="K43" s="24">
        <v>0</v>
      </c>
      <c r="L43" s="25">
        <v>0</v>
      </c>
      <c r="M43" s="24">
        <v>0</v>
      </c>
      <c r="N43" s="20">
        <v>0</v>
      </c>
      <c r="O43" s="23">
        <v>0</v>
      </c>
      <c r="P43" s="20">
        <v>0</v>
      </c>
      <c r="Q43" s="23">
        <v>0</v>
      </c>
      <c r="R43" s="22">
        <v>8881.74</v>
      </c>
      <c r="S43" s="20">
        <v>0</v>
      </c>
      <c r="T43" s="20">
        <v>0</v>
      </c>
      <c r="U43" s="21">
        <v>0</v>
      </c>
      <c r="V43" s="20"/>
      <c r="W43" s="19"/>
      <c r="X43"/>
      <c r="Y43" t="s">
        <v>5</v>
      </c>
      <c r="AA43" s="17"/>
      <c r="AD43" s="16" t="s">
        <v>4</v>
      </c>
      <c r="AE43" s="46">
        <v>8458.7999999999993</v>
      </c>
      <c r="AF43" s="16">
        <v>8458.7999999999993</v>
      </c>
      <c r="AG43" s="16">
        <f t="shared" si="3"/>
        <v>422.94</v>
      </c>
      <c r="AH43" s="16">
        <f t="shared" si="4"/>
        <v>8881.74</v>
      </c>
      <c r="AI43" s="17">
        <f t="shared" si="5"/>
        <v>0</v>
      </c>
    </row>
    <row r="44" spans="1:35" s="16" customFormat="1" x14ac:dyDescent="0.25">
      <c r="A44" s="16">
        <v>1638</v>
      </c>
      <c r="B44" s="126">
        <v>1810</v>
      </c>
      <c r="C44" s="47" t="s">
        <v>1087</v>
      </c>
      <c r="D44" s="153">
        <v>42</v>
      </c>
      <c r="E44" s="20">
        <v>1</v>
      </c>
      <c r="F44" s="150" t="s">
        <v>1101</v>
      </c>
      <c r="G44" s="23">
        <v>4791.46</v>
      </c>
      <c r="H44" s="25">
        <v>0</v>
      </c>
      <c r="I44" s="24">
        <v>0</v>
      </c>
      <c r="J44" s="25">
        <v>0</v>
      </c>
      <c r="K44" s="24">
        <v>0</v>
      </c>
      <c r="L44" s="25">
        <v>0</v>
      </c>
      <c r="M44" s="24">
        <v>0</v>
      </c>
      <c r="N44" s="20">
        <v>0</v>
      </c>
      <c r="O44" s="23">
        <v>0</v>
      </c>
      <c r="P44" s="20">
        <v>0</v>
      </c>
      <c r="Q44" s="23">
        <v>0</v>
      </c>
      <c r="R44" s="22">
        <v>4791.46</v>
      </c>
      <c r="S44" s="20">
        <v>0</v>
      </c>
      <c r="T44" s="20">
        <v>0</v>
      </c>
      <c r="U44" s="21">
        <v>0</v>
      </c>
      <c r="V44" s="20"/>
      <c r="W44" s="19"/>
      <c r="X44"/>
      <c r="Y44" t="s">
        <v>5</v>
      </c>
      <c r="AA44" s="17"/>
      <c r="AD44" s="16" t="s">
        <v>4</v>
      </c>
      <c r="AE44" s="46">
        <v>4563.3</v>
      </c>
      <c r="AF44" s="16">
        <v>4563.3</v>
      </c>
      <c r="AG44" s="16">
        <f t="shared" si="3"/>
        <v>228.16500000000002</v>
      </c>
      <c r="AH44" s="16">
        <f t="shared" si="4"/>
        <v>4791.4650000000001</v>
      </c>
      <c r="AI44" s="17">
        <f t="shared" si="5"/>
        <v>5.0000000001091394E-3</v>
      </c>
    </row>
    <row r="45" spans="1:35" s="16" customFormat="1" x14ac:dyDescent="0.25">
      <c r="A45" s="16">
        <v>1639</v>
      </c>
      <c r="B45" s="126">
        <v>1811</v>
      </c>
      <c r="C45" s="47" t="s">
        <v>1087</v>
      </c>
      <c r="D45" s="153">
        <v>43</v>
      </c>
      <c r="E45" s="20">
        <v>1</v>
      </c>
      <c r="F45" s="150" t="s">
        <v>1100</v>
      </c>
      <c r="G45" s="23">
        <v>7946.82</v>
      </c>
      <c r="H45" s="25">
        <v>0</v>
      </c>
      <c r="I45" s="24">
        <v>0</v>
      </c>
      <c r="J45" s="25">
        <v>0</v>
      </c>
      <c r="K45" s="24">
        <v>0</v>
      </c>
      <c r="L45" s="25">
        <v>0</v>
      </c>
      <c r="M45" s="24">
        <v>0</v>
      </c>
      <c r="N45" s="20">
        <v>0</v>
      </c>
      <c r="O45" s="23">
        <v>0</v>
      </c>
      <c r="P45" s="20">
        <v>0</v>
      </c>
      <c r="Q45" s="23">
        <v>0</v>
      </c>
      <c r="R45" s="22">
        <v>7946.82</v>
      </c>
      <c r="S45" s="20">
        <v>0</v>
      </c>
      <c r="T45" s="20">
        <v>0</v>
      </c>
      <c r="U45" s="21">
        <v>0</v>
      </c>
      <c r="V45" s="20"/>
      <c r="W45" s="19"/>
      <c r="X45"/>
      <c r="Y45" t="s">
        <v>5</v>
      </c>
      <c r="AA45" s="17"/>
      <c r="AD45" s="16" t="s">
        <v>4</v>
      </c>
      <c r="AE45" s="46">
        <v>7568.4</v>
      </c>
      <c r="AF45" s="16">
        <v>7568.4</v>
      </c>
      <c r="AG45" s="16">
        <f t="shared" si="3"/>
        <v>378.42</v>
      </c>
      <c r="AH45" s="16">
        <f t="shared" si="4"/>
        <v>7946.82</v>
      </c>
      <c r="AI45" s="17">
        <f t="shared" si="5"/>
        <v>0</v>
      </c>
    </row>
    <row r="46" spans="1:35" s="16" customFormat="1" ht="30" x14ac:dyDescent="0.25">
      <c r="A46" s="16">
        <v>1640</v>
      </c>
      <c r="B46" s="126">
        <v>1812</v>
      </c>
      <c r="C46" s="47" t="s">
        <v>1087</v>
      </c>
      <c r="D46" s="156">
        <v>44</v>
      </c>
      <c r="E46" s="20">
        <v>1</v>
      </c>
      <c r="F46" s="150" t="s">
        <v>1099</v>
      </c>
      <c r="G46" s="23">
        <v>4791.46</v>
      </c>
      <c r="H46" s="25">
        <v>0</v>
      </c>
      <c r="I46" s="24">
        <v>0</v>
      </c>
      <c r="J46" s="25">
        <v>0</v>
      </c>
      <c r="K46" s="24">
        <v>0</v>
      </c>
      <c r="L46" s="25">
        <v>0</v>
      </c>
      <c r="M46" s="24">
        <v>0</v>
      </c>
      <c r="N46" s="20">
        <v>0</v>
      </c>
      <c r="O46" s="23">
        <v>0</v>
      </c>
      <c r="P46" s="20">
        <v>0</v>
      </c>
      <c r="Q46" s="23">
        <v>0</v>
      </c>
      <c r="R46" s="22">
        <v>4791.46</v>
      </c>
      <c r="S46" s="20">
        <v>0</v>
      </c>
      <c r="T46" s="20">
        <v>0</v>
      </c>
      <c r="U46" s="21">
        <v>0</v>
      </c>
      <c r="V46" s="20"/>
      <c r="W46" s="19"/>
      <c r="X46"/>
      <c r="Y46" t="s">
        <v>5</v>
      </c>
      <c r="AA46" s="17"/>
      <c r="AD46" s="16" t="s">
        <v>4</v>
      </c>
      <c r="AE46" s="46">
        <v>4563.3</v>
      </c>
      <c r="AF46" s="16">
        <v>4563.3</v>
      </c>
      <c r="AG46" s="16">
        <f t="shared" si="3"/>
        <v>228.16500000000002</v>
      </c>
      <c r="AH46" s="16">
        <f t="shared" si="4"/>
        <v>4791.4650000000001</v>
      </c>
      <c r="AI46" s="17">
        <f t="shared" si="5"/>
        <v>5.0000000001091394E-3</v>
      </c>
    </row>
    <row r="47" spans="1:35" s="16" customFormat="1" ht="75" x14ac:dyDescent="0.25">
      <c r="B47" s="154">
        <v>2531</v>
      </c>
      <c r="C47" s="47" t="s">
        <v>1087</v>
      </c>
      <c r="D47" s="153">
        <v>45</v>
      </c>
      <c r="E47" s="20">
        <v>1</v>
      </c>
      <c r="F47" s="150" t="s">
        <v>1098</v>
      </c>
      <c r="G47" s="23">
        <v>317.20999999999998</v>
      </c>
      <c r="H47" s="20">
        <v>0</v>
      </c>
      <c r="I47" s="24">
        <v>0</v>
      </c>
      <c r="J47" s="25">
        <v>0</v>
      </c>
      <c r="K47" s="24">
        <v>0</v>
      </c>
      <c r="L47" s="25">
        <v>0</v>
      </c>
      <c r="M47" s="24">
        <v>0</v>
      </c>
      <c r="N47" s="20">
        <v>0</v>
      </c>
      <c r="O47" s="23">
        <v>0</v>
      </c>
      <c r="P47" s="20">
        <v>0</v>
      </c>
      <c r="Q47" s="23">
        <v>0</v>
      </c>
      <c r="R47" s="23">
        <v>317.20999999999998</v>
      </c>
      <c r="S47" s="70"/>
      <c r="T47" s="70"/>
      <c r="U47" s="70"/>
      <c r="V47" s="70"/>
      <c r="W47" s="113"/>
      <c r="X47" s="108"/>
      <c r="Y47" t="s">
        <v>5</v>
      </c>
      <c r="AA47" s="17"/>
      <c r="AD47" s="16" t="s">
        <v>4</v>
      </c>
      <c r="AE47" s="46">
        <v>302.10000000000002</v>
      </c>
      <c r="AF47" s="16">
        <v>302.10000000000002</v>
      </c>
      <c r="AG47" s="16">
        <f t="shared" si="3"/>
        <v>15.105000000000002</v>
      </c>
      <c r="AH47" s="16">
        <f t="shared" si="4"/>
        <v>317.20500000000004</v>
      </c>
      <c r="AI47" s="17">
        <f t="shared" si="5"/>
        <v>-4.9999999999386091E-3</v>
      </c>
    </row>
    <row r="48" spans="1:35" s="16" customFormat="1" ht="90" x14ac:dyDescent="0.25">
      <c r="B48" s="154">
        <v>2532</v>
      </c>
      <c r="C48" s="47" t="s">
        <v>1087</v>
      </c>
      <c r="D48" s="153">
        <v>46</v>
      </c>
      <c r="E48" s="155">
        <v>1</v>
      </c>
      <c r="F48" s="150" t="s">
        <v>1097</v>
      </c>
      <c r="G48" s="23">
        <v>472.5</v>
      </c>
      <c r="H48" s="20">
        <v>0</v>
      </c>
      <c r="I48" s="24">
        <v>0</v>
      </c>
      <c r="J48" s="25">
        <v>0</v>
      </c>
      <c r="K48" s="24">
        <v>0</v>
      </c>
      <c r="L48" s="25">
        <v>0</v>
      </c>
      <c r="M48" s="24">
        <v>0</v>
      </c>
      <c r="N48" s="20">
        <v>0</v>
      </c>
      <c r="O48" s="23">
        <v>0</v>
      </c>
      <c r="P48" s="20">
        <v>0</v>
      </c>
      <c r="Q48" s="23">
        <v>0</v>
      </c>
      <c r="R48" s="23">
        <v>472.5</v>
      </c>
      <c r="S48" s="70"/>
      <c r="T48" s="70"/>
      <c r="U48" s="70"/>
      <c r="V48" s="70"/>
      <c r="W48" s="113"/>
      <c r="X48" s="108"/>
      <c r="Y48" t="s">
        <v>5</v>
      </c>
      <c r="AA48" s="17"/>
      <c r="AD48" s="16" t="s">
        <v>4</v>
      </c>
      <c r="AE48" s="46">
        <v>450</v>
      </c>
      <c r="AF48" s="16">
        <v>450</v>
      </c>
      <c r="AG48" s="16">
        <f t="shared" si="3"/>
        <v>22.5</v>
      </c>
      <c r="AH48" s="16">
        <f t="shared" si="4"/>
        <v>472.5</v>
      </c>
      <c r="AI48" s="17">
        <f t="shared" si="5"/>
        <v>0</v>
      </c>
    </row>
    <row r="49" spans="2:35" s="16" customFormat="1" x14ac:dyDescent="0.25">
      <c r="B49" s="154">
        <v>2533</v>
      </c>
      <c r="C49" s="47" t="s">
        <v>1087</v>
      </c>
      <c r="D49" s="153">
        <v>47</v>
      </c>
      <c r="E49" s="45">
        <v>1</v>
      </c>
      <c r="F49" s="150" t="s">
        <v>1096</v>
      </c>
      <c r="G49" s="23">
        <v>6405</v>
      </c>
      <c r="H49" s="130">
        <v>0</v>
      </c>
      <c r="I49" s="24">
        <v>0</v>
      </c>
      <c r="J49" s="25">
        <v>0</v>
      </c>
      <c r="K49" s="24">
        <v>0</v>
      </c>
      <c r="L49" s="25">
        <v>0</v>
      </c>
      <c r="M49" s="24">
        <v>0</v>
      </c>
      <c r="N49" s="23">
        <v>0</v>
      </c>
      <c r="O49" s="23">
        <v>0</v>
      </c>
      <c r="P49" s="23">
        <v>0</v>
      </c>
      <c r="Q49" s="23">
        <v>0</v>
      </c>
      <c r="R49" s="23">
        <v>6405</v>
      </c>
      <c r="S49" s="70"/>
      <c r="T49" s="70"/>
      <c r="U49" s="70"/>
      <c r="V49" s="70"/>
      <c r="W49" s="113"/>
      <c r="X49" s="108"/>
      <c r="Y49" t="s">
        <v>5</v>
      </c>
      <c r="AA49" s="17"/>
      <c r="AD49" s="16" t="s">
        <v>4</v>
      </c>
      <c r="AE49" s="46">
        <v>6100</v>
      </c>
      <c r="AF49" s="16">
        <v>6100</v>
      </c>
      <c r="AG49" s="16">
        <f t="shared" si="3"/>
        <v>305</v>
      </c>
      <c r="AH49" s="16">
        <f t="shared" si="4"/>
        <v>6405</v>
      </c>
      <c r="AI49" s="17">
        <f t="shared" si="5"/>
        <v>0</v>
      </c>
    </row>
    <row r="50" spans="2:35" s="16" customFormat="1" ht="30" x14ac:dyDescent="0.25">
      <c r="B50" s="154">
        <v>2534</v>
      </c>
      <c r="C50" s="47" t="s">
        <v>1087</v>
      </c>
      <c r="D50" s="153">
        <v>48</v>
      </c>
      <c r="E50" s="45">
        <v>1</v>
      </c>
      <c r="F50" s="150" t="s">
        <v>1095</v>
      </c>
      <c r="G50" s="23">
        <v>5302.5</v>
      </c>
      <c r="H50" s="130">
        <v>0</v>
      </c>
      <c r="I50" s="24">
        <v>0</v>
      </c>
      <c r="J50" s="25">
        <v>0</v>
      </c>
      <c r="K50" s="24">
        <v>0</v>
      </c>
      <c r="L50" s="25">
        <v>0</v>
      </c>
      <c r="M50" s="24">
        <v>0</v>
      </c>
      <c r="N50" s="23">
        <v>0</v>
      </c>
      <c r="O50" s="23">
        <v>0</v>
      </c>
      <c r="P50" s="23">
        <v>0</v>
      </c>
      <c r="Q50" s="23">
        <v>0</v>
      </c>
      <c r="R50" s="23">
        <v>5302.5</v>
      </c>
      <c r="S50" s="70"/>
      <c r="T50" s="70"/>
      <c r="U50" s="70"/>
      <c r="V50" s="70"/>
      <c r="W50" s="113"/>
      <c r="X50" s="108"/>
      <c r="Y50" t="s">
        <v>5</v>
      </c>
      <c r="AA50" s="17"/>
      <c r="AD50" s="16" t="s">
        <v>4</v>
      </c>
      <c r="AE50" s="46">
        <v>5050</v>
      </c>
      <c r="AF50" s="16">
        <v>5050</v>
      </c>
      <c r="AG50" s="16">
        <f t="shared" si="3"/>
        <v>252.5</v>
      </c>
      <c r="AH50" s="16">
        <f t="shared" si="4"/>
        <v>5302.5</v>
      </c>
      <c r="AI50" s="17">
        <f t="shared" si="5"/>
        <v>0</v>
      </c>
    </row>
    <row r="51" spans="2:35" s="16" customFormat="1" ht="30" x14ac:dyDescent="0.25">
      <c r="B51" s="154">
        <v>2535</v>
      </c>
      <c r="C51" s="47" t="s">
        <v>1087</v>
      </c>
      <c r="D51" s="153">
        <v>49</v>
      </c>
      <c r="E51" s="45">
        <v>1</v>
      </c>
      <c r="F51" s="150" t="s">
        <v>1094</v>
      </c>
      <c r="G51" s="23">
        <v>4536</v>
      </c>
      <c r="H51" s="130">
        <v>0</v>
      </c>
      <c r="I51" s="24">
        <v>0</v>
      </c>
      <c r="J51" s="25">
        <v>0</v>
      </c>
      <c r="K51" s="24">
        <v>0</v>
      </c>
      <c r="L51" s="25">
        <v>0</v>
      </c>
      <c r="M51" s="24">
        <v>0</v>
      </c>
      <c r="N51" s="23">
        <v>0</v>
      </c>
      <c r="O51" s="23">
        <v>0</v>
      </c>
      <c r="P51" s="23">
        <v>0</v>
      </c>
      <c r="Q51" s="23">
        <v>0</v>
      </c>
      <c r="R51" s="23">
        <v>4536</v>
      </c>
      <c r="S51" s="70"/>
      <c r="T51" s="70"/>
      <c r="U51" s="70"/>
      <c r="V51" s="70"/>
      <c r="W51" s="113"/>
      <c r="X51" s="86"/>
      <c r="Y51" t="s">
        <v>5</v>
      </c>
      <c r="AA51" s="17"/>
      <c r="AD51" s="16" t="s">
        <v>4</v>
      </c>
      <c r="AE51" s="46">
        <v>4320</v>
      </c>
      <c r="AF51" s="16">
        <v>4320</v>
      </c>
      <c r="AG51" s="16">
        <f t="shared" si="3"/>
        <v>216</v>
      </c>
      <c r="AH51" s="16">
        <f t="shared" si="4"/>
        <v>4536</v>
      </c>
      <c r="AI51" s="17">
        <f t="shared" si="5"/>
        <v>0</v>
      </c>
    </row>
    <row r="52" spans="2:35" s="16" customFormat="1" x14ac:dyDescent="0.25">
      <c r="B52" s="108"/>
      <c r="C52" s="47" t="s">
        <v>1087</v>
      </c>
      <c r="D52" s="151">
        <v>50</v>
      </c>
      <c r="E52" s="45"/>
      <c r="F52" s="150" t="s">
        <v>1093</v>
      </c>
      <c r="G52" s="152">
        <v>2315</v>
      </c>
      <c r="H52" s="20"/>
      <c r="I52" s="24">
        <v>0</v>
      </c>
      <c r="J52" s="25">
        <v>0</v>
      </c>
      <c r="K52" s="24">
        <v>0</v>
      </c>
      <c r="L52" s="25">
        <v>0</v>
      </c>
      <c r="M52" s="24">
        <v>0</v>
      </c>
      <c r="N52" s="23"/>
      <c r="O52" s="23"/>
      <c r="P52" s="23"/>
      <c r="Q52" s="23"/>
      <c r="R52" s="152">
        <v>2315</v>
      </c>
      <c r="S52" s="70"/>
      <c r="T52" s="70"/>
      <c r="U52" s="70"/>
      <c r="V52" s="70"/>
      <c r="W52" s="113"/>
      <c r="X52" s="86" t="s">
        <v>72</v>
      </c>
      <c r="Y52"/>
      <c r="AA52" s="17"/>
      <c r="AF52" s="16">
        <v>2315</v>
      </c>
      <c r="AH52" s="16">
        <f t="shared" si="4"/>
        <v>2315</v>
      </c>
      <c r="AI52" s="17">
        <f t="shared" si="5"/>
        <v>0</v>
      </c>
    </row>
    <row r="53" spans="2:35" s="16" customFormat="1" x14ac:dyDescent="0.25">
      <c r="B53" s="108"/>
      <c r="C53" s="47" t="s">
        <v>1087</v>
      </c>
      <c r="D53" s="151">
        <v>51</v>
      </c>
      <c r="E53" s="45"/>
      <c r="F53" s="150" t="s">
        <v>1092</v>
      </c>
      <c r="G53" s="23">
        <v>2500</v>
      </c>
      <c r="H53" s="20"/>
      <c r="I53" s="24">
        <v>0</v>
      </c>
      <c r="J53" s="25">
        <v>0</v>
      </c>
      <c r="K53" s="24">
        <v>0</v>
      </c>
      <c r="L53" s="25">
        <v>0</v>
      </c>
      <c r="M53" s="24">
        <v>0</v>
      </c>
      <c r="N53" s="23"/>
      <c r="O53" s="23"/>
      <c r="P53" s="23"/>
      <c r="Q53" s="23"/>
      <c r="R53" s="23">
        <v>2500</v>
      </c>
      <c r="S53" s="70"/>
      <c r="T53" s="70"/>
      <c r="U53" s="70"/>
      <c r="V53" s="70"/>
      <c r="W53" s="113"/>
      <c r="X53" s="86" t="s">
        <v>72</v>
      </c>
      <c r="Y53"/>
      <c r="AA53" s="17"/>
      <c r="AF53" s="16">
        <v>2500</v>
      </c>
      <c r="AH53" s="16">
        <f t="shared" si="4"/>
        <v>2500</v>
      </c>
      <c r="AI53" s="17">
        <f t="shared" si="5"/>
        <v>0</v>
      </c>
    </row>
    <row r="54" spans="2:35" s="16" customFormat="1" ht="30" x14ac:dyDescent="0.25">
      <c r="B54" s="108"/>
      <c r="C54" s="47" t="s">
        <v>1087</v>
      </c>
      <c r="D54" s="151">
        <v>52</v>
      </c>
      <c r="E54" s="45"/>
      <c r="F54" s="150" t="s">
        <v>1091</v>
      </c>
      <c r="G54" s="23">
        <v>7100</v>
      </c>
      <c r="H54" s="20"/>
      <c r="I54" s="24">
        <v>0</v>
      </c>
      <c r="J54" s="25">
        <v>0</v>
      </c>
      <c r="K54" s="24">
        <v>0</v>
      </c>
      <c r="L54" s="25">
        <v>0</v>
      </c>
      <c r="M54" s="24">
        <v>0</v>
      </c>
      <c r="N54" s="23"/>
      <c r="O54" s="23"/>
      <c r="P54" s="23"/>
      <c r="Q54" s="23"/>
      <c r="R54" s="23">
        <v>7100</v>
      </c>
      <c r="S54" s="70"/>
      <c r="T54" s="70"/>
      <c r="U54" s="70"/>
      <c r="V54" s="70"/>
      <c r="W54" s="113"/>
      <c r="X54" s="86" t="s">
        <v>72</v>
      </c>
      <c r="Y54"/>
      <c r="AA54" s="17"/>
      <c r="AF54" s="16">
        <v>7100</v>
      </c>
      <c r="AH54" s="16">
        <f t="shared" si="4"/>
        <v>7100</v>
      </c>
      <c r="AI54" s="17">
        <f t="shared" si="5"/>
        <v>0</v>
      </c>
    </row>
    <row r="55" spans="2:35" s="16" customFormat="1" ht="30" x14ac:dyDescent="0.25">
      <c r="B55" s="108"/>
      <c r="C55" s="47" t="s">
        <v>1087</v>
      </c>
      <c r="D55" s="151">
        <v>53</v>
      </c>
      <c r="E55" s="45"/>
      <c r="F55" s="150" t="s">
        <v>1090</v>
      </c>
      <c r="G55" s="23">
        <v>2500</v>
      </c>
      <c r="H55" s="20"/>
      <c r="I55" s="24">
        <v>0</v>
      </c>
      <c r="J55" s="25">
        <v>0</v>
      </c>
      <c r="K55" s="24">
        <v>0</v>
      </c>
      <c r="L55" s="25">
        <v>0</v>
      </c>
      <c r="M55" s="24">
        <v>0</v>
      </c>
      <c r="N55" s="23"/>
      <c r="O55" s="23"/>
      <c r="P55" s="23"/>
      <c r="Q55" s="23"/>
      <c r="R55" s="23">
        <v>2500</v>
      </c>
      <c r="S55" s="70"/>
      <c r="T55" s="70"/>
      <c r="U55" s="70"/>
      <c r="V55" s="70"/>
      <c r="W55" s="113"/>
      <c r="X55" s="86" t="s">
        <v>72</v>
      </c>
      <c r="Y55"/>
      <c r="AA55" s="17"/>
      <c r="AF55" s="16">
        <v>2500</v>
      </c>
      <c r="AH55" s="16">
        <f t="shared" si="4"/>
        <v>2500</v>
      </c>
      <c r="AI55" s="17">
        <f t="shared" si="5"/>
        <v>0</v>
      </c>
    </row>
    <row r="56" spans="2:35" s="16" customFormat="1" ht="30" x14ac:dyDescent="0.25">
      <c r="B56" s="108"/>
      <c r="C56" s="47" t="s">
        <v>1087</v>
      </c>
      <c r="D56" s="151">
        <v>54</v>
      </c>
      <c r="E56" s="45"/>
      <c r="F56" s="150" t="s">
        <v>1089</v>
      </c>
      <c r="G56" s="23">
        <v>2500</v>
      </c>
      <c r="H56" s="20"/>
      <c r="I56" s="24">
        <v>0</v>
      </c>
      <c r="J56" s="25">
        <v>0</v>
      </c>
      <c r="K56" s="24">
        <v>0</v>
      </c>
      <c r="L56" s="25">
        <v>0</v>
      </c>
      <c r="M56" s="24">
        <v>0</v>
      </c>
      <c r="N56" s="23"/>
      <c r="O56" s="23"/>
      <c r="P56" s="23"/>
      <c r="Q56" s="23"/>
      <c r="R56" s="23">
        <v>2500</v>
      </c>
      <c r="S56" s="70"/>
      <c r="T56" s="70"/>
      <c r="U56" s="70"/>
      <c r="V56" s="70"/>
      <c r="W56" s="113"/>
      <c r="X56" s="86" t="s">
        <v>72</v>
      </c>
      <c r="Y56"/>
      <c r="AA56" s="17"/>
      <c r="AF56" s="16">
        <v>2500</v>
      </c>
      <c r="AH56" s="16">
        <f t="shared" si="4"/>
        <v>2500</v>
      </c>
      <c r="AI56" s="17">
        <f t="shared" si="5"/>
        <v>0</v>
      </c>
    </row>
    <row r="57" spans="2:35" s="16" customFormat="1" ht="30" x14ac:dyDescent="0.25">
      <c r="B57" s="108"/>
      <c r="C57" s="47" t="s">
        <v>1087</v>
      </c>
      <c r="D57" s="151">
        <v>55</v>
      </c>
      <c r="E57" s="45"/>
      <c r="F57" s="150" t="s">
        <v>1088</v>
      </c>
      <c r="G57" s="23">
        <v>2500</v>
      </c>
      <c r="H57" s="20"/>
      <c r="I57" s="24">
        <v>0</v>
      </c>
      <c r="J57" s="25">
        <v>0</v>
      </c>
      <c r="K57" s="24">
        <v>0</v>
      </c>
      <c r="L57" s="25">
        <v>0</v>
      </c>
      <c r="M57" s="24">
        <v>0</v>
      </c>
      <c r="N57" s="23"/>
      <c r="O57" s="23"/>
      <c r="P57" s="23"/>
      <c r="Q57" s="23"/>
      <c r="R57" s="23">
        <v>2500</v>
      </c>
      <c r="S57" s="70"/>
      <c r="T57" s="70"/>
      <c r="U57" s="70"/>
      <c r="V57" s="70"/>
      <c r="W57" s="113"/>
      <c r="X57" s="86" t="s">
        <v>72</v>
      </c>
      <c r="Y57"/>
      <c r="AA57" s="17"/>
      <c r="AF57" s="16">
        <v>2500</v>
      </c>
      <c r="AH57" s="16">
        <f t="shared" si="4"/>
        <v>2500</v>
      </c>
      <c r="AI57" s="17">
        <f t="shared" si="5"/>
        <v>0</v>
      </c>
    </row>
    <row r="58" spans="2:35" s="16" customFormat="1" x14ac:dyDescent="0.25">
      <c r="B58" s="108"/>
      <c r="C58" s="47" t="s">
        <v>1087</v>
      </c>
      <c r="D58" s="151">
        <v>56</v>
      </c>
      <c r="E58" s="45"/>
      <c r="F58" s="150" t="s">
        <v>1086</v>
      </c>
      <c r="G58" s="23">
        <v>4115</v>
      </c>
      <c r="H58" s="20"/>
      <c r="I58" s="24">
        <v>0</v>
      </c>
      <c r="J58" s="25"/>
      <c r="K58" s="24">
        <v>0</v>
      </c>
      <c r="L58" s="24">
        <v>0</v>
      </c>
      <c r="M58" s="24">
        <v>0</v>
      </c>
      <c r="N58" s="23"/>
      <c r="O58" s="23"/>
      <c r="P58" s="23"/>
      <c r="Q58" s="23"/>
      <c r="R58" s="23">
        <v>4115</v>
      </c>
      <c r="S58" s="70"/>
      <c r="T58" s="70"/>
      <c r="U58" s="70"/>
      <c r="V58" s="70"/>
      <c r="W58" s="113"/>
      <c r="X58" s="86" t="s">
        <v>72</v>
      </c>
      <c r="Y58"/>
      <c r="AA58" s="17"/>
      <c r="AF58" s="16">
        <v>4115</v>
      </c>
      <c r="AH58" s="16">
        <f t="shared" si="4"/>
        <v>4115</v>
      </c>
      <c r="AI58" s="17">
        <f t="shared" si="5"/>
        <v>0</v>
      </c>
    </row>
    <row r="59" spans="2:35" ht="22.5" x14ac:dyDescent="0.25">
      <c r="C59" s="149"/>
      <c r="D59" s="148"/>
      <c r="E59" s="11"/>
      <c r="F59" s="5" t="s">
        <v>3</v>
      </c>
      <c r="G59" s="14"/>
      <c r="H59" s="13"/>
      <c r="I59" s="12"/>
      <c r="J59" s="12"/>
      <c r="K59" s="12"/>
      <c r="L59" s="12"/>
      <c r="M59" s="12"/>
      <c r="N59" s="12"/>
      <c r="O59" s="12"/>
      <c r="P59" s="12"/>
      <c r="Q59" s="12"/>
      <c r="R59" s="11"/>
    </row>
    <row r="60" spans="2:35" ht="22.5" x14ac:dyDescent="0.25">
      <c r="C60" s="147"/>
      <c r="D60" s="146"/>
      <c r="E60" s="7"/>
      <c r="F60" s="5" t="s">
        <v>2</v>
      </c>
      <c r="G60" s="9">
        <v>0.3</v>
      </c>
      <c r="H60" s="3">
        <v>0.3</v>
      </c>
      <c r="I60" s="8"/>
      <c r="J60" s="8"/>
      <c r="K60" s="8"/>
      <c r="L60" s="8"/>
      <c r="M60" s="8"/>
      <c r="N60" s="8"/>
      <c r="O60" s="8"/>
      <c r="P60" s="8"/>
      <c r="Q60" s="8"/>
      <c r="R60" s="7"/>
    </row>
    <row r="61" spans="2:35" ht="22.5" x14ac:dyDescent="0.25">
      <c r="C61" s="147"/>
      <c r="D61" s="146"/>
      <c r="E61" s="7"/>
      <c r="F61" s="5" t="s">
        <v>1</v>
      </c>
      <c r="G61" s="9">
        <v>0.2</v>
      </c>
      <c r="H61" s="3">
        <v>0.2</v>
      </c>
      <c r="I61" s="8"/>
      <c r="J61" s="8"/>
      <c r="K61" s="8"/>
      <c r="L61" s="8"/>
      <c r="M61" s="8"/>
      <c r="N61" s="8"/>
      <c r="O61" s="8"/>
      <c r="P61" s="8"/>
      <c r="Q61" s="8"/>
      <c r="R61" s="7"/>
    </row>
    <row r="62" spans="2:35" ht="34.5" thickBot="1" x14ac:dyDescent="0.3">
      <c r="C62" s="145"/>
      <c r="D62" s="144"/>
      <c r="E62" s="1"/>
      <c r="F62" s="5" t="s">
        <v>0</v>
      </c>
      <c r="G62" s="4">
        <v>0.1</v>
      </c>
      <c r="H62" s="3">
        <v>0.1</v>
      </c>
      <c r="I62" s="2"/>
      <c r="J62" s="2"/>
      <c r="K62" s="2"/>
      <c r="L62" s="2"/>
      <c r="M62" s="2"/>
      <c r="N62" s="2"/>
      <c r="O62" s="2"/>
      <c r="P62" s="2"/>
      <c r="Q62" s="2"/>
      <c r="R62" s="1"/>
    </row>
    <row r="64" spans="2:35" x14ac:dyDescent="0.25">
      <c r="F64" s="141"/>
    </row>
    <row r="65" spans="6:6" x14ac:dyDescent="0.25">
      <c r="F65" s="14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D55"/>
  <sheetViews>
    <sheetView topLeftCell="C1" workbookViewId="0">
      <selection activeCell="K2" sqref="K2"/>
    </sheetView>
  </sheetViews>
  <sheetFormatPr baseColWidth="10" defaultRowHeight="15" x14ac:dyDescent="0.25"/>
  <cols>
    <col min="1" max="1" width="8.7109375" hidden="1" customWidth="1"/>
    <col min="2" max="2" width="17" hidden="1" customWidth="1"/>
    <col min="4" max="4" width="5.28515625" customWidth="1"/>
    <col min="5" max="5" width="11.42578125" hidden="1" customWidth="1"/>
    <col min="6" max="6" width="32.7109375" customWidth="1"/>
    <col min="7" max="7" width="16.140625" customWidth="1"/>
    <col min="8" max="8" width="13.140625" customWidth="1"/>
    <col min="9" max="9" width="0.140625" customWidth="1"/>
    <col min="10" max="10" width="11.42578125" customWidth="1"/>
    <col min="12" max="12" width="0.140625" customWidth="1"/>
    <col min="13" max="13" width="11.140625" customWidth="1"/>
    <col min="14" max="18" width="11.42578125" hidden="1" customWidth="1"/>
    <col min="19" max="20" width="0" hidden="1" customWidth="1"/>
    <col min="25" max="37" width="0" hidden="1" customWidth="1"/>
  </cols>
  <sheetData>
    <row r="1" spans="1:30" s="16" customFormat="1" ht="150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8"/>
      <c r="O1" s="38"/>
      <c r="P1" s="38"/>
    </row>
    <row r="2" spans="1:30" s="16" customFormat="1" ht="57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1180</v>
      </c>
      <c r="G2" s="54" t="s">
        <v>65</v>
      </c>
      <c r="H2" s="165"/>
      <c r="I2" s="320" t="s">
        <v>63</v>
      </c>
      <c r="J2" s="321"/>
      <c r="K2" s="164"/>
      <c r="L2" s="163" t="s">
        <v>84</v>
      </c>
      <c r="M2" s="76" t="s">
        <v>60</v>
      </c>
      <c r="N2" s="31" t="s">
        <v>59</v>
      </c>
      <c r="O2" s="31" t="s">
        <v>58</v>
      </c>
      <c r="P2" s="31" t="s">
        <v>57</v>
      </c>
      <c r="Q2" s="318" t="s">
        <v>56</v>
      </c>
      <c r="R2" s="319"/>
    </row>
    <row r="3" spans="1:30" s="16" customFormat="1" ht="15.75" customHeight="1" x14ac:dyDescent="0.25">
      <c r="A3" s="16">
        <v>600</v>
      </c>
      <c r="B3" s="20">
        <v>595</v>
      </c>
      <c r="C3" s="20" t="s">
        <v>1141</v>
      </c>
      <c r="D3" s="20">
        <v>1</v>
      </c>
      <c r="E3" s="20">
        <v>1</v>
      </c>
      <c r="F3" s="26" t="s">
        <v>55</v>
      </c>
      <c r="G3" s="23">
        <v>300.33999999999997</v>
      </c>
      <c r="H3" s="24">
        <v>0</v>
      </c>
      <c r="I3" s="25">
        <v>0</v>
      </c>
      <c r="J3" s="24">
        <v>0</v>
      </c>
      <c r="K3" s="24">
        <v>0</v>
      </c>
      <c r="L3" s="20">
        <v>0</v>
      </c>
      <c r="M3" s="22">
        <v>300.33999999999997</v>
      </c>
      <c r="N3" s="20">
        <v>0</v>
      </c>
      <c r="O3" s="20">
        <v>0</v>
      </c>
      <c r="P3" s="21">
        <v>0</v>
      </c>
      <c r="Q3" s="20"/>
      <c r="R3" s="20"/>
      <c r="S3"/>
      <c r="T3" t="s">
        <v>5</v>
      </c>
      <c r="V3" s="17"/>
      <c r="Y3" s="16" t="s">
        <v>4</v>
      </c>
      <c r="Z3" s="46">
        <v>286.04000000000002</v>
      </c>
      <c r="AA3" s="16">
        <v>286.04000000000002</v>
      </c>
      <c r="AB3" s="16">
        <f t="shared" ref="AB3:AB45" si="0">+AA3*5%</f>
        <v>14.302000000000001</v>
      </c>
      <c r="AC3" s="16">
        <f t="shared" ref="AC3:AC50" si="1">+AB3+AA3</f>
        <v>300.34200000000004</v>
      </c>
      <c r="AD3" s="17">
        <f t="shared" ref="AD3:AD50" si="2">+AC3-M3</f>
        <v>2.0000000000663931E-3</v>
      </c>
    </row>
    <row r="4" spans="1:30" s="16" customFormat="1" ht="17.25" customHeight="1" x14ac:dyDescent="0.25">
      <c r="A4" s="16">
        <v>601</v>
      </c>
      <c r="B4" s="20">
        <v>596</v>
      </c>
      <c r="C4" s="20" t="s">
        <v>1141</v>
      </c>
      <c r="D4" s="20">
        <v>2</v>
      </c>
      <c r="E4" s="20">
        <v>1</v>
      </c>
      <c r="F4" s="26" t="s">
        <v>54</v>
      </c>
      <c r="G4" s="23">
        <v>514.21</v>
      </c>
      <c r="H4" s="24">
        <v>0</v>
      </c>
      <c r="I4" s="25">
        <v>0</v>
      </c>
      <c r="J4" s="24">
        <v>0</v>
      </c>
      <c r="K4" s="24">
        <v>0</v>
      </c>
      <c r="L4" s="20">
        <v>0</v>
      </c>
      <c r="M4" s="22">
        <v>514.21</v>
      </c>
      <c r="N4" s="20">
        <v>0</v>
      </c>
      <c r="O4" s="20">
        <v>0</v>
      </c>
      <c r="P4" s="21">
        <v>0</v>
      </c>
      <c r="Q4" s="20"/>
      <c r="R4" s="20"/>
      <c r="S4"/>
      <c r="T4" t="s">
        <v>5</v>
      </c>
      <c r="V4" s="17"/>
      <c r="Y4" s="16" t="s">
        <v>4</v>
      </c>
      <c r="Z4" s="46">
        <v>489.72</v>
      </c>
      <c r="AA4" s="16">
        <v>489.72</v>
      </c>
      <c r="AB4" s="16">
        <f t="shared" si="0"/>
        <v>24.486000000000004</v>
      </c>
      <c r="AC4" s="16">
        <f t="shared" si="1"/>
        <v>514.20600000000002</v>
      </c>
      <c r="AD4" s="17">
        <f t="shared" si="2"/>
        <v>-4.0000000000190994E-3</v>
      </c>
    </row>
    <row r="5" spans="1:30" s="16" customFormat="1" ht="21" customHeight="1" x14ac:dyDescent="0.25">
      <c r="A5" s="16">
        <v>602</v>
      </c>
      <c r="B5" s="20">
        <v>597</v>
      </c>
      <c r="C5" s="20" t="s">
        <v>1141</v>
      </c>
      <c r="D5" s="20">
        <v>3</v>
      </c>
      <c r="E5" s="20">
        <v>1</v>
      </c>
      <c r="F5" s="26" t="s">
        <v>52</v>
      </c>
      <c r="G5" s="23">
        <v>514.21</v>
      </c>
      <c r="H5" s="24">
        <v>0</v>
      </c>
      <c r="I5" s="25">
        <v>0</v>
      </c>
      <c r="J5" s="24">
        <v>0</v>
      </c>
      <c r="K5" s="24">
        <v>0</v>
      </c>
      <c r="L5" s="20">
        <v>0</v>
      </c>
      <c r="M5" s="22">
        <v>514.21</v>
      </c>
      <c r="N5" s="20">
        <v>0</v>
      </c>
      <c r="O5" s="20">
        <v>0</v>
      </c>
      <c r="P5" s="21">
        <v>0</v>
      </c>
      <c r="Q5" s="20"/>
      <c r="R5" s="20"/>
      <c r="S5"/>
      <c r="T5" t="s">
        <v>5</v>
      </c>
      <c r="V5" s="17"/>
      <c r="Y5" s="16" t="s">
        <v>4</v>
      </c>
      <c r="Z5" s="46">
        <v>489.72</v>
      </c>
      <c r="AA5" s="16">
        <v>489.72</v>
      </c>
      <c r="AB5" s="16">
        <f t="shared" si="0"/>
        <v>24.486000000000004</v>
      </c>
      <c r="AC5" s="16">
        <f t="shared" si="1"/>
        <v>514.20600000000002</v>
      </c>
      <c r="AD5" s="17">
        <f t="shared" si="2"/>
        <v>-4.0000000000190994E-3</v>
      </c>
    </row>
    <row r="6" spans="1:30" s="16" customFormat="1" ht="18" customHeight="1" x14ac:dyDescent="0.25">
      <c r="A6" s="16">
        <v>603</v>
      </c>
      <c r="B6" s="20">
        <v>598</v>
      </c>
      <c r="C6" s="20" t="s">
        <v>1141</v>
      </c>
      <c r="D6" s="20">
        <v>4</v>
      </c>
      <c r="E6" s="20">
        <v>1</v>
      </c>
      <c r="F6" s="26" t="s">
        <v>51</v>
      </c>
      <c r="G6" s="23">
        <v>514.21</v>
      </c>
      <c r="H6" s="24">
        <v>0</v>
      </c>
      <c r="I6" s="25">
        <v>0</v>
      </c>
      <c r="J6" s="24">
        <v>0</v>
      </c>
      <c r="K6" s="24">
        <v>0</v>
      </c>
      <c r="L6" s="20">
        <v>0</v>
      </c>
      <c r="M6" s="22">
        <v>514.21</v>
      </c>
      <c r="N6" s="20">
        <v>0</v>
      </c>
      <c r="O6" s="20">
        <v>0</v>
      </c>
      <c r="P6" s="21">
        <v>0</v>
      </c>
      <c r="Q6" s="20"/>
      <c r="R6" s="20"/>
      <c r="S6"/>
      <c r="T6" t="s">
        <v>5</v>
      </c>
      <c r="V6" s="17"/>
      <c r="Y6" s="16" t="s">
        <v>4</v>
      </c>
      <c r="Z6" s="46">
        <v>489.72</v>
      </c>
      <c r="AA6" s="16">
        <v>489.72</v>
      </c>
      <c r="AB6" s="16">
        <f t="shared" si="0"/>
        <v>24.486000000000004</v>
      </c>
      <c r="AC6" s="16">
        <f t="shared" si="1"/>
        <v>514.20600000000002</v>
      </c>
      <c r="AD6" s="17">
        <f t="shared" si="2"/>
        <v>-4.0000000000190994E-3</v>
      </c>
    </row>
    <row r="7" spans="1:30" s="16" customFormat="1" ht="30" x14ac:dyDescent="0.25">
      <c r="A7" s="16">
        <v>604</v>
      </c>
      <c r="B7" s="20">
        <v>599</v>
      </c>
      <c r="C7" s="20" t="s">
        <v>1141</v>
      </c>
      <c r="D7" s="20">
        <v>5</v>
      </c>
      <c r="E7" s="20">
        <v>1</v>
      </c>
      <c r="F7" s="26" t="s">
        <v>50</v>
      </c>
      <c r="G7" s="23">
        <v>514.21</v>
      </c>
      <c r="H7" s="24">
        <v>0</v>
      </c>
      <c r="I7" s="25">
        <v>0</v>
      </c>
      <c r="J7" s="24">
        <v>0</v>
      </c>
      <c r="K7" s="24">
        <v>0</v>
      </c>
      <c r="L7" s="20">
        <v>0</v>
      </c>
      <c r="M7" s="22">
        <v>514.21</v>
      </c>
      <c r="N7" s="20">
        <v>0</v>
      </c>
      <c r="O7" s="20">
        <v>0</v>
      </c>
      <c r="P7" s="21">
        <v>0</v>
      </c>
      <c r="Q7" s="20"/>
      <c r="R7" s="20"/>
      <c r="S7"/>
      <c r="T7" t="s">
        <v>5</v>
      </c>
      <c r="V7" s="17"/>
      <c r="Y7" s="16" t="s">
        <v>4</v>
      </c>
      <c r="Z7" s="46">
        <v>489.72</v>
      </c>
      <c r="AA7" s="16">
        <v>489.72</v>
      </c>
      <c r="AB7" s="16">
        <f t="shared" si="0"/>
        <v>24.486000000000004</v>
      </c>
      <c r="AC7" s="16">
        <f t="shared" si="1"/>
        <v>514.20600000000002</v>
      </c>
      <c r="AD7" s="17">
        <f t="shared" si="2"/>
        <v>-4.0000000000190994E-3</v>
      </c>
    </row>
    <row r="8" spans="1:30" s="16" customFormat="1" ht="30" x14ac:dyDescent="0.25">
      <c r="A8" s="16">
        <v>605</v>
      </c>
      <c r="B8" s="20">
        <v>600</v>
      </c>
      <c r="C8" s="20" t="s">
        <v>1141</v>
      </c>
      <c r="D8" s="20">
        <v>6</v>
      </c>
      <c r="E8" s="20">
        <v>1</v>
      </c>
      <c r="F8" s="26" t="s">
        <v>1179</v>
      </c>
      <c r="G8" s="23">
        <v>2333.79</v>
      </c>
      <c r="H8" s="23">
        <v>700.14</v>
      </c>
      <c r="I8" s="20">
        <v>21</v>
      </c>
      <c r="J8" s="23">
        <v>466.76</v>
      </c>
      <c r="K8" s="23">
        <v>233.38</v>
      </c>
      <c r="L8" s="20">
        <v>0</v>
      </c>
      <c r="M8" s="22">
        <v>3734.07</v>
      </c>
      <c r="N8" s="20">
        <v>100</v>
      </c>
      <c r="O8" s="20">
        <v>50</v>
      </c>
      <c r="P8" s="21">
        <v>25</v>
      </c>
      <c r="Q8" s="20"/>
      <c r="R8" s="20"/>
      <c r="S8"/>
      <c r="T8" t="s">
        <v>5</v>
      </c>
      <c r="V8" s="17"/>
      <c r="Y8" s="16" t="s">
        <v>4</v>
      </c>
      <c r="Z8" s="46">
        <v>3556.26</v>
      </c>
      <c r="AA8" s="16">
        <v>3556.26</v>
      </c>
      <c r="AB8" s="16">
        <f t="shared" si="0"/>
        <v>177.81300000000002</v>
      </c>
      <c r="AC8" s="16">
        <f t="shared" si="1"/>
        <v>3734.0730000000003</v>
      </c>
      <c r="AD8" s="17">
        <f t="shared" si="2"/>
        <v>3.0000000001564331E-3</v>
      </c>
    </row>
    <row r="9" spans="1:30" s="16" customFormat="1" ht="30" x14ac:dyDescent="0.25">
      <c r="A9" s="16">
        <v>606</v>
      </c>
      <c r="B9" s="20">
        <v>601</v>
      </c>
      <c r="C9" s="20" t="s">
        <v>1141</v>
      </c>
      <c r="D9" s="20">
        <v>7</v>
      </c>
      <c r="E9" s="20">
        <v>1</v>
      </c>
      <c r="F9" s="26" t="s">
        <v>1178</v>
      </c>
      <c r="G9" s="23">
        <v>666.13</v>
      </c>
      <c r="H9" s="23">
        <v>199.84</v>
      </c>
      <c r="I9" s="20">
        <v>21</v>
      </c>
      <c r="J9" s="23">
        <v>133.22</v>
      </c>
      <c r="K9" s="23">
        <v>66.61</v>
      </c>
      <c r="L9" s="20">
        <v>0</v>
      </c>
      <c r="M9" s="22">
        <v>1065.8</v>
      </c>
      <c r="N9" s="20">
        <v>100</v>
      </c>
      <c r="O9" s="20">
        <v>50</v>
      </c>
      <c r="P9" s="21">
        <v>25</v>
      </c>
      <c r="Q9" s="20"/>
      <c r="R9" s="20"/>
      <c r="S9"/>
      <c r="T9" t="s">
        <v>5</v>
      </c>
      <c r="V9" s="17"/>
      <c r="Y9" s="16" t="s">
        <v>4</v>
      </c>
      <c r="Z9" s="46">
        <v>1015.05</v>
      </c>
      <c r="AA9" s="16">
        <v>1015.05</v>
      </c>
      <c r="AB9" s="16">
        <f t="shared" si="0"/>
        <v>50.752499999999998</v>
      </c>
      <c r="AC9" s="16">
        <f t="shared" si="1"/>
        <v>1065.8025</v>
      </c>
      <c r="AD9" s="17">
        <f t="shared" si="2"/>
        <v>2.5000000000545697E-3</v>
      </c>
    </row>
    <row r="10" spans="1:30" s="16" customFormat="1" x14ac:dyDescent="0.25">
      <c r="A10" s="16">
        <v>607</v>
      </c>
      <c r="B10" s="20">
        <v>602</v>
      </c>
      <c r="C10" s="20" t="s">
        <v>1141</v>
      </c>
      <c r="D10" s="20">
        <v>8</v>
      </c>
      <c r="E10" s="20">
        <v>1</v>
      </c>
      <c r="F10" s="26" t="s">
        <v>1177</v>
      </c>
      <c r="G10" s="23">
        <v>2400.41</v>
      </c>
      <c r="H10" s="23">
        <v>720.12</v>
      </c>
      <c r="I10" s="20">
        <v>21</v>
      </c>
      <c r="J10" s="23">
        <v>480.08</v>
      </c>
      <c r="K10" s="23">
        <v>240.04</v>
      </c>
      <c r="L10" s="20">
        <v>0</v>
      </c>
      <c r="M10" s="22">
        <v>3840.65</v>
      </c>
      <c r="N10" s="20">
        <v>100</v>
      </c>
      <c r="O10" s="20">
        <v>50</v>
      </c>
      <c r="P10" s="21">
        <v>25</v>
      </c>
      <c r="Q10" s="20"/>
      <c r="R10" s="20"/>
      <c r="S10"/>
      <c r="T10" t="s">
        <v>5</v>
      </c>
      <c r="V10" s="17"/>
      <c r="Y10" s="16" t="s">
        <v>4</v>
      </c>
      <c r="Z10" s="46">
        <v>3657.76</v>
      </c>
      <c r="AA10" s="16">
        <v>3657.76</v>
      </c>
      <c r="AB10" s="16">
        <f t="shared" si="0"/>
        <v>182.88800000000003</v>
      </c>
      <c r="AC10" s="16">
        <f t="shared" si="1"/>
        <v>3840.6480000000001</v>
      </c>
      <c r="AD10" s="17">
        <f t="shared" si="2"/>
        <v>-1.9999999999527063E-3</v>
      </c>
    </row>
    <row r="11" spans="1:30" s="16" customFormat="1" x14ac:dyDescent="0.25">
      <c r="A11" s="16">
        <v>608</v>
      </c>
      <c r="B11" s="20">
        <v>603</v>
      </c>
      <c r="C11" s="20" t="s">
        <v>1141</v>
      </c>
      <c r="D11" s="20">
        <v>9</v>
      </c>
      <c r="E11" s="20">
        <v>1</v>
      </c>
      <c r="F11" s="26" t="s">
        <v>1176</v>
      </c>
      <c r="G11" s="23">
        <v>3334.16</v>
      </c>
      <c r="H11" s="23">
        <v>1000.25</v>
      </c>
      <c r="I11" s="20">
        <v>21</v>
      </c>
      <c r="J11" s="23">
        <v>666.83</v>
      </c>
      <c r="K11" s="23">
        <v>333.42</v>
      </c>
      <c r="L11" s="20">
        <v>0</v>
      </c>
      <c r="M11" s="22">
        <v>5334.66</v>
      </c>
      <c r="N11" s="20">
        <v>100</v>
      </c>
      <c r="O11" s="20">
        <v>50</v>
      </c>
      <c r="P11" s="21">
        <v>25</v>
      </c>
      <c r="Q11" s="20"/>
      <c r="R11" s="20"/>
      <c r="S11"/>
      <c r="T11" t="s">
        <v>5</v>
      </c>
      <c r="V11" s="17"/>
      <c r="Y11" s="16" t="s">
        <v>4</v>
      </c>
      <c r="Z11" s="46">
        <v>5080.63</v>
      </c>
      <c r="AA11" s="16">
        <v>5080.63</v>
      </c>
      <c r="AB11" s="16">
        <f t="shared" si="0"/>
        <v>254.03150000000002</v>
      </c>
      <c r="AC11" s="16">
        <f t="shared" si="1"/>
        <v>5334.6615000000002</v>
      </c>
      <c r="AD11" s="17">
        <f t="shared" si="2"/>
        <v>1.5000000003055902E-3</v>
      </c>
    </row>
    <row r="12" spans="1:30" s="16" customFormat="1" ht="45" x14ac:dyDescent="0.25">
      <c r="A12" s="16">
        <v>609</v>
      </c>
      <c r="B12" s="20">
        <v>604</v>
      </c>
      <c r="C12" s="20" t="s">
        <v>1141</v>
      </c>
      <c r="D12" s="20">
        <v>10</v>
      </c>
      <c r="E12" s="20">
        <v>1</v>
      </c>
      <c r="F12" s="26" t="s">
        <v>1175</v>
      </c>
      <c r="G12" s="23">
        <v>4266.74</v>
      </c>
      <c r="H12" s="23">
        <v>1280.02</v>
      </c>
      <c r="I12" s="20">
        <v>21</v>
      </c>
      <c r="J12" s="23">
        <v>853.35</v>
      </c>
      <c r="K12" s="23">
        <v>426.68</v>
      </c>
      <c r="L12" s="20">
        <v>0</v>
      </c>
      <c r="M12" s="22">
        <v>6826.79</v>
      </c>
      <c r="N12" s="20">
        <v>100</v>
      </c>
      <c r="O12" s="20">
        <v>50</v>
      </c>
      <c r="P12" s="21">
        <v>25</v>
      </c>
      <c r="Q12" s="20"/>
      <c r="R12" s="20"/>
      <c r="S12"/>
      <c r="T12" t="s">
        <v>5</v>
      </c>
      <c r="V12" s="17"/>
      <c r="Y12" s="16" t="s">
        <v>4</v>
      </c>
      <c r="Z12" s="46">
        <v>6501.7</v>
      </c>
      <c r="AA12" s="16">
        <v>6501.7</v>
      </c>
      <c r="AB12" s="16">
        <f t="shared" si="0"/>
        <v>325.08500000000004</v>
      </c>
      <c r="AC12" s="16">
        <f t="shared" si="1"/>
        <v>6826.7849999999999</v>
      </c>
      <c r="AD12" s="17">
        <f t="shared" si="2"/>
        <v>-5.0000000001091394E-3</v>
      </c>
    </row>
    <row r="13" spans="1:30" s="16" customFormat="1" x14ac:dyDescent="0.25">
      <c r="A13" s="16">
        <v>610</v>
      </c>
      <c r="B13" s="20">
        <v>605</v>
      </c>
      <c r="C13" s="20" t="s">
        <v>1141</v>
      </c>
      <c r="D13" s="20">
        <v>11</v>
      </c>
      <c r="E13" s="20">
        <v>1</v>
      </c>
      <c r="F13" s="26" t="s">
        <v>1174</v>
      </c>
      <c r="G13" s="23">
        <v>4800.8100000000004</v>
      </c>
      <c r="H13" s="23">
        <v>1440.24</v>
      </c>
      <c r="I13" s="20">
        <v>21</v>
      </c>
      <c r="J13" s="23">
        <v>960.16</v>
      </c>
      <c r="K13" s="23">
        <v>480.08</v>
      </c>
      <c r="L13" s="20">
        <v>0</v>
      </c>
      <c r="M13" s="22">
        <v>7681.29</v>
      </c>
      <c r="N13" s="20">
        <v>100</v>
      </c>
      <c r="O13" s="20">
        <v>50</v>
      </c>
      <c r="P13" s="21">
        <v>25</v>
      </c>
      <c r="Q13" s="20"/>
      <c r="R13" s="20"/>
      <c r="S13" s="108"/>
      <c r="T13" s="108" t="s">
        <v>5</v>
      </c>
      <c r="V13" s="17"/>
      <c r="Y13" s="16" t="s">
        <v>4</v>
      </c>
      <c r="Z13" s="46">
        <v>7315.52</v>
      </c>
      <c r="AA13" s="16">
        <v>7315.52</v>
      </c>
      <c r="AB13" s="16">
        <f t="shared" si="0"/>
        <v>365.77600000000007</v>
      </c>
      <c r="AC13" s="16">
        <f t="shared" si="1"/>
        <v>7681.2960000000003</v>
      </c>
      <c r="AD13" s="17">
        <f t="shared" si="2"/>
        <v>6.0000000003128662E-3</v>
      </c>
    </row>
    <row r="14" spans="1:30" s="16" customFormat="1" x14ac:dyDescent="0.25">
      <c r="A14" s="16">
        <v>611</v>
      </c>
      <c r="B14" s="20">
        <v>606</v>
      </c>
      <c r="C14" s="20" t="s">
        <v>1141</v>
      </c>
      <c r="D14" s="20">
        <v>12</v>
      </c>
      <c r="E14" s="20">
        <v>1</v>
      </c>
      <c r="F14" s="26" t="s">
        <v>1173</v>
      </c>
      <c r="G14" s="23">
        <v>5733.4</v>
      </c>
      <c r="H14" s="23">
        <v>1720.02</v>
      </c>
      <c r="I14" s="20">
        <v>21</v>
      </c>
      <c r="J14" s="23">
        <v>1146.68</v>
      </c>
      <c r="K14" s="23">
        <v>573.34</v>
      </c>
      <c r="L14" s="20">
        <v>0</v>
      </c>
      <c r="M14" s="22">
        <v>9173.44</v>
      </c>
      <c r="N14" s="20">
        <v>100</v>
      </c>
      <c r="O14" s="20">
        <v>50</v>
      </c>
      <c r="P14" s="21">
        <v>25</v>
      </c>
      <c r="Q14" s="20"/>
      <c r="R14" s="20"/>
      <c r="S14" s="108"/>
      <c r="T14" s="108" t="s">
        <v>5</v>
      </c>
      <c r="V14" s="17"/>
      <c r="Y14" s="16" t="s">
        <v>4</v>
      </c>
      <c r="Z14" s="46">
        <v>8736.61</v>
      </c>
      <c r="AA14" s="16">
        <v>8736.61</v>
      </c>
      <c r="AB14" s="16">
        <f t="shared" si="0"/>
        <v>436.83050000000003</v>
      </c>
      <c r="AC14" s="16">
        <f t="shared" si="1"/>
        <v>9173.4405000000006</v>
      </c>
      <c r="AD14" s="17">
        <f t="shared" si="2"/>
        <v>5.0000000010186341E-4</v>
      </c>
    </row>
    <row r="15" spans="1:30" s="16" customFormat="1" x14ac:dyDescent="0.25">
      <c r="A15" s="16">
        <v>612</v>
      </c>
      <c r="B15" s="20">
        <v>607</v>
      </c>
      <c r="C15" s="20" t="s">
        <v>1141</v>
      </c>
      <c r="D15" s="20">
        <v>13</v>
      </c>
      <c r="E15" s="20">
        <v>1</v>
      </c>
      <c r="F15" s="26" t="s">
        <v>1172</v>
      </c>
      <c r="G15" s="23">
        <v>2666.86</v>
      </c>
      <c r="H15" s="23">
        <v>800.06</v>
      </c>
      <c r="I15" s="20">
        <v>21</v>
      </c>
      <c r="J15" s="23">
        <v>533.37</v>
      </c>
      <c r="K15" s="23">
        <v>266.69</v>
      </c>
      <c r="L15" s="20">
        <v>0</v>
      </c>
      <c r="M15" s="22">
        <v>4266.9799999999996</v>
      </c>
      <c r="N15" s="20">
        <v>100</v>
      </c>
      <c r="O15" s="20">
        <v>50</v>
      </c>
      <c r="P15" s="21">
        <v>25</v>
      </c>
      <c r="Q15" s="20"/>
      <c r="R15" s="20"/>
      <c r="S15"/>
      <c r="T15" t="s">
        <v>5</v>
      </c>
      <c r="V15" s="17"/>
      <c r="Y15" s="16" t="s">
        <v>4</v>
      </c>
      <c r="Z15" s="46">
        <v>4063.79</v>
      </c>
      <c r="AA15" s="16">
        <v>4063.79</v>
      </c>
      <c r="AB15" s="16">
        <f t="shared" si="0"/>
        <v>203.18950000000001</v>
      </c>
      <c r="AC15" s="16">
        <f t="shared" si="1"/>
        <v>4266.9795000000004</v>
      </c>
      <c r="AD15" s="17">
        <f t="shared" si="2"/>
        <v>-4.999999991923687E-4</v>
      </c>
    </row>
    <row r="16" spans="1:30" s="16" customFormat="1" ht="30" x14ac:dyDescent="0.25">
      <c r="A16" s="16">
        <v>613</v>
      </c>
      <c r="B16" s="20">
        <v>608</v>
      </c>
      <c r="C16" s="20" t="s">
        <v>1141</v>
      </c>
      <c r="D16" s="20">
        <v>14</v>
      </c>
      <c r="E16" s="20">
        <v>1</v>
      </c>
      <c r="F16" s="26" t="s">
        <v>1171</v>
      </c>
      <c r="G16" s="23">
        <v>1000.37</v>
      </c>
      <c r="H16" s="23">
        <v>300.11</v>
      </c>
      <c r="I16" s="20">
        <v>21</v>
      </c>
      <c r="J16" s="23">
        <v>200.08</v>
      </c>
      <c r="K16" s="23">
        <v>100.03</v>
      </c>
      <c r="L16" s="20">
        <v>0</v>
      </c>
      <c r="M16" s="22">
        <v>1600.59</v>
      </c>
      <c r="N16" s="20">
        <v>100</v>
      </c>
      <c r="O16" s="20">
        <v>50</v>
      </c>
      <c r="P16" s="21">
        <v>25</v>
      </c>
      <c r="Q16" s="20"/>
      <c r="R16" s="20"/>
      <c r="S16"/>
      <c r="T16" t="s">
        <v>5</v>
      </c>
      <c r="V16" s="17"/>
      <c r="Y16" s="16" t="s">
        <v>4</v>
      </c>
      <c r="Z16" s="46">
        <v>1524.37</v>
      </c>
      <c r="AA16" s="16">
        <v>1524.37</v>
      </c>
      <c r="AB16" s="16">
        <f t="shared" si="0"/>
        <v>76.218499999999992</v>
      </c>
      <c r="AC16" s="16">
        <f t="shared" si="1"/>
        <v>1600.5884999999998</v>
      </c>
      <c r="AD16" s="17">
        <f t="shared" si="2"/>
        <v>-1.5000000000782165E-3</v>
      </c>
    </row>
    <row r="17" spans="1:30" s="16" customFormat="1" ht="30" x14ac:dyDescent="0.25">
      <c r="A17" s="16">
        <v>614</v>
      </c>
      <c r="B17" s="20">
        <v>609</v>
      </c>
      <c r="C17" s="20" t="s">
        <v>1141</v>
      </c>
      <c r="D17" s="20">
        <v>15</v>
      </c>
      <c r="E17" s="20">
        <v>1</v>
      </c>
      <c r="F17" s="26" t="s">
        <v>1170</v>
      </c>
      <c r="G17" s="23">
        <v>5332.55</v>
      </c>
      <c r="H17" s="23">
        <v>1599.77</v>
      </c>
      <c r="I17" s="20">
        <v>21</v>
      </c>
      <c r="J17" s="23">
        <v>1066.51</v>
      </c>
      <c r="K17" s="23">
        <v>533.25</v>
      </c>
      <c r="L17" s="20">
        <v>0</v>
      </c>
      <c r="M17" s="22">
        <v>8532.08</v>
      </c>
      <c r="N17" s="20">
        <v>100</v>
      </c>
      <c r="O17" s="20">
        <v>50</v>
      </c>
      <c r="P17" s="21">
        <v>25</v>
      </c>
      <c r="Q17" s="20"/>
      <c r="R17" s="20"/>
      <c r="S17"/>
      <c r="T17" t="s">
        <v>5</v>
      </c>
      <c r="V17" s="17"/>
      <c r="Y17" s="16" t="s">
        <v>4</v>
      </c>
      <c r="Z17" s="46">
        <v>8125.79</v>
      </c>
      <c r="AA17" s="16">
        <v>8125.79</v>
      </c>
      <c r="AB17" s="16">
        <f t="shared" si="0"/>
        <v>406.28950000000003</v>
      </c>
      <c r="AC17" s="16">
        <f t="shared" si="1"/>
        <v>8532.0794999999998</v>
      </c>
      <c r="AD17" s="17">
        <f t="shared" si="2"/>
        <v>-5.0000000010186341E-4</v>
      </c>
    </row>
    <row r="18" spans="1:30" s="16" customFormat="1" x14ac:dyDescent="0.25">
      <c r="A18" s="16">
        <v>615</v>
      </c>
      <c r="B18" s="20">
        <v>610</v>
      </c>
      <c r="C18" s="20" t="s">
        <v>1141</v>
      </c>
      <c r="D18" s="20">
        <v>16</v>
      </c>
      <c r="E18" s="20">
        <v>1</v>
      </c>
      <c r="F18" s="26" t="s">
        <v>1169</v>
      </c>
      <c r="G18" s="23">
        <v>2000.73</v>
      </c>
      <c r="H18" s="23">
        <v>600.22</v>
      </c>
      <c r="I18" s="20">
        <v>21</v>
      </c>
      <c r="J18" s="23">
        <v>400.14</v>
      </c>
      <c r="K18" s="23">
        <v>200.08</v>
      </c>
      <c r="L18" s="20">
        <v>0</v>
      </c>
      <c r="M18" s="22">
        <v>3201.17</v>
      </c>
      <c r="N18" s="20">
        <v>100</v>
      </c>
      <c r="O18" s="20">
        <v>50</v>
      </c>
      <c r="P18" s="21">
        <v>25</v>
      </c>
      <c r="Q18" s="20"/>
      <c r="R18" s="20"/>
      <c r="S18"/>
      <c r="T18" t="s">
        <v>5</v>
      </c>
      <c r="V18" s="17"/>
      <c r="Y18" s="16" t="s">
        <v>4</v>
      </c>
      <c r="Z18" s="46">
        <v>3048.74</v>
      </c>
      <c r="AA18" s="16">
        <v>3048.74</v>
      </c>
      <c r="AB18" s="16">
        <f t="shared" si="0"/>
        <v>152.43699999999998</v>
      </c>
      <c r="AC18" s="16">
        <f t="shared" si="1"/>
        <v>3201.1769999999997</v>
      </c>
      <c r="AD18" s="17">
        <f t="shared" si="2"/>
        <v>6.9999999996070983E-3</v>
      </c>
    </row>
    <row r="19" spans="1:30" s="16" customFormat="1" x14ac:dyDescent="0.25">
      <c r="A19" s="16">
        <v>616</v>
      </c>
      <c r="B19" s="20">
        <v>611</v>
      </c>
      <c r="C19" s="20" t="s">
        <v>1141</v>
      </c>
      <c r="D19" s="20">
        <v>17</v>
      </c>
      <c r="E19" s="20">
        <v>1</v>
      </c>
      <c r="F19" s="26" t="s">
        <v>837</v>
      </c>
      <c r="G19" s="23">
        <v>6667.14</v>
      </c>
      <c r="H19" s="23">
        <v>2000.14</v>
      </c>
      <c r="I19" s="20">
        <v>21</v>
      </c>
      <c r="J19" s="23">
        <v>1333.43</v>
      </c>
      <c r="K19" s="23">
        <v>666.72</v>
      </c>
      <c r="L19" s="20">
        <v>0</v>
      </c>
      <c r="M19" s="22">
        <v>10667.43</v>
      </c>
      <c r="N19" s="20">
        <v>100</v>
      </c>
      <c r="O19" s="20">
        <v>50</v>
      </c>
      <c r="P19" s="21">
        <v>25</v>
      </c>
      <c r="Q19" s="20"/>
      <c r="R19" s="20"/>
      <c r="S19"/>
      <c r="T19" t="s">
        <v>5</v>
      </c>
      <c r="V19" s="17"/>
      <c r="Y19" s="16" t="s">
        <v>4</v>
      </c>
      <c r="Z19" s="46">
        <v>10159.459999999999</v>
      </c>
      <c r="AA19" s="16">
        <v>10159.459999999999</v>
      </c>
      <c r="AB19" s="16">
        <f t="shared" si="0"/>
        <v>507.97299999999996</v>
      </c>
      <c r="AC19" s="16">
        <f t="shared" si="1"/>
        <v>10667.432999999999</v>
      </c>
      <c r="AD19" s="17">
        <f t="shared" si="2"/>
        <v>2.999999998792191E-3</v>
      </c>
    </row>
    <row r="20" spans="1:30" s="16" customFormat="1" x14ac:dyDescent="0.25">
      <c r="A20" s="16">
        <v>617</v>
      </c>
      <c r="B20" s="20">
        <v>612</v>
      </c>
      <c r="C20" s="20" t="s">
        <v>1141</v>
      </c>
      <c r="D20" s="20">
        <v>18</v>
      </c>
      <c r="E20" s="20">
        <v>1</v>
      </c>
      <c r="F20" s="26" t="s">
        <v>1168</v>
      </c>
      <c r="G20" s="23">
        <v>5333.72</v>
      </c>
      <c r="H20" s="23">
        <v>1600.12</v>
      </c>
      <c r="I20" s="20">
        <v>21</v>
      </c>
      <c r="J20" s="23">
        <v>1066.75</v>
      </c>
      <c r="K20" s="23">
        <v>533.37</v>
      </c>
      <c r="L20" s="20">
        <v>0</v>
      </c>
      <c r="M20" s="22">
        <v>8533.9599999999991</v>
      </c>
      <c r="N20" s="20">
        <v>100</v>
      </c>
      <c r="O20" s="20">
        <v>50</v>
      </c>
      <c r="P20" s="21">
        <v>25</v>
      </c>
      <c r="Q20" s="20"/>
      <c r="R20" s="20"/>
      <c r="S20"/>
      <c r="T20" t="s">
        <v>5</v>
      </c>
      <c r="V20" s="17"/>
      <c r="Y20" s="16" t="s">
        <v>4</v>
      </c>
      <c r="Z20" s="46">
        <v>8127.57</v>
      </c>
      <c r="AA20" s="16">
        <v>8127.57</v>
      </c>
      <c r="AB20" s="16">
        <f t="shared" si="0"/>
        <v>406.37850000000003</v>
      </c>
      <c r="AC20" s="16">
        <f t="shared" si="1"/>
        <v>8533.9485000000004</v>
      </c>
      <c r="AD20" s="17">
        <f t="shared" si="2"/>
        <v>-1.149999999870488E-2</v>
      </c>
    </row>
    <row r="21" spans="1:30" s="16" customFormat="1" ht="30" x14ac:dyDescent="0.25">
      <c r="A21" s="16">
        <v>618</v>
      </c>
      <c r="B21" s="20">
        <v>613</v>
      </c>
      <c r="C21" s="20" t="s">
        <v>1141</v>
      </c>
      <c r="D21" s="20">
        <v>19</v>
      </c>
      <c r="E21" s="20">
        <v>1</v>
      </c>
      <c r="F21" s="26" t="s">
        <v>1167</v>
      </c>
      <c r="G21" s="23">
        <v>2400.41</v>
      </c>
      <c r="H21" s="23">
        <v>720.12</v>
      </c>
      <c r="I21" s="20">
        <v>21</v>
      </c>
      <c r="J21" s="23">
        <v>480.08</v>
      </c>
      <c r="K21" s="23">
        <v>240.04</v>
      </c>
      <c r="L21" s="20">
        <v>0</v>
      </c>
      <c r="M21" s="22">
        <v>3840.65</v>
      </c>
      <c r="N21" s="20">
        <v>100</v>
      </c>
      <c r="O21" s="20">
        <v>50</v>
      </c>
      <c r="P21" s="21">
        <v>25</v>
      </c>
      <c r="Q21" s="20"/>
      <c r="R21" s="20"/>
      <c r="S21"/>
      <c r="T21" t="s">
        <v>5</v>
      </c>
      <c r="V21" s="17"/>
      <c r="Y21" s="16" t="s">
        <v>4</v>
      </c>
      <c r="Z21" s="46">
        <v>3657.76</v>
      </c>
      <c r="AA21" s="16">
        <v>3657.76</v>
      </c>
      <c r="AB21" s="16">
        <f t="shared" si="0"/>
        <v>182.88800000000003</v>
      </c>
      <c r="AC21" s="16">
        <f t="shared" si="1"/>
        <v>3840.6480000000001</v>
      </c>
      <c r="AD21" s="17">
        <f t="shared" si="2"/>
        <v>-1.9999999999527063E-3</v>
      </c>
    </row>
    <row r="22" spans="1:30" s="16" customFormat="1" x14ac:dyDescent="0.25">
      <c r="A22" s="16">
        <v>619</v>
      </c>
      <c r="B22" s="20">
        <v>614</v>
      </c>
      <c r="C22" s="20" t="s">
        <v>1141</v>
      </c>
      <c r="D22" s="20">
        <v>20</v>
      </c>
      <c r="E22" s="20">
        <v>1</v>
      </c>
      <c r="F22" s="26" t="s">
        <v>1166</v>
      </c>
      <c r="G22" s="23">
        <v>5468.12</v>
      </c>
      <c r="H22" s="23">
        <v>1640.44</v>
      </c>
      <c r="I22" s="20">
        <v>21</v>
      </c>
      <c r="J22" s="23">
        <v>1093.6300000000001</v>
      </c>
      <c r="K22" s="23">
        <v>546.80999999999995</v>
      </c>
      <c r="L22" s="20">
        <v>0</v>
      </c>
      <c r="M22" s="22">
        <v>8749</v>
      </c>
      <c r="N22" s="20">
        <v>100</v>
      </c>
      <c r="O22" s="20">
        <v>50</v>
      </c>
      <c r="P22" s="21">
        <v>25</v>
      </c>
      <c r="Q22" s="20"/>
      <c r="R22" s="20"/>
      <c r="S22"/>
      <c r="T22" t="s">
        <v>5</v>
      </c>
      <c r="V22" s="17"/>
      <c r="Y22" s="16" t="s">
        <v>4</v>
      </c>
      <c r="Z22" s="46">
        <v>8332.3700000000008</v>
      </c>
      <c r="AA22" s="16">
        <v>8332.3700000000008</v>
      </c>
      <c r="AB22" s="16">
        <f t="shared" si="0"/>
        <v>416.61850000000004</v>
      </c>
      <c r="AC22" s="16">
        <f t="shared" si="1"/>
        <v>8748.9885000000013</v>
      </c>
      <c r="AD22" s="17">
        <f t="shared" si="2"/>
        <v>-1.149999999870488E-2</v>
      </c>
    </row>
    <row r="23" spans="1:30" s="16" customFormat="1" ht="30" x14ac:dyDescent="0.25">
      <c r="A23" s="16">
        <v>620</v>
      </c>
      <c r="B23" s="20">
        <v>615</v>
      </c>
      <c r="C23" s="20" t="s">
        <v>1141</v>
      </c>
      <c r="D23" s="20">
        <v>21</v>
      </c>
      <c r="E23" s="20">
        <v>1</v>
      </c>
      <c r="F23" s="26" t="s">
        <v>1165</v>
      </c>
      <c r="G23" s="23">
        <v>7200.05</v>
      </c>
      <c r="H23" s="23">
        <v>2160.02</v>
      </c>
      <c r="I23" s="20">
        <v>21</v>
      </c>
      <c r="J23" s="23">
        <v>1440.01</v>
      </c>
      <c r="K23" s="23">
        <v>720.01</v>
      </c>
      <c r="L23" s="20">
        <v>0</v>
      </c>
      <c r="M23" s="22">
        <v>11520.09</v>
      </c>
      <c r="N23" s="20">
        <v>100</v>
      </c>
      <c r="O23" s="20">
        <v>50</v>
      </c>
      <c r="P23" s="21">
        <v>25</v>
      </c>
      <c r="Q23" s="20"/>
      <c r="R23" s="20"/>
      <c r="S23"/>
      <c r="T23" t="s">
        <v>5</v>
      </c>
      <c r="V23" s="17"/>
      <c r="Y23" s="16" t="s">
        <v>4</v>
      </c>
      <c r="Z23" s="46">
        <v>10971.51</v>
      </c>
      <c r="AA23" s="16">
        <v>10971.51</v>
      </c>
      <c r="AB23" s="16">
        <f t="shared" si="0"/>
        <v>548.57550000000003</v>
      </c>
      <c r="AC23" s="16">
        <f t="shared" si="1"/>
        <v>11520.085500000001</v>
      </c>
      <c r="AD23" s="17">
        <f t="shared" si="2"/>
        <v>-4.4999999990977813E-3</v>
      </c>
    </row>
    <row r="24" spans="1:30" s="16" customFormat="1" ht="30" x14ac:dyDescent="0.25">
      <c r="A24" s="16">
        <v>621</v>
      </c>
      <c r="B24" s="20">
        <v>616</v>
      </c>
      <c r="C24" s="20" t="s">
        <v>1141</v>
      </c>
      <c r="D24" s="20">
        <v>22</v>
      </c>
      <c r="E24" s="20">
        <v>1</v>
      </c>
      <c r="F24" s="26" t="s">
        <v>1164</v>
      </c>
      <c r="G24" s="23">
        <v>8667.8799999999992</v>
      </c>
      <c r="H24" s="23">
        <v>2600.37</v>
      </c>
      <c r="I24" s="20">
        <v>21</v>
      </c>
      <c r="J24" s="23">
        <v>1733.57</v>
      </c>
      <c r="K24" s="23">
        <v>866.79</v>
      </c>
      <c r="L24" s="20">
        <v>0</v>
      </c>
      <c r="M24" s="22">
        <v>13868.61</v>
      </c>
      <c r="N24" s="20">
        <v>100</v>
      </c>
      <c r="O24" s="20">
        <v>50</v>
      </c>
      <c r="P24" s="21">
        <v>25</v>
      </c>
      <c r="Q24" s="20"/>
      <c r="R24" s="20"/>
      <c r="S24"/>
      <c r="T24" t="s">
        <v>5</v>
      </c>
      <c r="V24" s="17"/>
      <c r="Y24" s="16" t="s">
        <v>4</v>
      </c>
      <c r="Z24" s="46">
        <v>13208.19</v>
      </c>
      <c r="AA24" s="16">
        <v>13208.19</v>
      </c>
      <c r="AB24" s="16">
        <f t="shared" si="0"/>
        <v>660.40950000000009</v>
      </c>
      <c r="AC24" s="16">
        <f t="shared" si="1"/>
        <v>13868.5995</v>
      </c>
      <c r="AD24" s="17">
        <f t="shared" si="2"/>
        <v>-1.0500000000320142E-2</v>
      </c>
    </row>
    <row r="25" spans="1:30" s="16" customFormat="1" x14ac:dyDescent="0.25">
      <c r="A25" s="16">
        <v>622</v>
      </c>
      <c r="B25" s="20">
        <v>617</v>
      </c>
      <c r="C25" s="20" t="s">
        <v>1141</v>
      </c>
      <c r="D25" s="20">
        <v>23</v>
      </c>
      <c r="E25" s="20">
        <v>1</v>
      </c>
      <c r="F25" s="26" t="s">
        <v>1163</v>
      </c>
      <c r="G25" s="23">
        <v>5333.72</v>
      </c>
      <c r="H25" s="23">
        <v>1600.12</v>
      </c>
      <c r="I25" s="20">
        <v>21</v>
      </c>
      <c r="J25" s="23">
        <v>1066.75</v>
      </c>
      <c r="K25" s="23">
        <v>533.37</v>
      </c>
      <c r="L25" s="20">
        <v>0</v>
      </c>
      <c r="M25" s="22">
        <v>8533.9599999999991</v>
      </c>
      <c r="N25" s="20">
        <v>100</v>
      </c>
      <c r="O25" s="20">
        <v>50</v>
      </c>
      <c r="P25" s="21">
        <v>25</v>
      </c>
      <c r="Q25" s="20"/>
      <c r="R25" s="20"/>
      <c r="S25"/>
      <c r="T25" t="s">
        <v>5</v>
      </c>
      <c r="V25" s="17"/>
      <c r="Y25" s="16" t="s">
        <v>4</v>
      </c>
      <c r="Z25" s="46">
        <v>8127.57</v>
      </c>
      <c r="AA25" s="16">
        <v>8127.57</v>
      </c>
      <c r="AB25" s="16">
        <f t="shared" si="0"/>
        <v>406.37850000000003</v>
      </c>
      <c r="AC25" s="16">
        <f t="shared" si="1"/>
        <v>8533.9485000000004</v>
      </c>
      <c r="AD25" s="17">
        <f t="shared" si="2"/>
        <v>-1.149999999870488E-2</v>
      </c>
    </row>
    <row r="26" spans="1:30" s="16" customFormat="1" ht="30" x14ac:dyDescent="0.25">
      <c r="A26" s="16">
        <v>623</v>
      </c>
      <c r="B26" s="20">
        <v>618</v>
      </c>
      <c r="C26" s="20" t="s">
        <v>1141</v>
      </c>
      <c r="D26" s="20">
        <v>24</v>
      </c>
      <c r="E26" s="20">
        <v>1</v>
      </c>
      <c r="F26" s="26" t="s">
        <v>1162</v>
      </c>
      <c r="G26" s="23">
        <v>7334.45</v>
      </c>
      <c r="H26" s="23">
        <v>2200.34</v>
      </c>
      <c r="I26" s="20">
        <v>21</v>
      </c>
      <c r="J26" s="23">
        <v>1466.89</v>
      </c>
      <c r="K26" s="23">
        <v>733.45</v>
      </c>
      <c r="L26" s="20">
        <v>0</v>
      </c>
      <c r="M26" s="22">
        <v>11735.13</v>
      </c>
      <c r="N26" s="20">
        <v>100</v>
      </c>
      <c r="O26" s="20">
        <v>50</v>
      </c>
      <c r="P26" s="21">
        <v>25</v>
      </c>
      <c r="Q26" s="20"/>
      <c r="R26" s="20"/>
      <c r="S26"/>
      <c r="T26" t="s">
        <v>5</v>
      </c>
      <c r="V26" s="17"/>
      <c r="Y26" s="16" t="s">
        <v>4</v>
      </c>
      <c r="Z26" s="46">
        <v>11176.31</v>
      </c>
      <c r="AA26" s="16">
        <v>11176.31</v>
      </c>
      <c r="AB26" s="16">
        <f t="shared" si="0"/>
        <v>558.81550000000004</v>
      </c>
      <c r="AC26" s="16">
        <f t="shared" si="1"/>
        <v>11735.1255</v>
      </c>
      <c r="AD26" s="17">
        <f t="shared" si="2"/>
        <v>-4.4999999990977813E-3</v>
      </c>
    </row>
    <row r="27" spans="1:30" s="16" customFormat="1" x14ac:dyDescent="0.25">
      <c r="A27" s="16">
        <v>624</v>
      </c>
      <c r="B27" s="20">
        <v>619</v>
      </c>
      <c r="C27" s="20" t="s">
        <v>1141</v>
      </c>
      <c r="D27" s="20">
        <v>25</v>
      </c>
      <c r="E27" s="20">
        <v>1</v>
      </c>
      <c r="F27" s="26" t="s">
        <v>1161</v>
      </c>
      <c r="G27" s="23">
        <v>7200.05</v>
      </c>
      <c r="H27" s="23">
        <v>2160.02</v>
      </c>
      <c r="I27" s="20">
        <v>21</v>
      </c>
      <c r="J27" s="23">
        <v>1440.01</v>
      </c>
      <c r="K27" s="23">
        <v>720.01</v>
      </c>
      <c r="L27" s="20">
        <v>0</v>
      </c>
      <c r="M27" s="22">
        <v>11520.09</v>
      </c>
      <c r="N27" s="20">
        <v>100</v>
      </c>
      <c r="O27" s="20">
        <v>50</v>
      </c>
      <c r="P27" s="21">
        <v>25</v>
      </c>
      <c r="Q27" s="20"/>
      <c r="R27" s="20"/>
      <c r="S27"/>
      <c r="T27" t="s">
        <v>5</v>
      </c>
      <c r="V27" s="17"/>
      <c r="Y27" s="16" t="s">
        <v>4</v>
      </c>
      <c r="Z27" s="46">
        <v>10971.51</v>
      </c>
      <c r="AA27" s="16">
        <v>10971.51</v>
      </c>
      <c r="AB27" s="16">
        <f t="shared" si="0"/>
        <v>548.57550000000003</v>
      </c>
      <c r="AC27" s="16">
        <f t="shared" si="1"/>
        <v>11520.085500000001</v>
      </c>
      <c r="AD27" s="17">
        <f t="shared" si="2"/>
        <v>-4.4999999990977813E-3</v>
      </c>
    </row>
    <row r="28" spans="1:30" s="16" customFormat="1" ht="45" x14ac:dyDescent="0.25">
      <c r="A28" s="16">
        <v>625</v>
      </c>
      <c r="B28" s="20">
        <v>620</v>
      </c>
      <c r="C28" s="20" t="s">
        <v>1141</v>
      </c>
      <c r="D28" s="20">
        <v>26</v>
      </c>
      <c r="E28" s="20">
        <v>1</v>
      </c>
      <c r="F28" s="26" t="s">
        <v>1160</v>
      </c>
      <c r="G28" s="23">
        <v>2400.41</v>
      </c>
      <c r="H28" s="24">
        <v>0</v>
      </c>
      <c r="I28" s="25">
        <v>0</v>
      </c>
      <c r="J28" s="24">
        <v>0</v>
      </c>
      <c r="K28" s="24">
        <v>0</v>
      </c>
      <c r="L28" s="20">
        <v>0</v>
      </c>
      <c r="M28" s="22">
        <v>2400.41</v>
      </c>
      <c r="N28" s="20">
        <v>0</v>
      </c>
      <c r="O28" s="20">
        <v>0</v>
      </c>
      <c r="P28" s="21">
        <v>0</v>
      </c>
      <c r="Q28" s="20"/>
      <c r="R28" s="20"/>
      <c r="S28"/>
      <c r="T28" t="s">
        <v>5</v>
      </c>
      <c r="V28" s="17"/>
      <c r="Y28" s="16" t="s">
        <v>4</v>
      </c>
      <c r="Z28" s="46">
        <v>2286.1</v>
      </c>
      <c r="AA28" s="16">
        <v>2286.1</v>
      </c>
      <c r="AB28" s="16">
        <f t="shared" si="0"/>
        <v>114.30500000000001</v>
      </c>
      <c r="AC28" s="16">
        <f t="shared" si="1"/>
        <v>2400.4049999999997</v>
      </c>
      <c r="AD28" s="17">
        <f t="shared" si="2"/>
        <v>-5.0000000001091394E-3</v>
      </c>
    </row>
    <row r="29" spans="1:30" s="16" customFormat="1" x14ac:dyDescent="0.25">
      <c r="A29" s="16">
        <v>626</v>
      </c>
      <c r="B29" s="20">
        <v>621</v>
      </c>
      <c r="C29" s="20" t="s">
        <v>1141</v>
      </c>
      <c r="D29" s="20">
        <v>27</v>
      </c>
      <c r="E29" s="20">
        <v>1</v>
      </c>
      <c r="F29" s="26" t="s">
        <v>158</v>
      </c>
      <c r="G29" s="23">
        <v>4934.04</v>
      </c>
      <c r="H29" s="23">
        <v>1480.22</v>
      </c>
      <c r="I29" s="20">
        <v>21</v>
      </c>
      <c r="J29" s="23">
        <v>986.81</v>
      </c>
      <c r="K29" s="23">
        <v>493.41</v>
      </c>
      <c r="L29" s="20">
        <v>0</v>
      </c>
      <c r="M29" s="22">
        <v>7894.48</v>
      </c>
      <c r="N29" s="20">
        <v>100</v>
      </c>
      <c r="O29" s="20">
        <v>50</v>
      </c>
      <c r="P29" s="21">
        <v>25</v>
      </c>
      <c r="Q29" s="20"/>
      <c r="R29" s="20"/>
      <c r="S29"/>
      <c r="T29" t="s">
        <v>5</v>
      </c>
      <c r="V29" s="17"/>
      <c r="Y29" s="16" t="s">
        <v>4</v>
      </c>
      <c r="Z29" s="46">
        <v>7518.55</v>
      </c>
      <c r="AA29" s="16">
        <v>7518.55</v>
      </c>
      <c r="AB29" s="16">
        <f t="shared" si="0"/>
        <v>375.92750000000001</v>
      </c>
      <c r="AC29" s="16">
        <f t="shared" si="1"/>
        <v>7894.4775</v>
      </c>
      <c r="AD29" s="17">
        <f t="shared" si="2"/>
        <v>-2.4999999995998223E-3</v>
      </c>
    </row>
    <row r="30" spans="1:30" s="16" customFormat="1" ht="30" x14ac:dyDescent="0.25">
      <c r="A30" s="16">
        <v>627</v>
      </c>
      <c r="B30" s="20">
        <v>622</v>
      </c>
      <c r="C30" s="20" t="s">
        <v>1141</v>
      </c>
      <c r="D30" s="20">
        <v>28</v>
      </c>
      <c r="E30" s="20">
        <v>1</v>
      </c>
      <c r="F30" s="26" t="s">
        <v>1159</v>
      </c>
      <c r="G30" s="23">
        <v>2400.41</v>
      </c>
      <c r="H30" s="24">
        <v>0</v>
      </c>
      <c r="I30" s="25">
        <v>0</v>
      </c>
      <c r="J30" s="24">
        <v>0</v>
      </c>
      <c r="K30" s="24">
        <v>0</v>
      </c>
      <c r="L30" s="20">
        <v>0</v>
      </c>
      <c r="M30" s="22">
        <v>2400.41</v>
      </c>
      <c r="N30" s="20">
        <v>0</v>
      </c>
      <c r="O30" s="20">
        <v>0</v>
      </c>
      <c r="P30" s="21">
        <v>0</v>
      </c>
      <c r="Q30" s="20"/>
      <c r="R30" s="20"/>
      <c r="S30"/>
      <c r="T30" t="s">
        <v>5</v>
      </c>
      <c r="V30" s="17"/>
      <c r="Y30" s="16" t="s">
        <v>4</v>
      </c>
      <c r="Z30" s="46">
        <v>2286.1</v>
      </c>
      <c r="AA30" s="16">
        <v>2286.1</v>
      </c>
      <c r="AB30" s="16">
        <f t="shared" si="0"/>
        <v>114.30500000000001</v>
      </c>
      <c r="AC30" s="16">
        <f t="shared" si="1"/>
        <v>2400.4049999999997</v>
      </c>
      <c r="AD30" s="17">
        <f t="shared" si="2"/>
        <v>-5.0000000001091394E-3</v>
      </c>
    </row>
    <row r="31" spans="1:30" s="16" customFormat="1" x14ac:dyDescent="0.25">
      <c r="A31" s="16">
        <v>628</v>
      </c>
      <c r="B31" s="20">
        <v>623</v>
      </c>
      <c r="C31" s="20" t="s">
        <v>1141</v>
      </c>
      <c r="D31" s="20">
        <v>29</v>
      </c>
      <c r="E31" s="20">
        <v>1</v>
      </c>
      <c r="F31" s="26" t="s">
        <v>1158</v>
      </c>
      <c r="G31" s="23">
        <v>6400.7</v>
      </c>
      <c r="H31" s="23">
        <v>1920.21</v>
      </c>
      <c r="I31" s="20">
        <v>21</v>
      </c>
      <c r="J31" s="23">
        <v>1280.1400000000001</v>
      </c>
      <c r="K31" s="23">
        <v>640.07000000000005</v>
      </c>
      <c r="L31" s="20">
        <v>0</v>
      </c>
      <c r="M31" s="22">
        <v>10241.120000000001</v>
      </c>
      <c r="N31" s="20">
        <v>100</v>
      </c>
      <c r="O31" s="20">
        <v>50</v>
      </c>
      <c r="P31" s="21">
        <v>25</v>
      </c>
      <c r="Q31" s="20"/>
      <c r="R31" s="20"/>
      <c r="S31"/>
      <c r="T31" t="s">
        <v>5</v>
      </c>
      <c r="V31" s="17"/>
      <c r="Y31" s="16" t="s">
        <v>4</v>
      </c>
      <c r="Z31" s="46">
        <v>9753.44</v>
      </c>
      <c r="AA31" s="16">
        <v>9753.44</v>
      </c>
      <c r="AB31" s="16">
        <f t="shared" si="0"/>
        <v>487.67200000000003</v>
      </c>
      <c r="AC31" s="16">
        <f t="shared" si="1"/>
        <v>10241.112000000001</v>
      </c>
      <c r="AD31" s="17">
        <f t="shared" si="2"/>
        <v>-7.9999999998108251E-3</v>
      </c>
    </row>
    <row r="32" spans="1:30" s="16" customFormat="1" x14ac:dyDescent="0.25">
      <c r="A32" s="16">
        <v>629</v>
      </c>
      <c r="B32" s="20">
        <v>624</v>
      </c>
      <c r="C32" s="20" t="s">
        <v>1141</v>
      </c>
      <c r="D32" s="20">
        <v>30</v>
      </c>
      <c r="E32" s="20">
        <v>1</v>
      </c>
      <c r="F32" s="26" t="s">
        <v>1157</v>
      </c>
      <c r="G32" s="23">
        <v>2668.03</v>
      </c>
      <c r="H32" s="23">
        <v>800.4</v>
      </c>
      <c r="I32" s="20">
        <v>21</v>
      </c>
      <c r="J32" s="23">
        <v>533.61</v>
      </c>
      <c r="K32" s="23">
        <v>266.8</v>
      </c>
      <c r="L32" s="20">
        <v>0</v>
      </c>
      <c r="M32" s="22">
        <v>4268.84</v>
      </c>
      <c r="N32" s="20">
        <v>100</v>
      </c>
      <c r="O32" s="20">
        <v>50</v>
      </c>
      <c r="P32" s="21">
        <v>25</v>
      </c>
      <c r="Q32" s="20"/>
      <c r="R32" s="20"/>
      <c r="S32"/>
      <c r="T32" t="s">
        <v>5</v>
      </c>
      <c r="V32" s="17"/>
      <c r="Y32" s="16" t="s">
        <v>4</v>
      </c>
      <c r="Z32" s="46">
        <v>4065.57</v>
      </c>
      <c r="AA32" s="16">
        <v>4065.57</v>
      </c>
      <c r="AB32" s="16">
        <f t="shared" si="0"/>
        <v>203.27850000000001</v>
      </c>
      <c r="AC32" s="16">
        <f t="shared" si="1"/>
        <v>4268.8485000000001</v>
      </c>
      <c r="AD32" s="17">
        <f t="shared" si="2"/>
        <v>8.4999999999126885E-3</v>
      </c>
    </row>
    <row r="33" spans="1:30" s="16" customFormat="1" x14ac:dyDescent="0.25">
      <c r="A33" s="16">
        <v>630</v>
      </c>
      <c r="B33" s="20">
        <v>625</v>
      </c>
      <c r="C33" s="20" t="s">
        <v>1141</v>
      </c>
      <c r="D33" s="20">
        <v>31</v>
      </c>
      <c r="E33" s="20">
        <v>1</v>
      </c>
      <c r="F33" s="26" t="s">
        <v>1156</v>
      </c>
      <c r="G33" s="23">
        <v>10001.299999999999</v>
      </c>
      <c r="H33" s="23">
        <v>3000.4</v>
      </c>
      <c r="I33" s="20">
        <v>21</v>
      </c>
      <c r="J33" s="23">
        <v>2000.26</v>
      </c>
      <c r="K33" s="23">
        <v>1000.14</v>
      </c>
      <c r="L33" s="20">
        <v>0</v>
      </c>
      <c r="M33" s="22">
        <v>16002.1</v>
      </c>
      <c r="N33" s="20">
        <v>100</v>
      </c>
      <c r="O33" s="20">
        <v>50</v>
      </c>
      <c r="P33" s="21">
        <v>25</v>
      </c>
      <c r="Q33" s="20"/>
      <c r="R33" s="20"/>
      <c r="S33"/>
      <c r="T33" t="s">
        <v>5</v>
      </c>
      <c r="V33" s="17"/>
      <c r="Y33" s="16" t="s">
        <v>4</v>
      </c>
      <c r="Z33" s="46">
        <v>15240.09</v>
      </c>
      <c r="AA33" s="16">
        <v>15240.09</v>
      </c>
      <c r="AB33" s="16">
        <f t="shared" si="0"/>
        <v>762.00450000000001</v>
      </c>
      <c r="AC33" s="16">
        <f t="shared" si="1"/>
        <v>16002.094499999999</v>
      </c>
      <c r="AD33" s="17">
        <f t="shared" si="2"/>
        <v>-5.5000000011204975E-3</v>
      </c>
    </row>
    <row r="34" spans="1:30" s="16" customFormat="1" ht="45" x14ac:dyDescent="0.25">
      <c r="A34" s="16">
        <v>631</v>
      </c>
      <c r="B34" s="20">
        <v>626</v>
      </c>
      <c r="C34" s="20" t="s">
        <v>1141</v>
      </c>
      <c r="D34" s="20">
        <v>32</v>
      </c>
      <c r="E34" s="20">
        <v>1</v>
      </c>
      <c r="F34" s="26" t="s">
        <v>1155</v>
      </c>
      <c r="G34" s="23">
        <v>2400.41</v>
      </c>
      <c r="H34" s="24">
        <v>0</v>
      </c>
      <c r="I34" s="25">
        <v>0</v>
      </c>
      <c r="J34" s="24">
        <v>0</v>
      </c>
      <c r="K34" s="24">
        <v>0</v>
      </c>
      <c r="L34" s="20">
        <v>0</v>
      </c>
      <c r="M34" s="22">
        <v>2400.41</v>
      </c>
      <c r="N34" s="20">
        <v>0</v>
      </c>
      <c r="O34" s="20">
        <v>0</v>
      </c>
      <c r="P34" s="21">
        <v>0</v>
      </c>
      <c r="Q34" s="20"/>
      <c r="R34" s="20"/>
      <c r="S34"/>
      <c r="T34" t="s">
        <v>5</v>
      </c>
      <c r="V34" s="17"/>
      <c r="Y34" s="16" t="s">
        <v>4</v>
      </c>
      <c r="Z34" s="46">
        <v>2286.1</v>
      </c>
      <c r="AA34" s="16">
        <v>2286.1</v>
      </c>
      <c r="AB34" s="16">
        <f t="shared" si="0"/>
        <v>114.30500000000001</v>
      </c>
      <c r="AC34" s="16">
        <f t="shared" si="1"/>
        <v>2400.4049999999997</v>
      </c>
      <c r="AD34" s="17">
        <f t="shared" si="2"/>
        <v>-5.0000000001091394E-3</v>
      </c>
    </row>
    <row r="35" spans="1:30" s="16" customFormat="1" x14ac:dyDescent="0.25">
      <c r="A35" s="16">
        <v>632</v>
      </c>
      <c r="B35" s="20">
        <v>627</v>
      </c>
      <c r="C35" s="20" t="s">
        <v>1141</v>
      </c>
      <c r="D35" s="20">
        <v>33</v>
      </c>
      <c r="E35" s="20">
        <v>1</v>
      </c>
      <c r="F35" s="26" t="s">
        <v>1154</v>
      </c>
      <c r="G35" s="23">
        <v>7066.83</v>
      </c>
      <c r="H35" s="23">
        <v>2120.04</v>
      </c>
      <c r="I35" s="20">
        <v>21</v>
      </c>
      <c r="J35" s="23">
        <v>1413.36</v>
      </c>
      <c r="K35" s="23">
        <v>706.68</v>
      </c>
      <c r="L35" s="20">
        <v>0</v>
      </c>
      <c r="M35" s="22">
        <v>11306.91</v>
      </c>
      <c r="N35" s="20">
        <v>100</v>
      </c>
      <c r="O35" s="20">
        <v>50</v>
      </c>
      <c r="P35" s="21">
        <v>25</v>
      </c>
      <c r="Q35" s="20"/>
      <c r="R35" s="20"/>
      <c r="S35"/>
      <c r="T35" t="s">
        <v>5</v>
      </c>
      <c r="V35" s="17"/>
      <c r="Y35" s="16" t="s">
        <v>4</v>
      </c>
      <c r="Z35" s="46">
        <v>10768.49</v>
      </c>
      <c r="AA35" s="16">
        <v>10768.49</v>
      </c>
      <c r="AB35" s="16">
        <f t="shared" si="0"/>
        <v>538.42449999999997</v>
      </c>
      <c r="AC35" s="16">
        <f t="shared" si="1"/>
        <v>11306.914499999999</v>
      </c>
      <c r="AD35" s="17">
        <f t="shared" si="2"/>
        <v>4.4999999990977813E-3</v>
      </c>
    </row>
    <row r="36" spans="1:30" s="16" customFormat="1" x14ac:dyDescent="0.25">
      <c r="A36" s="16">
        <v>633</v>
      </c>
      <c r="B36" s="20">
        <v>628</v>
      </c>
      <c r="C36" s="20" t="s">
        <v>1141</v>
      </c>
      <c r="D36" s="20">
        <v>34</v>
      </c>
      <c r="E36" s="20">
        <v>1</v>
      </c>
      <c r="F36" s="26" t="s">
        <v>1153</v>
      </c>
      <c r="G36" s="23">
        <v>4000.29</v>
      </c>
      <c r="H36" s="23">
        <v>1200.0899999999999</v>
      </c>
      <c r="I36" s="20">
        <v>21</v>
      </c>
      <c r="J36" s="23">
        <v>800.06</v>
      </c>
      <c r="K36" s="23">
        <v>400.03</v>
      </c>
      <c r="L36" s="20">
        <v>0</v>
      </c>
      <c r="M36" s="22">
        <v>6400.47</v>
      </c>
      <c r="N36" s="20">
        <v>100</v>
      </c>
      <c r="O36" s="20">
        <v>50</v>
      </c>
      <c r="P36" s="21">
        <v>25</v>
      </c>
      <c r="Q36" s="20"/>
      <c r="R36" s="20"/>
      <c r="S36"/>
      <c r="T36" t="s">
        <v>5</v>
      </c>
      <c r="V36" s="17"/>
      <c r="Y36" s="16" t="s">
        <v>4</v>
      </c>
      <c r="Z36" s="46">
        <v>6095.68</v>
      </c>
      <c r="AA36" s="16">
        <v>6095.68</v>
      </c>
      <c r="AB36" s="16">
        <f t="shared" si="0"/>
        <v>304.78400000000005</v>
      </c>
      <c r="AC36" s="16">
        <f t="shared" si="1"/>
        <v>6400.4639999999999</v>
      </c>
      <c r="AD36" s="17">
        <f t="shared" si="2"/>
        <v>-6.0000000003128662E-3</v>
      </c>
    </row>
    <row r="37" spans="1:30" s="16" customFormat="1" x14ac:dyDescent="0.25">
      <c r="A37" s="16">
        <v>634</v>
      </c>
      <c r="B37" s="20">
        <v>629</v>
      </c>
      <c r="C37" s="20" t="s">
        <v>1141</v>
      </c>
      <c r="D37" s="20">
        <v>35</v>
      </c>
      <c r="E37" s="20">
        <v>1</v>
      </c>
      <c r="F37" s="26" t="s">
        <v>1152</v>
      </c>
      <c r="G37" s="23">
        <v>6001.02</v>
      </c>
      <c r="H37" s="23">
        <v>1800.31</v>
      </c>
      <c r="I37" s="20">
        <v>21</v>
      </c>
      <c r="J37" s="23">
        <v>1200.2</v>
      </c>
      <c r="K37" s="23">
        <v>600.11</v>
      </c>
      <c r="L37" s="20">
        <v>0</v>
      </c>
      <c r="M37" s="22">
        <v>9601.64</v>
      </c>
      <c r="N37" s="20">
        <v>100</v>
      </c>
      <c r="O37" s="20">
        <v>50</v>
      </c>
      <c r="P37" s="21">
        <v>25</v>
      </c>
      <c r="Q37" s="20"/>
      <c r="R37" s="20"/>
      <c r="S37"/>
      <c r="T37" t="s">
        <v>5</v>
      </c>
      <c r="V37" s="17"/>
      <c r="Y37" s="16" t="s">
        <v>4</v>
      </c>
      <c r="Z37" s="46">
        <v>9144.42</v>
      </c>
      <c r="AA37" s="16">
        <v>9144.42</v>
      </c>
      <c r="AB37" s="16">
        <f t="shared" si="0"/>
        <v>457.221</v>
      </c>
      <c r="AC37" s="16">
        <f t="shared" si="1"/>
        <v>9601.6409999999996</v>
      </c>
      <c r="AD37" s="17">
        <f t="shared" si="2"/>
        <v>1.0000000002037268E-3</v>
      </c>
    </row>
    <row r="38" spans="1:30" s="16" customFormat="1" ht="30" x14ac:dyDescent="0.25">
      <c r="A38" s="16">
        <v>635</v>
      </c>
      <c r="B38" s="20">
        <v>630</v>
      </c>
      <c r="C38" s="20" t="s">
        <v>1141</v>
      </c>
      <c r="D38" s="20">
        <v>36</v>
      </c>
      <c r="E38" s="20">
        <v>1</v>
      </c>
      <c r="F38" s="26" t="s">
        <v>1151</v>
      </c>
      <c r="G38" s="23">
        <v>8000.58</v>
      </c>
      <c r="H38" s="23">
        <v>2400.17</v>
      </c>
      <c r="I38" s="20">
        <v>21</v>
      </c>
      <c r="J38" s="23">
        <v>1600.12</v>
      </c>
      <c r="K38" s="23">
        <v>800.06</v>
      </c>
      <c r="L38" s="20">
        <v>0</v>
      </c>
      <c r="M38" s="22">
        <v>12800.93</v>
      </c>
      <c r="N38" s="20">
        <v>100</v>
      </c>
      <c r="O38" s="20">
        <v>50</v>
      </c>
      <c r="P38" s="21">
        <v>25</v>
      </c>
      <c r="Q38" s="20"/>
      <c r="R38" s="20"/>
      <c r="S38"/>
      <c r="T38" t="s">
        <v>5</v>
      </c>
      <c r="V38" s="17"/>
      <c r="Y38" s="16" t="s">
        <v>4</v>
      </c>
      <c r="Z38" s="46">
        <v>12191.36</v>
      </c>
      <c r="AA38" s="16">
        <v>12191.36</v>
      </c>
      <c r="AB38" s="16">
        <f t="shared" si="0"/>
        <v>609.5680000000001</v>
      </c>
      <c r="AC38" s="16">
        <f t="shared" si="1"/>
        <v>12800.928</v>
      </c>
      <c r="AD38" s="17">
        <f t="shared" si="2"/>
        <v>-2.0000000004074536E-3</v>
      </c>
    </row>
    <row r="39" spans="1:30" s="16" customFormat="1" ht="30" x14ac:dyDescent="0.25">
      <c r="A39" s="16">
        <v>636</v>
      </c>
      <c r="B39" s="20">
        <v>631</v>
      </c>
      <c r="C39" s="20" t="s">
        <v>1141</v>
      </c>
      <c r="D39" s="20">
        <v>37</v>
      </c>
      <c r="E39" s="20">
        <v>1</v>
      </c>
      <c r="F39" s="26" t="s">
        <v>1150</v>
      </c>
      <c r="G39" s="23">
        <v>1866.33</v>
      </c>
      <c r="H39" s="23">
        <v>559.9</v>
      </c>
      <c r="I39" s="20">
        <v>21</v>
      </c>
      <c r="J39" s="23">
        <v>373.26</v>
      </c>
      <c r="K39" s="23">
        <v>186.64</v>
      </c>
      <c r="L39" s="20">
        <v>0</v>
      </c>
      <c r="M39" s="22">
        <v>2986.13</v>
      </c>
      <c r="N39" s="20">
        <v>100</v>
      </c>
      <c r="O39" s="20">
        <v>50</v>
      </c>
      <c r="P39" s="21">
        <v>25</v>
      </c>
      <c r="Q39" s="20"/>
      <c r="R39" s="20"/>
      <c r="S39"/>
      <c r="T39" t="s">
        <v>5</v>
      </c>
      <c r="V39" s="17"/>
      <c r="Y39" s="16" t="s">
        <v>4</v>
      </c>
      <c r="Z39" s="46">
        <v>2843.94</v>
      </c>
      <c r="AA39" s="16">
        <v>2843.94</v>
      </c>
      <c r="AB39" s="16">
        <f t="shared" si="0"/>
        <v>142.197</v>
      </c>
      <c r="AC39" s="16">
        <f t="shared" si="1"/>
        <v>2986.1370000000002</v>
      </c>
      <c r="AD39" s="17">
        <f t="shared" si="2"/>
        <v>7.0000000000618456E-3</v>
      </c>
    </row>
    <row r="40" spans="1:30" s="16" customFormat="1" ht="30" x14ac:dyDescent="0.25">
      <c r="A40" s="16">
        <v>637</v>
      </c>
      <c r="B40" s="20">
        <v>632</v>
      </c>
      <c r="C40" s="20" t="s">
        <v>1141</v>
      </c>
      <c r="D40" s="20">
        <v>38</v>
      </c>
      <c r="E40" s="20">
        <v>1</v>
      </c>
      <c r="F40" s="26" t="s">
        <v>344</v>
      </c>
      <c r="G40" s="23">
        <v>2333.79</v>
      </c>
      <c r="H40" s="23">
        <v>700.14</v>
      </c>
      <c r="I40" s="20">
        <v>21</v>
      </c>
      <c r="J40" s="23">
        <v>466.76</v>
      </c>
      <c r="K40" s="23">
        <v>233.38</v>
      </c>
      <c r="L40" s="20">
        <v>0</v>
      </c>
      <c r="M40" s="22">
        <v>3734.07</v>
      </c>
      <c r="N40" s="20">
        <v>100</v>
      </c>
      <c r="O40" s="20">
        <v>50</v>
      </c>
      <c r="P40" s="21">
        <v>25</v>
      </c>
      <c r="Q40" s="20"/>
      <c r="R40" s="20"/>
      <c r="S40"/>
      <c r="T40" t="s">
        <v>5</v>
      </c>
      <c r="V40" s="17"/>
      <c r="Y40" s="16" t="s">
        <v>4</v>
      </c>
      <c r="Z40" s="46">
        <v>3556.26</v>
      </c>
      <c r="AA40" s="16">
        <v>3556.26</v>
      </c>
      <c r="AB40" s="16">
        <f t="shared" si="0"/>
        <v>177.81300000000002</v>
      </c>
      <c r="AC40" s="16">
        <f t="shared" si="1"/>
        <v>3734.0730000000003</v>
      </c>
      <c r="AD40" s="17">
        <f t="shared" si="2"/>
        <v>3.0000000001564331E-3</v>
      </c>
    </row>
    <row r="41" spans="1:30" s="16" customFormat="1" x14ac:dyDescent="0.25">
      <c r="A41" s="16">
        <v>638</v>
      </c>
      <c r="B41" s="20">
        <v>633</v>
      </c>
      <c r="C41" s="20" t="s">
        <v>1141</v>
      </c>
      <c r="D41" s="20">
        <v>39</v>
      </c>
      <c r="E41" s="20">
        <v>1</v>
      </c>
      <c r="F41" s="26" t="s">
        <v>1149</v>
      </c>
      <c r="G41" s="23">
        <v>2333.79</v>
      </c>
      <c r="H41" s="23">
        <v>700.14</v>
      </c>
      <c r="I41" s="20">
        <v>21</v>
      </c>
      <c r="J41" s="23">
        <v>466.76</v>
      </c>
      <c r="K41" s="23">
        <v>233.38</v>
      </c>
      <c r="L41" s="20">
        <v>0</v>
      </c>
      <c r="M41" s="22">
        <v>3734.07</v>
      </c>
      <c r="N41" s="20">
        <v>100</v>
      </c>
      <c r="O41" s="20">
        <v>50</v>
      </c>
      <c r="P41" s="21">
        <v>25</v>
      </c>
      <c r="Q41" s="20"/>
      <c r="R41" s="20"/>
      <c r="S41"/>
      <c r="T41" t="s">
        <v>5</v>
      </c>
      <c r="V41" s="17"/>
      <c r="Y41" s="16" t="s">
        <v>4</v>
      </c>
      <c r="Z41" s="46">
        <v>3556.26</v>
      </c>
      <c r="AA41" s="16">
        <v>3556.26</v>
      </c>
      <c r="AB41" s="16">
        <f t="shared" si="0"/>
        <v>177.81300000000002</v>
      </c>
      <c r="AC41" s="16">
        <f t="shared" si="1"/>
        <v>3734.0730000000003</v>
      </c>
      <c r="AD41" s="17">
        <f t="shared" si="2"/>
        <v>3.0000000001564331E-3</v>
      </c>
    </row>
    <row r="42" spans="1:30" s="16" customFormat="1" x14ac:dyDescent="0.25">
      <c r="A42" s="16">
        <v>639</v>
      </c>
      <c r="B42" s="20">
        <v>634</v>
      </c>
      <c r="C42" s="26" t="s">
        <v>1141</v>
      </c>
      <c r="D42" s="20">
        <v>40</v>
      </c>
      <c r="E42" s="20">
        <v>1</v>
      </c>
      <c r="F42" s="26" t="s">
        <v>1148</v>
      </c>
      <c r="G42" s="23">
        <v>2666.86</v>
      </c>
      <c r="H42" s="23">
        <v>800.06</v>
      </c>
      <c r="I42" s="20">
        <v>21</v>
      </c>
      <c r="J42" s="23">
        <v>533.37</v>
      </c>
      <c r="K42" s="23">
        <v>266.69</v>
      </c>
      <c r="L42" s="20">
        <v>0</v>
      </c>
      <c r="M42" s="22">
        <v>4266.9799999999996</v>
      </c>
      <c r="N42" s="20">
        <v>100</v>
      </c>
      <c r="O42" s="20">
        <v>50</v>
      </c>
      <c r="P42" s="21">
        <v>25</v>
      </c>
      <c r="Q42" s="20"/>
      <c r="R42" s="20"/>
      <c r="S42"/>
      <c r="T42" t="s">
        <v>5</v>
      </c>
      <c r="V42" s="17"/>
      <c r="Y42" s="16" t="s">
        <v>4</v>
      </c>
      <c r="Z42" s="46">
        <v>4063.79</v>
      </c>
      <c r="AA42" s="16">
        <v>4063.79</v>
      </c>
      <c r="AB42" s="16">
        <f t="shared" si="0"/>
        <v>203.18950000000001</v>
      </c>
      <c r="AC42" s="16">
        <f t="shared" si="1"/>
        <v>4266.9795000000004</v>
      </c>
      <c r="AD42" s="17">
        <f t="shared" si="2"/>
        <v>-4.999999991923687E-4</v>
      </c>
    </row>
    <row r="43" spans="1:30" s="16" customFormat="1" ht="30" x14ac:dyDescent="0.25">
      <c r="B43" s="93">
        <v>2538</v>
      </c>
      <c r="C43" s="26" t="s">
        <v>1141</v>
      </c>
      <c r="D43" s="20">
        <v>41</v>
      </c>
      <c r="E43" s="20"/>
      <c r="F43" s="26" t="s">
        <v>1147</v>
      </c>
      <c r="G43" s="23">
        <v>5250</v>
      </c>
      <c r="H43" s="23">
        <f>+G43*0.3</f>
        <v>1575</v>
      </c>
      <c r="I43" s="20">
        <v>21</v>
      </c>
      <c r="J43" s="23">
        <f>+G43*0.2</f>
        <v>1050</v>
      </c>
      <c r="K43" s="23">
        <f>+G43*0.1</f>
        <v>525</v>
      </c>
      <c r="L43" s="20">
        <v>0</v>
      </c>
      <c r="M43" s="22">
        <f>+K43+J43+H43+G43</f>
        <v>8400</v>
      </c>
      <c r="N43" s="70"/>
      <c r="O43" s="70"/>
      <c r="P43" s="70"/>
      <c r="Q43" s="70"/>
      <c r="R43" s="70"/>
      <c r="S43" s="112" t="s">
        <v>71</v>
      </c>
      <c r="T43" s="108" t="s">
        <v>5</v>
      </c>
      <c r="U43" s="17"/>
      <c r="V43" s="17"/>
      <c r="Y43" s="16" t="s">
        <v>123</v>
      </c>
      <c r="Z43" s="46">
        <v>8000</v>
      </c>
      <c r="AA43" s="16">
        <v>8000</v>
      </c>
      <c r="AB43" s="16">
        <f t="shared" si="0"/>
        <v>400</v>
      </c>
      <c r="AC43" s="16">
        <f t="shared" si="1"/>
        <v>8400</v>
      </c>
      <c r="AD43" s="17">
        <f t="shared" si="2"/>
        <v>0</v>
      </c>
    </row>
    <row r="44" spans="1:30" s="160" customFormat="1" ht="30" x14ac:dyDescent="0.25">
      <c r="B44" s="93">
        <v>2539</v>
      </c>
      <c r="C44" s="26" t="s">
        <v>1141</v>
      </c>
      <c r="D44" s="93">
        <v>42</v>
      </c>
      <c r="E44" s="20"/>
      <c r="F44" s="26" t="s">
        <v>1146</v>
      </c>
      <c r="G44" s="23">
        <v>2100</v>
      </c>
      <c r="H44" s="24">
        <v>0</v>
      </c>
      <c r="I44" s="25">
        <v>0</v>
      </c>
      <c r="J44" s="24">
        <v>0</v>
      </c>
      <c r="K44" s="24">
        <v>0</v>
      </c>
      <c r="L44" s="20">
        <v>0</v>
      </c>
      <c r="M44" s="22">
        <v>2100</v>
      </c>
      <c r="N44" s="162"/>
      <c r="O44" s="162"/>
      <c r="P44" s="162"/>
      <c r="Q44" s="162"/>
      <c r="R44" s="162"/>
      <c r="S44" s="108"/>
      <c r="Y44" s="160" t="s">
        <v>4</v>
      </c>
      <c r="Z44" s="161">
        <v>2000</v>
      </c>
      <c r="AA44" s="160">
        <v>2000</v>
      </c>
      <c r="AB44" s="16">
        <f t="shared" si="0"/>
        <v>100</v>
      </c>
      <c r="AC44" s="16">
        <f t="shared" si="1"/>
        <v>2100</v>
      </c>
      <c r="AD44" s="17">
        <f t="shared" si="2"/>
        <v>0</v>
      </c>
    </row>
    <row r="45" spans="1:30" s="16" customFormat="1" ht="30" x14ac:dyDescent="0.25">
      <c r="B45" s="93">
        <v>2540</v>
      </c>
      <c r="C45" s="26" t="s">
        <v>1141</v>
      </c>
      <c r="D45" s="93">
        <v>43</v>
      </c>
      <c r="E45" s="20"/>
      <c r="F45" s="26" t="s">
        <v>1145</v>
      </c>
      <c r="G45" s="23">
        <v>1065.8</v>
      </c>
      <c r="H45" s="24">
        <v>0</v>
      </c>
      <c r="I45" s="25">
        <v>0</v>
      </c>
      <c r="J45" s="24">
        <v>0</v>
      </c>
      <c r="K45" s="24">
        <v>0</v>
      </c>
      <c r="L45" s="20">
        <v>0</v>
      </c>
      <c r="M45" s="22">
        <v>1065.8</v>
      </c>
      <c r="N45" s="70"/>
      <c r="O45" s="70"/>
      <c r="P45" s="70"/>
      <c r="Q45" s="70"/>
      <c r="R45" s="70"/>
      <c r="S45" s="108"/>
      <c r="T45" s="108"/>
      <c r="V45" s="17"/>
      <c r="Y45" s="16" t="s">
        <v>4</v>
      </c>
      <c r="Z45" s="46">
        <v>1015.05</v>
      </c>
      <c r="AA45" s="16">
        <v>1015.05</v>
      </c>
      <c r="AB45" s="16">
        <f t="shared" si="0"/>
        <v>50.752499999999998</v>
      </c>
      <c r="AC45" s="16">
        <f t="shared" si="1"/>
        <v>1065.8025</v>
      </c>
      <c r="AD45" s="17">
        <f t="shared" si="2"/>
        <v>2.5000000000545697E-3</v>
      </c>
    </row>
    <row r="46" spans="1:30" s="16" customFormat="1" x14ac:dyDescent="0.25">
      <c r="B46" s="20"/>
      <c r="C46" s="20" t="s">
        <v>1141</v>
      </c>
      <c r="D46" s="20">
        <v>44</v>
      </c>
      <c r="E46" s="20">
        <v>1</v>
      </c>
      <c r="F46" s="26" t="s">
        <v>1144</v>
      </c>
      <c r="G46" s="23">
        <v>952.73</v>
      </c>
      <c r="H46" s="24">
        <v>0</v>
      </c>
      <c r="I46" s="25">
        <v>0</v>
      </c>
      <c r="J46" s="24">
        <v>0</v>
      </c>
      <c r="K46" s="24">
        <v>0</v>
      </c>
      <c r="L46" s="20">
        <v>0</v>
      </c>
      <c r="M46" s="22">
        <v>952.73</v>
      </c>
      <c r="N46" s="70"/>
      <c r="O46" s="70"/>
      <c r="P46" s="70"/>
      <c r="Q46" s="70"/>
      <c r="R46" s="70"/>
      <c r="S46" s="108" t="s">
        <v>72</v>
      </c>
      <c r="T46" s="108"/>
      <c r="V46" s="17"/>
      <c r="AA46" s="16">
        <v>952.73</v>
      </c>
      <c r="AC46" s="16">
        <f t="shared" si="1"/>
        <v>952.73</v>
      </c>
      <c r="AD46" s="17">
        <f t="shared" si="2"/>
        <v>0</v>
      </c>
    </row>
    <row r="47" spans="1:30" s="16" customFormat="1" ht="45" x14ac:dyDescent="0.25">
      <c r="B47" s="20"/>
      <c r="C47" s="20" t="s">
        <v>1141</v>
      </c>
      <c r="D47" s="20">
        <v>45</v>
      </c>
      <c r="E47" s="20">
        <v>1</v>
      </c>
      <c r="F47" s="26" t="s">
        <v>1143</v>
      </c>
      <c r="G47" s="23">
        <v>2800</v>
      </c>
      <c r="H47" s="24">
        <v>0</v>
      </c>
      <c r="I47" s="25">
        <v>0</v>
      </c>
      <c r="J47" s="24">
        <v>0</v>
      </c>
      <c r="K47" s="24">
        <v>0</v>
      </c>
      <c r="L47" s="20">
        <v>0</v>
      </c>
      <c r="M47" s="22">
        <v>2800</v>
      </c>
      <c r="N47" s="70"/>
      <c r="O47" s="70"/>
      <c r="P47" s="70"/>
      <c r="Q47" s="70"/>
      <c r="R47" s="70"/>
      <c r="S47" s="108" t="s">
        <v>72</v>
      </c>
      <c r="T47" s="108"/>
      <c r="V47" s="17"/>
      <c r="AA47" s="16">
        <v>2800</v>
      </c>
      <c r="AC47" s="16">
        <f t="shared" si="1"/>
        <v>2800</v>
      </c>
      <c r="AD47" s="17">
        <f t="shared" si="2"/>
        <v>0</v>
      </c>
    </row>
    <row r="48" spans="1:30" s="16" customFormat="1" ht="45" x14ac:dyDescent="0.25">
      <c r="B48" s="93"/>
      <c r="C48" s="20" t="s">
        <v>1141</v>
      </c>
      <c r="D48" s="20">
        <v>46</v>
      </c>
      <c r="E48" s="20"/>
      <c r="F48" s="137" t="s">
        <v>1142</v>
      </c>
      <c r="G48" s="23">
        <v>2800</v>
      </c>
      <c r="H48" s="24">
        <v>0</v>
      </c>
      <c r="I48" s="25">
        <v>0</v>
      </c>
      <c r="J48" s="24">
        <v>0</v>
      </c>
      <c r="K48" s="24">
        <v>0</v>
      </c>
      <c r="L48" s="20"/>
      <c r="M48" s="22">
        <v>2800</v>
      </c>
      <c r="N48" s="70"/>
      <c r="O48" s="70"/>
      <c r="P48" s="70"/>
      <c r="Q48" s="70"/>
      <c r="R48" s="70"/>
      <c r="S48" s="108" t="s">
        <v>72</v>
      </c>
      <c r="T48" s="108"/>
      <c r="V48" s="17"/>
      <c r="AA48" s="16">
        <v>2800</v>
      </c>
      <c r="AC48" s="16">
        <f t="shared" si="1"/>
        <v>2800</v>
      </c>
      <c r="AD48" s="17">
        <f t="shared" si="2"/>
        <v>0</v>
      </c>
    </row>
    <row r="49" spans="2:30" s="16" customFormat="1" ht="45" x14ac:dyDescent="0.25">
      <c r="B49" s="93"/>
      <c r="C49" s="20" t="s">
        <v>1141</v>
      </c>
      <c r="D49" s="93">
        <v>47</v>
      </c>
      <c r="E49" s="20"/>
      <c r="F49" s="137" t="s">
        <v>1140</v>
      </c>
      <c r="G49" s="23">
        <v>1905.46</v>
      </c>
      <c r="H49" s="24">
        <v>0</v>
      </c>
      <c r="I49" s="25">
        <v>0</v>
      </c>
      <c r="J49" s="24">
        <v>0</v>
      </c>
      <c r="K49" s="24">
        <v>0</v>
      </c>
      <c r="L49" s="20"/>
      <c r="M49" s="22">
        <v>1905.46</v>
      </c>
      <c r="N49" s="70"/>
      <c r="O49" s="70"/>
      <c r="P49" s="70"/>
      <c r="Q49" s="70"/>
      <c r="R49" s="70"/>
      <c r="S49" s="108" t="s">
        <v>72</v>
      </c>
      <c r="T49" s="108"/>
      <c r="V49" s="17"/>
      <c r="AA49" s="16">
        <v>1905.46</v>
      </c>
      <c r="AC49" s="16">
        <f t="shared" si="1"/>
        <v>1905.46</v>
      </c>
      <c r="AD49" s="17">
        <f t="shared" si="2"/>
        <v>0</v>
      </c>
    </row>
    <row r="50" spans="2:30" ht="22.5" x14ac:dyDescent="0.25">
      <c r="B50" s="15"/>
      <c r="C50" s="102"/>
      <c r="D50" s="11"/>
      <c r="E50" s="11"/>
      <c r="F50" s="5" t="s">
        <v>3</v>
      </c>
      <c r="G50" s="14"/>
      <c r="H50" s="12"/>
      <c r="I50" s="12"/>
      <c r="J50" s="12"/>
      <c r="K50" s="12"/>
      <c r="L50" s="12"/>
      <c r="M50" s="11"/>
      <c r="S50" s="108"/>
      <c r="AB50" s="16">
        <f>+AA50*5%</f>
        <v>0</v>
      </c>
      <c r="AC50" s="16">
        <f t="shared" si="1"/>
        <v>0</v>
      </c>
      <c r="AD50" s="17">
        <f t="shared" si="2"/>
        <v>0</v>
      </c>
    </row>
    <row r="51" spans="2:30" ht="33.75" x14ac:dyDescent="0.25">
      <c r="B51" s="10"/>
      <c r="C51" s="101"/>
      <c r="D51" s="7"/>
      <c r="E51" s="7"/>
      <c r="F51" s="5" t="s">
        <v>2</v>
      </c>
      <c r="G51" s="9">
        <v>0.3</v>
      </c>
      <c r="H51" s="8"/>
      <c r="I51" s="8"/>
      <c r="J51" s="8"/>
      <c r="K51" s="8"/>
      <c r="L51" s="8"/>
      <c r="M51" s="7"/>
    </row>
    <row r="52" spans="2:30" ht="33.75" x14ac:dyDescent="0.25">
      <c r="B52" s="10"/>
      <c r="C52" s="101"/>
      <c r="D52" s="7"/>
      <c r="E52" s="7"/>
      <c r="F52" s="5" t="s">
        <v>1</v>
      </c>
      <c r="G52" s="9">
        <v>0.2</v>
      </c>
      <c r="H52" s="8"/>
      <c r="I52" s="8"/>
      <c r="J52" s="8"/>
      <c r="K52" s="8"/>
      <c r="L52" s="8"/>
      <c r="M52" s="7"/>
    </row>
    <row r="53" spans="2:30" ht="45.75" thickBot="1" x14ac:dyDescent="0.3">
      <c r="B53" s="6"/>
      <c r="C53" s="100"/>
      <c r="D53" s="1"/>
      <c r="E53" s="1"/>
      <c r="F53" s="5" t="s">
        <v>0</v>
      </c>
      <c r="G53" s="4">
        <v>0.1</v>
      </c>
      <c r="H53" s="2"/>
      <c r="I53" s="2"/>
      <c r="J53" s="2"/>
      <c r="K53" s="2"/>
      <c r="L53" s="2"/>
      <c r="M53" s="1"/>
    </row>
    <row r="54" spans="2:30" x14ac:dyDescent="0.25">
      <c r="F54" s="78"/>
    </row>
    <row r="55" spans="2:30" x14ac:dyDescent="0.25">
      <c r="F55" s="78"/>
    </row>
  </sheetData>
  <mergeCells count="3">
    <mergeCell ref="Q2:R2"/>
    <mergeCell ref="I2:J2"/>
    <mergeCell ref="C1:M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B1:AI18"/>
  <sheetViews>
    <sheetView topLeftCell="C1" zoomScale="75" zoomScaleNormal="75" workbookViewId="0">
      <selection activeCell="AR3" sqref="AR3"/>
    </sheetView>
  </sheetViews>
  <sheetFormatPr baseColWidth="10" defaultRowHeight="15" x14ac:dyDescent="0.25"/>
  <cols>
    <col min="1" max="1" width="0" style="38" hidden="1" customWidth="1"/>
    <col min="2" max="2" width="15.42578125" style="38" hidden="1" customWidth="1"/>
    <col min="3" max="3" width="15.28515625" style="38" bestFit="1" customWidth="1"/>
    <col min="4" max="4" width="11.42578125" style="38"/>
    <col min="5" max="5" width="9" style="38" hidden="1" customWidth="1"/>
    <col min="6" max="6" width="52.42578125" style="38" customWidth="1"/>
    <col min="7" max="7" width="14.140625" style="38" bestFit="1" customWidth="1"/>
    <col min="8" max="8" width="0" style="38" hidden="1" customWidth="1"/>
    <col min="9" max="9" width="11.42578125" style="38"/>
    <col min="10" max="10" width="0" style="38" hidden="1" customWidth="1"/>
    <col min="11" max="11" width="11.42578125" style="38"/>
    <col min="12" max="12" width="0" style="38" hidden="1" customWidth="1"/>
    <col min="13" max="13" width="11.42578125" style="38"/>
    <col min="14" max="17" width="0" style="38" hidden="1" customWidth="1"/>
    <col min="18" max="18" width="15.42578125" style="38" customWidth="1"/>
    <col min="19" max="25" width="0" style="38" hidden="1" customWidth="1"/>
    <col min="26" max="29" width="11.42578125" style="38"/>
    <col min="30" max="41" width="0" style="38" hidden="1" customWidth="1"/>
    <col min="42" max="16384" width="11.42578125" style="38"/>
  </cols>
  <sheetData>
    <row r="1" spans="2:35" s="16" customFormat="1" ht="168.75" customHeight="1" thickBot="1" x14ac:dyDescent="0.3">
      <c r="B1" s="38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8"/>
      <c r="T1" s="38"/>
      <c r="U1" s="38"/>
    </row>
    <row r="2" spans="2:35" s="16" customFormat="1" ht="53.25" customHeight="1" thickBot="1" x14ac:dyDescent="0.3">
      <c r="B2" s="84" t="s">
        <v>70</v>
      </c>
      <c r="C2" s="84" t="s">
        <v>69</v>
      </c>
      <c r="D2" s="84" t="s">
        <v>135</v>
      </c>
      <c r="E2" s="83" t="s">
        <v>67</v>
      </c>
      <c r="F2" s="82" t="s">
        <v>1194</v>
      </c>
      <c r="G2" s="81" t="s">
        <v>65</v>
      </c>
      <c r="H2" s="320" t="s">
        <v>64</v>
      </c>
      <c r="I2" s="323"/>
      <c r="J2" s="322" t="s">
        <v>63</v>
      </c>
      <c r="K2" s="323"/>
      <c r="L2" s="322" t="s">
        <v>62</v>
      </c>
      <c r="M2" s="323"/>
      <c r="N2" s="320" t="s">
        <v>62</v>
      </c>
      <c r="O2" s="321"/>
      <c r="P2" s="320" t="s">
        <v>62</v>
      </c>
      <c r="Q2" s="32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2:35" ht="53.25" customHeight="1" x14ac:dyDescent="0.25">
      <c r="B3" s="38">
        <v>2508</v>
      </c>
      <c r="C3" s="202" t="s">
        <v>1182</v>
      </c>
      <c r="D3" s="201">
        <v>1</v>
      </c>
      <c r="E3" s="38">
        <v>1</v>
      </c>
      <c r="F3" s="200" t="s">
        <v>1193</v>
      </c>
      <c r="G3" s="199">
        <v>330.75</v>
      </c>
      <c r="H3" s="38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38">
        <v>0</v>
      </c>
      <c r="O3" s="38">
        <v>0</v>
      </c>
      <c r="P3" s="38">
        <v>0</v>
      </c>
      <c r="Q3" s="38">
        <v>0</v>
      </c>
      <c r="R3" s="198">
        <v>330.75</v>
      </c>
      <c r="Y3" s="38" t="s">
        <v>5</v>
      </c>
      <c r="AD3" s="38" t="s">
        <v>4</v>
      </c>
      <c r="AE3" s="188">
        <v>315</v>
      </c>
      <c r="AF3" s="38">
        <v>315</v>
      </c>
      <c r="AG3" s="38">
        <f t="shared" ref="AG3:AG13" si="0">+AF3*5%</f>
        <v>15.75</v>
      </c>
      <c r="AH3" s="38">
        <f t="shared" ref="AH3:AH13" si="1">+AG3+AF3</f>
        <v>330.75</v>
      </c>
      <c r="AI3" s="188">
        <f t="shared" ref="AI3:AI13" si="2">+AH3-R3</f>
        <v>0</v>
      </c>
    </row>
    <row r="4" spans="2:35" ht="44.25" x14ac:dyDescent="0.25">
      <c r="B4" s="38">
        <v>2509</v>
      </c>
      <c r="C4" s="202" t="s">
        <v>1182</v>
      </c>
      <c r="D4" s="192">
        <v>2</v>
      </c>
      <c r="E4" s="38">
        <v>1</v>
      </c>
      <c r="F4" s="200" t="s">
        <v>1192</v>
      </c>
      <c r="G4" s="199">
        <v>514.21</v>
      </c>
      <c r="H4" s="38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38">
        <v>0</v>
      </c>
      <c r="O4" s="38">
        <v>0</v>
      </c>
      <c r="P4" s="38">
        <v>0</v>
      </c>
      <c r="Q4" s="38">
        <v>0</v>
      </c>
      <c r="R4" s="198">
        <v>514.21</v>
      </c>
      <c r="Y4" s="38" t="s">
        <v>5</v>
      </c>
      <c r="AD4" s="38" t="s">
        <v>4</v>
      </c>
      <c r="AE4" s="188">
        <v>489.72</v>
      </c>
      <c r="AF4" s="38">
        <v>489.72</v>
      </c>
      <c r="AG4" s="38">
        <f t="shared" si="0"/>
        <v>24.486000000000004</v>
      </c>
      <c r="AH4" s="38">
        <f t="shared" si="1"/>
        <v>514.20600000000002</v>
      </c>
      <c r="AI4" s="188">
        <f t="shared" si="2"/>
        <v>-4.0000000000190994E-3</v>
      </c>
    </row>
    <row r="5" spans="2:35" ht="58.5" x14ac:dyDescent="0.25">
      <c r="B5" s="38">
        <v>2510</v>
      </c>
      <c r="C5" s="202" t="s">
        <v>1182</v>
      </c>
      <c r="D5" s="192">
        <v>3</v>
      </c>
      <c r="E5" s="38">
        <v>1</v>
      </c>
      <c r="F5" s="200" t="s">
        <v>1191</v>
      </c>
      <c r="G5" s="199">
        <v>606.38</v>
      </c>
      <c r="H5" s="38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38">
        <v>0</v>
      </c>
      <c r="O5" s="38">
        <v>0</v>
      </c>
      <c r="P5" s="38">
        <v>0</v>
      </c>
      <c r="Q5" s="38">
        <v>0</v>
      </c>
      <c r="R5" s="198">
        <v>606.38</v>
      </c>
      <c r="Y5" s="38" t="s">
        <v>5</v>
      </c>
      <c r="AD5" s="38" t="s">
        <v>4</v>
      </c>
      <c r="AE5" s="188">
        <v>577.5</v>
      </c>
      <c r="AF5" s="38">
        <v>577.5</v>
      </c>
      <c r="AG5" s="38">
        <f t="shared" si="0"/>
        <v>28.875</v>
      </c>
      <c r="AH5" s="38">
        <f t="shared" si="1"/>
        <v>606.375</v>
      </c>
      <c r="AI5" s="188">
        <f t="shared" si="2"/>
        <v>-4.9999999999954525E-3</v>
      </c>
    </row>
    <row r="6" spans="2:35" ht="102" x14ac:dyDescent="0.25">
      <c r="B6" s="38">
        <v>2511</v>
      </c>
      <c r="C6" s="202" t="s">
        <v>1182</v>
      </c>
      <c r="D6" s="201">
        <v>4</v>
      </c>
      <c r="E6" s="70">
        <v>1</v>
      </c>
      <c r="F6" s="200" t="s">
        <v>1190</v>
      </c>
      <c r="G6" s="199">
        <v>4961.25</v>
      </c>
      <c r="H6" s="38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38">
        <v>0</v>
      </c>
      <c r="O6" s="38">
        <v>0</v>
      </c>
      <c r="P6" s="38">
        <v>0</v>
      </c>
      <c r="Q6" s="38">
        <v>0</v>
      </c>
      <c r="R6" s="198">
        <v>4961.25</v>
      </c>
      <c r="Y6" s="38" t="s">
        <v>5</v>
      </c>
      <c r="AD6" s="38" t="s">
        <v>4</v>
      </c>
      <c r="AE6" s="188">
        <v>4725</v>
      </c>
      <c r="AF6" s="38">
        <v>4725</v>
      </c>
      <c r="AG6" s="38">
        <f t="shared" si="0"/>
        <v>236.25</v>
      </c>
      <c r="AH6" s="38">
        <f t="shared" si="1"/>
        <v>4961.25</v>
      </c>
      <c r="AI6" s="188">
        <f t="shared" si="2"/>
        <v>0</v>
      </c>
    </row>
    <row r="7" spans="2:35" ht="102" x14ac:dyDescent="0.25">
      <c r="B7" s="38">
        <v>2512</v>
      </c>
      <c r="C7" s="202" t="s">
        <v>1182</v>
      </c>
      <c r="D7" s="192">
        <v>5</v>
      </c>
      <c r="E7" s="70">
        <v>1</v>
      </c>
      <c r="F7" s="200" t="s">
        <v>1189</v>
      </c>
      <c r="G7" s="199">
        <v>9922.5</v>
      </c>
      <c r="H7" s="38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38">
        <v>0</v>
      </c>
      <c r="O7" s="38">
        <v>0</v>
      </c>
      <c r="P7" s="38">
        <v>0</v>
      </c>
      <c r="Q7" s="38">
        <v>0</v>
      </c>
      <c r="R7" s="198">
        <v>9922.5</v>
      </c>
      <c r="Y7" s="38" t="s">
        <v>5</v>
      </c>
      <c r="AD7" s="38" t="s">
        <v>4</v>
      </c>
      <c r="AE7" s="188">
        <v>9450</v>
      </c>
      <c r="AF7" s="38">
        <v>9450</v>
      </c>
      <c r="AG7" s="38">
        <f t="shared" si="0"/>
        <v>472.5</v>
      </c>
      <c r="AH7" s="38">
        <f t="shared" si="1"/>
        <v>9922.5</v>
      </c>
      <c r="AI7" s="188">
        <f t="shared" si="2"/>
        <v>0</v>
      </c>
    </row>
    <row r="8" spans="2:35" ht="29.25" x14ac:dyDescent="0.25">
      <c r="B8" s="38">
        <v>2513</v>
      </c>
      <c r="C8" s="202" t="s">
        <v>1182</v>
      </c>
      <c r="D8" s="192">
        <v>6</v>
      </c>
      <c r="E8" s="70">
        <v>1</v>
      </c>
      <c r="F8" s="200" t="s">
        <v>1188</v>
      </c>
      <c r="G8" s="199">
        <v>11025</v>
      </c>
      <c r="H8" s="38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8">
        <v>0</v>
      </c>
      <c r="O8" s="38">
        <v>0</v>
      </c>
      <c r="P8" s="38">
        <v>0</v>
      </c>
      <c r="Q8" s="38">
        <v>0</v>
      </c>
      <c r="R8" s="198">
        <v>11025</v>
      </c>
      <c r="Y8" s="38" t="s">
        <v>5</v>
      </c>
      <c r="AD8" s="38" t="s">
        <v>4</v>
      </c>
      <c r="AE8" s="188">
        <v>10500</v>
      </c>
      <c r="AF8" s="38">
        <v>10500</v>
      </c>
      <c r="AG8" s="38">
        <f t="shared" si="0"/>
        <v>525</v>
      </c>
      <c r="AH8" s="38">
        <f t="shared" si="1"/>
        <v>11025</v>
      </c>
      <c r="AI8" s="188">
        <f t="shared" si="2"/>
        <v>0</v>
      </c>
    </row>
    <row r="9" spans="2:35" ht="43.5" x14ac:dyDescent="0.25">
      <c r="B9" s="38">
        <v>2514</v>
      </c>
      <c r="C9" s="202" t="s">
        <v>1182</v>
      </c>
      <c r="D9" s="201">
        <v>7</v>
      </c>
      <c r="E9" s="70">
        <v>1</v>
      </c>
      <c r="F9" s="200" t="s">
        <v>1187</v>
      </c>
      <c r="G9" s="199">
        <v>385.88</v>
      </c>
      <c r="H9" s="38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38">
        <v>0</v>
      </c>
      <c r="O9" s="38">
        <v>0</v>
      </c>
      <c r="P9" s="38">
        <v>0</v>
      </c>
      <c r="Q9" s="38">
        <v>0</v>
      </c>
      <c r="R9" s="198">
        <v>385.88</v>
      </c>
      <c r="Y9" s="38" t="s">
        <v>5</v>
      </c>
      <c r="AD9" s="38" t="s">
        <v>4</v>
      </c>
      <c r="AE9" s="188">
        <v>367.5</v>
      </c>
      <c r="AF9" s="38">
        <v>367.5</v>
      </c>
      <c r="AG9" s="38">
        <f t="shared" si="0"/>
        <v>18.375</v>
      </c>
      <c r="AH9" s="38">
        <f t="shared" si="1"/>
        <v>385.875</v>
      </c>
      <c r="AI9" s="188">
        <f t="shared" si="2"/>
        <v>-4.9999999999954525E-3</v>
      </c>
    </row>
    <row r="10" spans="2:35" ht="73.5" x14ac:dyDescent="0.25">
      <c r="B10" s="38">
        <v>2515</v>
      </c>
      <c r="C10" s="202" t="s">
        <v>1182</v>
      </c>
      <c r="D10" s="192">
        <v>8</v>
      </c>
      <c r="E10" s="38">
        <v>1</v>
      </c>
      <c r="F10" s="200" t="s">
        <v>1186</v>
      </c>
      <c r="G10" s="199">
        <v>606.38</v>
      </c>
      <c r="H10" s="38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8">
        <v>0</v>
      </c>
      <c r="O10" s="38">
        <v>0</v>
      </c>
      <c r="P10" s="38">
        <v>0</v>
      </c>
      <c r="Q10" s="38">
        <v>0</v>
      </c>
      <c r="R10" s="198">
        <v>606.38</v>
      </c>
      <c r="Y10" s="38" t="s">
        <v>5</v>
      </c>
      <c r="AD10" s="38" t="s">
        <v>4</v>
      </c>
      <c r="AE10" s="188">
        <v>577.5</v>
      </c>
      <c r="AF10" s="38">
        <v>577.5</v>
      </c>
      <c r="AG10" s="38">
        <f t="shared" si="0"/>
        <v>28.875</v>
      </c>
      <c r="AH10" s="38">
        <f t="shared" si="1"/>
        <v>606.375</v>
      </c>
      <c r="AI10" s="188">
        <f t="shared" si="2"/>
        <v>-4.9999999999954525E-3</v>
      </c>
    </row>
    <row r="11" spans="2:35" ht="72.75" x14ac:dyDescent="0.25">
      <c r="B11" s="38">
        <v>2516</v>
      </c>
      <c r="C11" s="202" t="s">
        <v>1182</v>
      </c>
      <c r="D11" s="192">
        <v>9</v>
      </c>
      <c r="E11" s="38">
        <v>1</v>
      </c>
      <c r="F11" s="200" t="s">
        <v>1185</v>
      </c>
      <c r="G11" s="199">
        <v>32854.5</v>
      </c>
      <c r="H11" s="38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38">
        <v>0</v>
      </c>
      <c r="O11" s="38">
        <v>0</v>
      </c>
      <c r="P11" s="38">
        <v>0</v>
      </c>
      <c r="Q11" s="38">
        <v>0</v>
      </c>
      <c r="R11" s="198">
        <v>32854.5</v>
      </c>
      <c r="Y11" s="38" t="s">
        <v>5</v>
      </c>
      <c r="AD11" s="38" t="s">
        <v>4</v>
      </c>
      <c r="AE11" s="188">
        <v>31290</v>
      </c>
      <c r="AF11" s="38">
        <v>31290</v>
      </c>
      <c r="AG11" s="38">
        <f t="shared" si="0"/>
        <v>1564.5</v>
      </c>
      <c r="AH11" s="38">
        <f t="shared" si="1"/>
        <v>32854.5</v>
      </c>
      <c r="AI11" s="188">
        <f t="shared" si="2"/>
        <v>0</v>
      </c>
    </row>
    <row r="12" spans="2:35" ht="72.75" x14ac:dyDescent="0.25">
      <c r="B12" s="38">
        <v>2517</v>
      </c>
      <c r="C12" s="202" t="s">
        <v>1182</v>
      </c>
      <c r="D12" s="201">
        <v>10</v>
      </c>
      <c r="E12" s="38">
        <v>1</v>
      </c>
      <c r="F12" s="200" t="s">
        <v>1184</v>
      </c>
      <c r="G12" s="199">
        <v>7166.25</v>
      </c>
      <c r="H12" s="38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8">
        <v>0</v>
      </c>
      <c r="O12" s="38">
        <v>0</v>
      </c>
      <c r="P12" s="38">
        <v>0</v>
      </c>
      <c r="Q12" s="38">
        <v>0</v>
      </c>
      <c r="R12" s="198">
        <v>7166.25</v>
      </c>
      <c r="Y12" s="38" t="s">
        <v>5</v>
      </c>
      <c r="AD12" s="38" t="s">
        <v>4</v>
      </c>
      <c r="AE12" s="188">
        <v>6825</v>
      </c>
      <c r="AF12" s="38">
        <v>6825</v>
      </c>
      <c r="AG12" s="38">
        <f t="shared" si="0"/>
        <v>341.25</v>
      </c>
      <c r="AH12" s="38">
        <f t="shared" si="1"/>
        <v>7166.25</v>
      </c>
      <c r="AI12" s="188">
        <f t="shared" si="2"/>
        <v>0</v>
      </c>
    </row>
    <row r="13" spans="2:35" ht="72.75" x14ac:dyDescent="0.25">
      <c r="B13" s="38">
        <v>2518</v>
      </c>
      <c r="C13" s="197" t="s">
        <v>1182</v>
      </c>
      <c r="D13" s="192">
        <v>11</v>
      </c>
      <c r="E13" s="38">
        <v>1</v>
      </c>
      <c r="F13" s="196" t="s">
        <v>1183</v>
      </c>
      <c r="G13" s="195">
        <v>4189.5</v>
      </c>
      <c r="H13" s="38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38">
        <v>0</v>
      </c>
      <c r="O13" s="38">
        <v>0</v>
      </c>
      <c r="P13" s="38">
        <v>0</v>
      </c>
      <c r="Q13" s="38">
        <v>0</v>
      </c>
      <c r="R13" s="194">
        <v>4189.5</v>
      </c>
      <c r="Y13" s="38" t="s">
        <v>5</v>
      </c>
      <c r="AD13" s="38" t="s">
        <v>4</v>
      </c>
      <c r="AE13" s="188">
        <v>3990</v>
      </c>
      <c r="AF13" s="38">
        <v>3990</v>
      </c>
      <c r="AG13" s="38">
        <f t="shared" si="0"/>
        <v>199.5</v>
      </c>
      <c r="AH13" s="38">
        <f t="shared" si="1"/>
        <v>4189.5</v>
      </c>
      <c r="AI13" s="188">
        <f t="shared" si="2"/>
        <v>0</v>
      </c>
    </row>
    <row r="14" spans="2:35" ht="79.5" customHeight="1" thickBot="1" x14ac:dyDescent="0.3">
      <c r="B14" s="16"/>
      <c r="C14" s="193" t="s">
        <v>1182</v>
      </c>
      <c r="D14" s="192">
        <v>12</v>
      </c>
      <c r="E14" s="16"/>
      <c r="F14" s="191" t="s">
        <v>1181</v>
      </c>
      <c r="G14" s="189">
        <v>6500</v>
      </c>
      <c r="H14" s="20"/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20"/>
      <c r="O14" s="20"/>
      <c r="P14" s="20"/>
      <c r="Q14" s="20"/>
      <c r="R14" s="189">
        <v>6500</v>
      </c>
      <c r="X14" s="38" t="s">
        <v>72</v>
      </c>
      <c r="AE14" s="188"/>
      <c r="AI14" s="188"/>
    </row>
    <row r="15" spans="2:35" ht="30" x14ac:dyDescent="0.25">
      <c r="B15" s="187"/>
      <c r="C15" s="186"/>
      <c r="D15" s="185"/>
      <c r="F15" s="184" t="s">
        <v>3</v>
      </c>
      <c r="G15" s="183"/>
      <c r="H15" s="182"/>
      <c r="I15" s="175"/>
      <c r="J15" s="175"/>
      <c r="K15" s="175"/>
      <c r="L15" s="175"/>
      <c r="M15" s="175"/>
      <c r="N15" s="175"/>
      <c r="O15" s="175"/>
      <c r="P15" s="175"/>
      <c r="Q15" s="175"/>
      <c r="R15" s="174"/>
    </row>
    <row r="16" spans="2:35" ht="30" x14ac:dyDescent="0.25">
      <c r="B16" s="181"/>
      <c r="C16" s="180"/>
      <c r="D16" s="179"/>
      <c r="F16" s="178" t="s">
        <v>2</v>
      </c>
      <c r="G16" s="177">
        <v>0.3</v>
      </c>
      <c r="H16" s="176">
        <v>0.3</v>
      </c>
      <c r="I16" s="175"/>
      <c r="J16" s="175"/>
      <c r="K16" s="175"/>
      <c r="L16" s="175"/>
      <c r="M16" s="175"/>
      <c r="N16" s="175"/>
      <c r="O16" s="175"/>
      <c r="P16" s="175"/>
      <c r="Q16" s="175"/>
      <c r="R16" s="174"/>
    </row>
    <row r="17" spans="2:18" ht="30" x14ac:dyDescent="0.25">
      <c r="B17" s="181"/>
      <c r="C17" s="180"/>
      <c r="D17" s="179"/>
      <c r="F17" s="178" t="s">
        <v>1</v>
      </c>
      <c r="G17" s="177">
        <v>0.2</v>
      </c>
      <c r="H17" s="176">
        <v>0.2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4"/>
    </row>
    <row r="18" spans="2:18" ht="45.75" thickBot="1" x14ac:dyDescent="0.3">
      <c r="B18" s="173"/>
      <c r="C18" s="172"/>
      <c r="D18" s="171"/>
      <c r="F18" s="170" t="s">
        <v>0</v>
      </c>
      <c r="G18" s="169">
        <v>0.1</v>
      </c>
      <c r="H18" s="168">
        <v>0.1</v>
      </c>
      <c r="I18" s="167"/>
      <c r="J18" s="167"/>
      <c r="K18" s="167"/>
      <c r="L18" s="167"/>
      <c r="M18" s="167"/>
      <c r="N18" s="167"/>
      <c r="O18" s="167"/>
      <c r="P18" s="167"/>
      <c r="Q18" s="167"/>
      <c r="R18" s="166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AI149"/>
  <sheetViews>
    <sheetView topLeftCell="C1" workbookViewId="0">
      <selection activeCell="C1" sqref="C1:R1"/>
    </sheetView>
  </sheetViews>
  <sheetFormatPr baseColWidth="10" defaultRowHeight="15" x14ac:dyDescent="0.25"/>
  <cols>
    <col min="1" max="1" width="0" hidden="1" customWidth="1"/>
    <col min="2" max="2" width="15.28515625" hidden="1" customWidth="1"/>
    <col min="4" max="4" width="5.28515625" customWidth="1"/>
    <col min="5" max="5" width="0" hidden="1" customWidth="1"/>
    <col min="6" max="6" width="40.28515625" style="78" customWidth="1"/>
    <col min="7" max="7" width="13.42578125" customWidth="1"/>
    <col min="8" max="8" width="0" hidden="1" customWidth="1"/>
    <col min="10" max="10" width="0" hidden="1" customWidth="1"/>
    <col min="11" max="11" width="13.85546875" customWidth="1"/>
    <col min="12" max="12" width="0" hidden="1" customWidth="1"/>
    <col min="13" max="13" width="15" customWidth="1"/>
    <col min="14" max="14" width="0.28515625" hidden="1" customWidth="1"/>
    <col min="15" max="15" width="13" hidden="1" customWidth="1"/>
    <col min="16" max="16" width="0" hidden="1" customWidth="1"/>
    <col min="17" max="17" width="14.140625" hidden="1" customWidth="1"/>
    <col min="19" max="23" width="0" hidden="1" customWidth="1"/>
    <col min="24" max="24" width="11.140625" customWidth="1"/>
    <col min="25" max="25" width="0" hidden="1" customWidth="1"/>
    <col min="26" max="28" width="11.42578125" hidden="1" customWidth="1"/>
    <col min="30" max="35" width="0" hidden="1" customWidth="1"/>
  </cols>
  <sheetData>
    <row r="1" spans="1:35" s="16" customFormat="1" ht="144.75" customHeight="1" thickBot="1" x14ac:dyDescent="0.3">
      <c r="B1" s="38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8"/>
      <c r="T1" s="38"/>
      <c r="U1" s="38"/>
    </row>
    <row r="2" spans="1:35" s="16" customFormat="1" ht="54" customHeight="1" thickBot="1" x14ac:dyDescent="0.3">
      <c r="B2" s="84" t="s">
        <v>70</v>
      </c>
      <c r="C2" s="84" t="s">
        <v>69</v>
      </c>
      <c r="D2" s="84" t="s">
        <v>135</v>
      </c>
      <c r="E2" s="83" t="s">
        <v>67</v>
      </c>
      <c r="F2" s="82" t="s">
        <v>1250</v>
      </c>
      <c r="G2" s="81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20" t="s">
        <v>62</v>
      </c>
      <c r="O2" s="321"/>
      <c r="P2" s="320" t="s">
        <v>62</v>
      </c>
      <c r="Q2" s="32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43.5" customHeight="1" x14ac:dyDescent="0.25">
      <c r="A3" s="16">
        <v>180</v>
      </c>
      <c r="B3" s="47">
        <v>2367</v>
      </c>
      <c r="C3" s="52" t="s">
        <v>1196</v>
      </c>
      <c r="D3" s="47">
        <v>1</v>
      </c>
      <c r="E3" s="20">
        <v>1</v>
      </c>
      <c r="F3" s="52" t="s">
        <v>55</v>
      </c>
      <c r="G3" s="23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5">
        <v>0</v>
      </c>
      <c r="O3" s="24">
        <v>0</v>
      </c>
      <c r="P3" s="25">
        <v>0</v>
      </c>
      <c r="Q3" s="24">
        <v>0</v>
      </c>
      <c r="R3" s="48">
        <v>266.45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B3"/>
      <c r="AD3" s="16" t="s">
        <v>4</v>
      </c>
      <c r="AE3" s="46">
        <v>253.76</v>
      </c>
      <c r="AF3" s="16">
        <v>253.76</v>
      </c>
      <c r="AG3" s="16">
        <f t="shared" ref="AG3:AG34" si="0">+AF3*5%</f>
        <v>12.688000000000001</v>
      </c>
      <c r="AH3" s="16">
        <f t="shared" ref="AH3:AH34" si="1">+AG3+AF3</f>
        <v>266.44799999999998</v>
      </c>
      <c r="AI3" s="17">
        <f t="shared" ref="AI3:AI34" si="2">+AH3-R3</f>
        <v>-2.0000000000095497E-3</v>
      </c>
    </row>
    <row r="4" spans="1:35" s="16" customFormat="1" ht="30" x14ac:dyDescent="0.25">
      <c r="A4" s="16">
        <v>181</v>
      </c>
      <c r="B4" s="47">
        <v>2368</v>
      </c>
      <c r="C4" s="52" t="s">
        <v>1196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5">
        <v>0</v>
      </c>
      <c r="O4" s="24">
        <v>0</v>
      </c>
      <c r="P4" s="25">
        <v>0</v>
      </c>
      <c r="Q4" s="24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B4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ht="30" x14ac:dyDescent="0.25">
      <c r="A5" s="16">
        <v>182</v>
      </c>
      <c r="B5" s="47">
        <v>2369</v>
      </c>
      <c r="C5" s="52" t="s">
        <v>1196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5">
        <v>0</v>
      </c>
      <c r="Q5" s="24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B5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183</v>
      </c>
      <c r="B6" s="47">
        <v>2370</v>
      </c>
      <c r="C6" s="52" t="s">
        <v>1196</v>
      </c>
      <c r="D6" s="47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5">
        <v>0</v>
      </c>
      <c r="Q6" s="24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B6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184</v>
      </c>
      <c r="B7" s="47">
        <v>2371</v>
      </c>
      <c r="C7" s="52" t="s">
        <v>1196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5">
        <v>0</v>
      </c>
      <c r="Q7" s="24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B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185</v>
      </c>
      <c r="B8" s="47">
        <v>2372</v>
      </c>
      <c r="C8" s="52" t="s">
        <v>1196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5">
        <v>0</v>
      </c>
      <c r="Q8" s="24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B8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186</v>
      </c>
      <c r="B9" s="47">
        <v>2373</v>
      </c>
      <c r="C9" s="52" t="s">
        <v>1196</v>
      </c>
      <c r="D9" s="47">
        <v>7</v>
      </c>
      <c r="E9" s="20">
        <v>1</v>
      </c>
      <c r="F9" s="26" t="s">
        <v>210</v>
      </c>
      <c r="G9" s="23">
        <v>2800.09</v>
      </c>
      <c r="H9" s="20">
        <v>31.5</v>
      </c>
      <c r="I9" s="23">
        <v>840.03</v>
      </c>
      <c r="J9" s="20">
        <v>21</v>
      </c>
      <c r="K9" s="23">
        <v>560.02</v>
      </c>
      <c r="L9" s="20">
        <v>10.5</v>
      </c>
      <c r="M9" s="23">
        <v>280.01</v>
      </c>
      <c r="N9" s="20">
        <v>0</v>
      </c>
      <c r="O9" s="23">
        <v>0</v>
      </c>
      <c r="P9" s="20">
        <v>0</v>
      </c>
      <c r="Q9" s="23">
        <v>0</v>
      </c>
      <c r="R9" s="22">
        <v>4480.1499999999996</v>
      </c>
      <c r="S9" s="20">
        <v>100</v>
      </c>
      <c r="T9" s="20">
        <v>50</v>
      </c>
      <c r="U9" s="21">
        <v>25</v>
      </c>
      <c r="V9" s="20"/>
      <c r="W9" s="20"/>
      <c r="X9"/>
      <c r="Y9" t="s">
        <v>5</v>
      </c>
      <c r="AA9" s="17"/>
      <c r="AB9"/>
      <c r="AD9" s="16" t="s">
        <v>4</v>
      </c>
      <c r="AE9" s="46">
        <v>4266.8100000000004</v>
      </c>
      <c r="AF9" s="16">
        <v>4266.8100000000004</v>
      </c>
      <c r="AG9" s="16">
        <f t="shared" si="0"/>
        <v>213.34050000000002</v>
      </c>
      <c r="AH9" s="16">
        <f t="shared" si="1"/>
        <v>4480.1505000000006</v>
      </c>
      <c r="AI9" s="17">
        <f t="shared" si="2"/>
        <v>5.0000000101135811E-4</v>
      </c>
    </row>
    <row r="10" spans="1:35" s="16" customFormat="1" ht="30" x14ac:dyDescent="0.25">
      <c r="A10" s="16">
        <v>187</v>
      </c>
      <c r="B10" s="47">
        <v>2374</v>
      </c>
      <c r="C10" s="52" t="s">
        <v>1196</v>
      </c>
      <c r="D10" s="20">
        <v>8</v>
      </c>
      <c r="E10" s="20">
        <v>1</v>
      </c>
      <c r="F10" s="26" t="s">
        <v>209</v>
      </c>
      <c r="G10" s="23">
        <v>4599.8100000000004</v>
      </c>
      <c r="H10" s="20">
        <v>31.5</v>
      </c>
      <c r="I10" s="23">
        <v>1379.94</v>
      </c>
      <c r="J10" s="20">
        <v>21</v>
      </c>
      <c r="K10" s="23">
        <v>919.96</v>
      </c>
      <c r="L10" s="20">
        <v>10.5</v>
      </c>
      <c r="M10" s="23">
        <v>459.98</v>
      </c>
      <c r="N10" s="20">
        <v>0</v>
      </c>
      <c r="O10" s="23">
        <v>0</v>
      </c>
      <c r="P10" s="20">
        <v>0</v>
      </c>
      <c r="Q10" s="23">
        <v>0</v>
      </c>
      <c r="R10" s="22">
        <v>7359.69</v>
      </c>
      <c r="S10" s="20">
        <v>100</v>
      </c>
      <c r="T10" s="20">
        <v>50</v>
      </c>
      <c r="U10" s="21">
        <v>25</v>
      </c>
      <c r="V10" s="20"/>
      <c r="W10" s="20"/>
      <c r="X10"/>
      <c r="Y10" t="s">
        <v>5</v>
      </c>
      <c r="AA10" s="17"/>
      <c r="AB10"/>
      <c r="AD10" s="16" t="s">
        <v>4</v>
      </c>
      <c r="AE10" s="46">
        <v>7009.23</v>
      </c>
      <c r="AF10" s="16">
        <v>7009.23</v>
      </c>
      <c r="AG10" s="16">
        <f t="shared" si="0"/>
        <v>350.4615</v>
      </c>
      <c r="AH10" s="16">
        <f t="shared" si="1"/>
        <v>7359.6914999999999</v>
      </c>
      <c r="AI10" s="17">
        <f t="shared" si="2"/>
        <v>1.5000000003055902E-3</v>
      </c>
    </row>
    <row r="11" spans="1:35" s="222" customFormat="1" ht="30" x14ac:dyDescent="0.25">
      <c r="A11" s="222" t="s">
        <v>262</v>
      </c>
      <c r="B11" s="47">
        <v>2375</v>
      </c>
      <c r="C11" s="52" t="s">
        <v>1196</v>
      </c>
      <c r="D11" s="20">
        <v>9</v>
      </c>
      <c r="E11" s="225">
        <v>1</v>
      </c>
      <c r="F11" s="26" t="s">
        <v>208</v>
      </c>
      <c r="G11" s="23">
        <v>6400.7</v>
      </c>
      <c r="H11" s="20">
        <v>31.5</v>
      </c>
      <c r="I11" s="23">
        <v>1920.21</v>
      </c>
      <c r="J11" s="20">
        <v>21</v>
      </c>
      <c r="K11" s="23">
        <v>1280.1400000000001</v>
      </c>
      <c r="L11" s="20">
        <v>10.5</v>
      </c>
      <c r="M11" s="23">
        <v>640.07000000000005</v>
      </c>
      <c r="N11" s="20">
        <v>0</v>
      </c>
      <c r="O11" s="23">
        <v>0</v>
      </c>
      <c r="P11" s="20">
        <v>0</v>
      </c>
      <c r="Q11" s="23">
        <v>0</v>
      </c>
      <c r="R11" s="22">
        <v>10241.120000000001</v>
      </c>
      <c r="S11" s="225">
        <v>100</v>
      </c>
      <c r="T11" s="225">
        <v>50</v>
      </c>
      <c r="U11" s="226">
        <v>25</v>
      </c>
      <c r="V11" s="225"/>
      <c r="W11" s="225"/>
      <c r="Y11" s="222" t="s">
        <v>5</v>
      </c>
      <c r="AA11" s="224"/>
      <c r="AC11" s="224"/>
      <c r="AD11" s="222" t="s">
        <v>4</v>
      </c>
      <c r="AE11" s="223">
        <v>9753.44</v>
      </c>
      <c r="AF11" s="222">
        <v>9753.44</v>
      </c>
      <c r="AG11" s="16">
        <f t="shared" si="0"/>
        <v>487.67200000000003</v>
      </c>
      <c r="AH11" s="16">
        <f t="shared" si="1"/>
        <v>10241.112000000001</v>
      </c>
      <c r="AI11" s="17">
        <f t="shared" si="2"/>
        <v>-7.9999999998108251E-3</v>
      </c>
    </row>
    <row r="12" spans="1:35" s="16" customFormat="1" ht="30" x14ac:dyDescent="0.25">
      <c r="A12" s="16">
        <v>190</v>
      </c>
      <c r="B12" s="47">
        <v>2377</v>
      </c>
      <c r="C12" s="52" t="s">
        <v>1196</v>
      </c>
      <c r="D12" s="47">
        <v>10</v>
      </c>
      <c r="E12" s="20">
        <v>1</v>
      </c>
      <c r="F12" s="26" t="s">
        <v>207</v>
      </c>
      <c r="G12" s="23">
        <v>666.13</v>
      </c>
      <c r="H12" s="20">
        <v>31.5</v>
      </c>
      <c r="I12" s="23">
        <v>199.84</v>
      </c>
      <c r="J12" s="20">
        <v>21</v>
      </c>
      <c r="K12" s="23">
        <v>133.22</v>
      </c>
      <c r="L12" s="20">
        <v>10.5</v>
      </c>
      <c r="M12" s="23">
        <v>66.61</v>
      </c>
      <c r="N12" s="20">
        <v>0</v>
      </c>
      <c r="O12" s="23">
        <v>0</v>
      </c>
      <c r="P12" s="20">
        <v>0</v>
      </c>
      <c r="Q12" s="23">
        <v>0</v>
      </c>
      <c r="R12" s="22">
        <v>1065.8</v>
      </c>
      <c r="S12" s="20">
        <v>100</v>
      </c>
      <c r="T12" s="20">
        <v>50</v>
      </c>
      <c r="U12" s="21">
        <v>25</v>
      </c>
      <c r="V12" s="20"/>
      <c r="W12" s="20"/>
      <c r="X12"/>
      <c r="Y12" t="s">
        <v>5</v>
      </c>
      <c r="AA12" s="17"/>
      <c r="AB12"/>
      <c r="AD12" s="16" t="s">
        <v>4</v>
      </c>
      <c r="AE12" s="46">
        <v>1015.05</v>
      </c>
      <c r="AF12" s="16">
        <v>1015.05</v>
      </c>
      <c r="AG12" s="16">
        <f t="shared" si="0"/>
        <v>50.752499999999998</v>
      </c>
      <c r="AH12" s="16">
        <f t="shared" si="1"/>
        <v>1065.8025</v>
      </c>
      <c r="AI12" s="17">
        <f t="shared" si="2"/>
        <v>2.5000000000545697E-3</v>
      </c>
    </row>
    <row r="13" spans="1:35" s="16" customFormat="1" ht="30" x14ac:dyDescent="0.25">
      <c r="A13" s="16">
        <v>191</v>
      </c>
      <c r="B13" s="47">
        <v>2378</v>
      </c>
      <c r="C13" s="52" t="s">
        <v>1196</v>
      </c>
      <c r="D13" s="20">
        <v>11</v>
      </c>
      <c r="E13" s="20">
        <v>1</v>
      </c>
      <c r="F13" s="26" t="s">
        <v>206</v>
      </c>
      <c r="G13" s="23">
        <v>18668.009999999998</v>
      </c>
      <c r="H13" s="20">
        <v>31.5</v>
      </c>
      <c r="I13" s="23">
        <v>5600.41</v>
      </c>
      <c r="J13" s="20">
        <v>21</v>
      </c>
      <c r="K13" s="23">
        <v>3733.6</v>
      </c>
      <c r="L13" s="20">
        <v>10.5</v>
      </c>
      <c r="M13" s="23">
        <v>1866.81</v>
      </c>
      <c r="N13" s="20">
        <v>0</v>
      </c>
      <c r="O13" s="23">
        <v>0</v>
      </c>
      <c r="P13" s="20">
        <v>0</v>
      </c>
      <c r="Q13" s="23">
        <v>0</v>
      </c>
      <c r="R13" s="22">
        <v>29868.83</v>
      </c>
      <c r="S13" s="20">
        <v>100</v>
      </c>
      <c r="T13" s="20">
        <v>50</v>
      </c>
      <c r="U13" s="21">
        <v>25</v>
      </c>
      <c r="V13" s="20"/>
      <c r="W13" s="20"/>
      <c r="X13"/>
      <c r="Y13" t="s">
        <v>5</v>
      </c>
      <c r="AA13" s="17"/>
      <c r="AB13"/>
      <c r="AD13" s="16" t="s">
        <v>4</v>
      </c>
      <c r="AE13" s="46">
        <v>28446.5</v>
      </c>
      <c r="AF13" s="16">
        <v>28446.5</v>
      </c>
      <c r="AG13" s="16">
        <f t="shared" si="0"/>
        <v>1422.325</v>
      </c>
      <c r="AH13" s="16">
        <f t="shared" si="1"/>
        <v>29868.825000000001</v>
      </c>
      <c r="AI13" s="17">
        <f t="shared" si="2"/>
        <v>-5.0000000010186341E-3</v>
      </c>
    </row>
    <row r="14" spans="1:35" s="16" customFormat="1" ht="30" x14ac:dyDescent="0.25">
      <c r="A14" s="16">
        <v>192</v>
      </c>
      <c r="B14" s="47">
        <v>2379</v>
      </c>
      <c r="C14" s="52" t="s">
        <v>1196</v>
      </c>
      <c r="D14" s="20">
        <v>12</v>
      </c>
      <c r="E14" s="20">
        <v>1</v>
      </c>
      <c r="F14" s="26" t="s">
        <v>205</v>
      </c>
      <c r="G14" s="23">
        <v>18668.009999999998</v>
      </c>
      <c r="H14" s="20">
        <v>31.5</v>
      </c>
      <c r="I14" s="23">
        <v>5600.41</v>
      </c>
      <c r="J14" s="20">
        <v>21</v>
      </c>
      <c r="K14" s="23">
        <v>3733.6</v>
      </c>
      <c r="L14" s="20">
        <v>10.5</v>
      </c>
      <c r="M14" s="23">
        <v>1866.81</v>
      </c>
      <c r="N14" s="20">
        <v>0</v>
      </c>
      <c r="O14" s="23">
        <v>0</v>
      </c>
      <c r="P14" s="20">
        <v>0</v>
      </c>
      <c r="Q14" s="23">
        <v>0</v>
      </c>
      <c r="R14" s="22">
        <v>29868.83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AA14" s="17"/>
      <c r="AB14"/>
      <c r="AD14" s="16" t="s">
        <v>4</v>
      </c>
      <c r="AE14" s="46">
        <v>28446.5</v>
      </c>
      <c r="AF14" s="16">
        <v>28446.5</v>
      </c>
      <c r="AG14" s="16">
        <f t="shared" si="0"/>
        <v>1422.325</v>
      </c>
      <c r="AH14" s="16">
        <f t="shared" si="1"/>
        <v>29868.825000000001</v>
      </c>
      <c r="AI14" s="17">
        <f t="shared" si="2"/>
        <v>-5.0000000010186341E-3</v>
      </c>
    </row>
    <row r="15" spans="1:35" s="16" customFormat="1" ht="30" x14ac:dyDescent="0.25">
      <c r="A15" s="16">
        <v>193</v>
      </c>
      <c r="B15" s="47">
        <v>2380</v>
      </c>
      <c r="C15" s="52" t="s">
        <v>1196</v>
      </c>
      <c r="D15" s="47">
        <v>13</v>
      </c>
      <c r="E15" s="20">
        <v>1</v>
      </c>
      <c r="F15" s="26" t="s">
        <v>204</v>
      </c>
      <c r="G15" s="23">
        <v>6001.02</v>
      </c>
      <c r="H15" s="20">
        <v>31.5</v>
      </c>
      <c r="I15" s="23">
        <v>1800.31</v>
      </c>
      <c r="J15" s="20">
        <v>21</v>
      </c>
      <c r="K15" s="23">
        <v>1200.2</v>
      </c>
      <c r="L15" s="20">
        <v>10.5</v>
      </c>
      <c r="M15" s="23">
        <v>600.11</v>
      </c>
      <c r="N15" s="20">
        <v>0</v>
      </c>
      <c r="O15" s="23">
        <v>0</v>
      </c>
      <c r="P15" s="20">
        <v>0</v>
      </c>
      <c r="Q15" s="23">
        <v>0</v>
      </c>
      <c r="R15" s="22">
        <v>9601.64</v>
      </c>
      <c r="S15" s="20">
        <v>100</v>
      </c>
      <c r="T15" s="20">
        <v>50</v>
      </c>
      <c r="U15" s="21">
        <v>25</v>
      </c>
      <c r="V15" s="20"/>
      <c r="W15" s="20"/>
      <c r="X15" s="112"/>
      <c r="Y15" s="108" t="s">
        <v>5</v>
      </c>
      <c r="AA15" s="17"/>
      <c r="AB15" s="108"/>
      <c r="AD15" s="16" t="s">
        <v>4</v>
      </c>
      <c r="AE15" s="46">
        <v>9144.42</v>
      </c>
      <c r="AF15" s="16">
        <v>9144.42</v>
      </c>
      <c r="AG15" s="16">
        <f t="shared" si="0"/>
        <v>457.221</v>
      </c>
      <c r="AH15" s="16">
        <f t="shared" si="1"/>
        <v>9601.6409999999996</v>
      </c>
      <c r="AI15" s="17">
        <f t="shared" si="2"/>
        <v>1.0000000002037268E-3</v>
      </c>
    </row>
    <row r="16" spans="1:35" s="16" customFormat="1" ht="30" x14ac:dyDescent="0.25">
      <c r="A16" s="16">
        <v>194</v>
      </c>
      <c r="B16" s="47">
        <v>2381</v>
      </c>
      <c r="C16" s="52" t="s">
        <v>1196</v>
      </c>
      <c r="D16" s="20">
        <v>14</v>
      </c>
      <c r="E16" s="20">
        <v>1</v>
      </c>
      <c r="F16" s="26" t="s">
        <v>203</v>
      </c>
      <c r="G16" s="23">
        <v>5466.94</v>
      </c>
      <c r="H16" s="20">
        <v>31.5</v>
      </c>
      <c r="I16" s="23">
        <v>1640.08</v>
      </c>
      <c r="J16" s="20">
        <v>21</v>
      </c>
      <c r="K16" s="23">
        <v>1093.3900000000001</v>
      </c>
      <c r="L16" s="20">
        <v>10.5</v>
      </c>
      <c r="M16" s="23">
        <v>546.69000000000005</v>
      </c>
      <c r="N16" s="20">
        <v>0</v>
      </c>
      <c r="O16" s="23">
        <v>0</v>
      </c>
      <c r="P16" s="20">
        <v>0</v>
      </c>
      <c r="Q16" s="23">
        <v>0</v>
      </c>
      <c r="R16" s="22">
        <v>8747.1</v>
      </c>
      <c r="S16" s="20">
        <v>100</v>
      </c>
      <c r="T16" s="20">
        <v>50</v>
      </c>
      <c r="U16" s="21">
        <v>25</v>
      </c>
      <c r="V16" s="20"/>
      <c r="W16" s="20"/>
      <c r="Y16" t="s">
        <v>5</v>
      </c>
      <c r="AA16" s="17"/>
      <c r="AB16"/>
      <c r="AD16" s="16" t="s">
        <v>4</v>
      </c>
      <c r="AE16" s="46">
        <v>8330.57</v>
      </c>
      <c r="AF16" s="16">
        <v>8330.57</v>
      </c>
      <c r="AG16" s="16">
        <f t="shared" si="0"/>
        <v>416.52850000000001</v>
      </c>
      <c r="AH16" s="16">
        <f t="shared" si="1"/>
        <v>8747.0985000000001</v>
      </c>
      <c r="AI16" s="17">
        <f t="shared" si="2"/>
        <v>-1.5000000003055902E-3</v>
      </c>
    </row>
    <row r="17" spans="1:35" s="16" customFormat="1" ht="30" x14ac:dyDescent="0.25">
      <c r="A17" s="16">
        <v>195</v>
      </c>
      <c r="B17" s="47">
        <v>2382</v>
      </c>
      <c r="C17" s="52" t="s">
        <v>1196</v>
      </c>
      <c r="D17" s="20">
        <v>15</v>
      </c>
      <c r="E17" s="20">
        <v>1</v>
      </c>
      <c r="F17" s="26" t="s">
        <v>202</v>
      </c>
      <c r="G17" s="23">
        <v>3999.12</v>
      </c>
      <c r="H17" s="20">
        <v>31.5</v>
      </c>
      <c r="I17" s="23">
        <v>1199.74</v>
      </c>
      <c r="J17" s="20">
        <v>21</v>
      </c>
      <c r="K17" s="23">
        <v>799.83</v>
      </c>
      <c r="L17" s="20">
        <v>10.5</v>
      </c>
      <c r="M17" s="23">
        <v>399.91</v>
      </c>
      <c r="N17" s="20">
        <v>0</v>
      </c>
      <c r="O17" s="23">
        <v>0</v>
      </c>
      <c r="P17" s="20">
        <v>0</v>
      </c>
      <c r="Q17" s="23">
        <v>0</v>
      </c>
      <c r="R17" s="22">
        <v>6398.6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AA17" s="17"/>
      <c r="AB17"/>
      <c r="AD17" s="16" t="s">
        <v>4</v>
      </c>
      <c r="AE17" s="46">
        <v>6093.91</v>
      </c>
      <c r="AF17" s="16">
        <v>6093.91</v>
      </c>
      <c r="AG17" s="16">
        <f t="shared" si="0"/>
        <v>304.69549999999998</v>
      </c>
      <c r="AH17" s="16">
        <f t="shared" si="1"/>
        <v>6398.6054999999997</v>
      </c>
      <c r="AI17" s="17">
        <f t="shared" si="2"/>
        <v>5.4999999993015081E-3</v>
      </c>
    </row>
    <row r="18" spans="1:35" s="16" customFormat="1" ht="30" x14ac:dyDescent="0.25">
      <c r="A18" s="16">
        <v>196</v>
      </c>
      <c r="B18" s="47">
        <v>2383</v>
      </c>
      <c r="C18" s="52" t="s">
        <v>1196</v>
      </c>
      <c r="D18" s="47">
        <v>16</v>
      </c>
      <c r="E18" s="20">
        <v>1</v>
      </c>
      <c r="F18" s="26" t="s">
        <v>201</v>
      </c>
      <c r="G18" s="23">
        <v>16667.29</v>
      </c>
      <c r="H18" s="20">
        <v>31.5</v>
      </c>
      <c r="I18" s="23">
        <v>5000.18</v>
      </c>
      <c r="J18" s="20">
        <v>21</v>
      </c>
      <c r="K18" s="23">
        <v>3333.46</v>
      </c>
      <c r="L18" s="20">
        <v>10.5</v>
      </c>
      <c r="M18" s="23">
        <v>1666.73</v>
      </c>
      <c r="N18" s="20">
        <v>0</v>
      </c>
      <c r="O18" s="23">
        <v>0</v>
      </c>
      <c r="P18" s="20">
        <v>0</v>
      </c>
      <c r="Q18" s="23">
        <v>0</v>
      </c>
      <c r="R18" s="22">
        <v>26667.66</v>
      </c>
      <c r="S18" s="20">
        <v>100</v>
      </c>
      <c r="T18" s="20">
        <v>50</v>
      </c>
      <c r="U18" s="21">
        <v>25</v>
      </c>
      <c r="V18" s="20"/>
      <c r="W18" s="20"/>
      <c r="X18"/>
      <c r="Y18" t="s">
        <v>5</v>
      </c>
      <c r="AA18" s="17"/>
      <c r="AB18"/>
      <c r="AD18" s="16" t="s">
        <v>4</v>
      </c>
      <c r="AE18" s="46">
        <v>25397.77</v>
      </c>
      <c r="AF18" s="16">
        <v>25397.77</v>
      </c>
      <c r="AG18" s="16">
        <f t="shared" si="0"/>
        <v>1269.8885</v>
      </c>
      <c r="AH18" s="16">
        <f t="shared" si="1"/>
        <v>26667.658500000001</v>
      </c>
      <c r="AI18" s="17">
        <f t="shared" si="2"/>
        <v>-1.4999999984866008E-3</v>
      </c>
    </row>
    <row r="19" spans="1:35" s="16" customFormat="1" ht="30" x14ac:dyDescent="0.25">
      <c r="A19" s="16">
        <v>197</v>
      </c>
      <c r="B19" s="47">
        <v>2384</v>
      </c>
      <c r="C19" s="52" t="s">
        <v>1196</v>
      </c>
      <c r="D19" s="20">
        <v>17</v>
      </c>
      <c r="E19" s="20">
        <v>1</v>
      </c>
      <c r="F19" s="26" t="s">
        <v>200</v>
      </c>
      <c r="G19" s="23">
        <v>6001.02</v>
      </c>
      <c r="H19" s="20">
        <v>31.5</v>
      </c>
      <c r="I19" s="23">
        <v>1800.31</v>
      </c>
      <c r="J19" s="20">
        <v>21</v>
      </c>
      <c r="K19" s="23">
        <v>1200.2</v>
      </c>
      <c r="L19" s="20">
        <v>10.5</v>
      </c>
      <c r="M19" s="23">
        <v>600.11</v>
      </c>
      <c r="N19" s="20">
        <v>0</v>
      </c>
      <c r="O19" s="23">
        <v>0</v>
      </c>
      <c r="P19" s="20">
        <v>0</v>
      </c>
      <c r="Q19" s="23">
        <v>0</v>
      </c>
      <c r="R19" s="22">
        <v>9601.64</v>
      </c>
      <c r="S19" s="20">
        <v>100</v>
      </c>
      <c r="T19" s="20">
        <v>50</v>
      </c>
      <c r="U19" s="21">
        <v>25</v>
      </c>
      <c r="V19" s="20"/>
      <c r="W19" s="20"/>
      <c r="X19"/>
      <c r="Y19" t="s">
        <v>5</v>
      </c>
      <c r="AA19" s="17"/>
      <c r="AB19"/>
      <c r="AD19" s="16" t="s">
        <v>4</v>
      </c>
      <c r="AE19" s="46">
        <v>9144.42</v>
      </c>
      <c r="AF19" s="16">
        <v>9144.42</v>
      </c>
      <c r="AG19" s="16">
        <f t="shared" si="0"/>
        <v>457.221</v>
      </c>
      <c r="AH19" s="16">
        <f t="shared" si="1"/>
        <v>9601.6409999999996</v>
      </c>
      <c r="AI19" s="17">
        <f t="shared" si="2"/>
        <v>1.0000000002037268E-3</v>
      </c>
    </row>
    <row r="20" spans="1:35" s="16" customFormat="1" ht="30" x14ac:dyDescent="0.25">
      <c r="A20" s="16">
        <v>198</v>
      </c>
      <c r="B20" s="47">
        <v>2385</v>
      </c>
      <c r="C20" s="52" t="s">
        <v>1196</v>
      </c>
      <c r="D20" s="20">
        <v>18</v>
      </c>
      <c r="E20" s="20">
        <v>1</v>
      </c>
      <c r="F20" s="26" t="s">
        <v>199</v>
      </c>
      <c r="G20" s="23">
        <v>7200.05</v>
      </c>
      <c r="H20" s="20">
        <v>31.5</v>
      </c>
      <c r="I20" s="23">
        <v>2160.02</v>
      </c>
      <c r="J20" s="20">
        <v>21</v>
      </c>
      <c r="K20" s="23">
        <v>1440.01</v>
      </c>
      <c r="L20" s="20">
        <v>10.5</v>
      </c>
      <c r="M20" s="23">
        <v>720.01</v>
      </c>
      <c r="N20" s="20">
        <v>0</v>
      </c>
      <c r="O20" s="23">
        <v>0</v>
      </c>
      <c r="P20" s="20">
        <v>0</v>
      </c>
      <c r="Q20" s="23">
        <v>0</v>
      </c>
      <c r="R20" s="22">
        <v>11520.09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AA20" s="17"/>
      <c r="AB20"/>
      <c r="AD20" s="16" t="s">
        <v>4</v>
      </c>
      <c r="AE20" s="46">
        <v>10971.51</v>
      </c>
      <c r="AF20" s="16">
        <v>10971.51</v>
      </c>
      <c r="AG20" s="16">
        <f t="shared" si="0"/>
        <v>548.57550000000003</v>
      </c>
      <c r="AH20" s="16">
        <f t="shared" si="1"/>
        <v>11520.085500000001</v>
      </c>
      <c r="AI20" s="17">
        <f t="shared" si="2"/>
        <v>-4.4999999990977813E-3</v>
      </c>
    </row>
    <row r="21" spans="1:35" s="16" customFormat="1" ht="30" x14ac:dyDescent="0.25">
      <c r="A21" s="16">
        <v>199</v>
      </c>
      <c r="B21" s="47">
        <v>2386</v>
      </c>
      <c r="C21" s="52" t="s">
        <v>1196</v>
      </c>
      <c r="D21" s="47">
        <v>19</v>
      </c>
      <c r="E21" s="20">
        <v>1</v>
      </c>
      <c r="F21" s="26" t="s">
        <v>198</v>
      </c>
      <c r="G21" s="23">
        <v>7334.45</v>
      </c>
      <c r="H21" s="20">
        <v>31.5</v>
      </c>
      <c r="I21" s="23">
        <v>2200.34</v>
      </c>
      <c r="J21" s="20">
        <v>21</v>
      </c>
      <c r="K21" s="23">
        <v>1466.89</v>
      </c>
      <c r="L21" s="20">
        <v>10.5</v>
      </c>
      <c r="M21" s="23">
        <v>733.45</v>
      </c>
      <c r="N21" s="20">
        <v>0</v>
      </c>
      <c r="O21" s="23">
        <v>0</v>
      </c>
      <c r="P21" s="20">
        <v>0</v>
      </c>
      <c r="Q21" s="23">
        <v>0</v>
      </c>
      <c r="R21" s="22">
        <v>11735.13</v>
      </c>
      <c r="S21" s="20">
        <v>100</v>
      </c>
      <c r="T21" s="20">
        <v>50</v>
      </c>
      <c r="U21" s="21">
        <v>25</v>
      </c>
      <c r="V21" s="20"/>
      <c r="W21" s="20"/>
      <c r="X21"/>
      <c r="Y21" t="s">
        <v>5</v>
      </c>
      <c r="AA21" s="17"/>
      <c r="AB21"/>
      <c r="AD21" s="16" t="s">
        <v>4</v>
      </c>
      <c r="AE21" s="46">
        <v>11176.31</v>
      </c>
      <c r="AF21" s="16">
        <v>11176.31</v>
      </c>
      <c r="AG21" s="16">
        <f t="shared" si="0"/>
        <v>558.81550000000004</v>
      </c>
      <c r="AH21" s="16">
        <f t="shared" si="1"/>
        <v>11735.1255</v>
      </c>
      <c r="AI21" s="17">
        <f t="shared" si="2"/>
        <v>-4.4999999990977813E-3</v>
      </c>
    </row>
    <row r="22" spans="1:35" s="16" customFormat="1" ht="30" x14ac:dyDescent="0.25">
      <c r="A22" s="16">
        <v>200</v>
      </c>
      <c r="B22" s="47">
        <v>2387</v>
      </c>
      <c r="C22" s="52" t="s">
        <v>1196</v>
      </c>
      <c r="D22" s="20">
        <v>20</v>
      </c>
      <c r="E22" s="20">
        <v>1</v>
      </c>
      <c r="F22" s="26" t="s">
        <v>197</v>
      </c>
      <c r="G22" s="23">
        <v>9600.4599999999991</v>
      </c>
      <c r="H22" s="20">
        <v>31.5</v>
      </c>
      <c r="I22" s="23">
        <v>2880.14</v>
      </c>
      <c r="J22" s="20">
        <v>21</v>
      </c>
      <c r="K22" s="23">
        <v>1920.09</v>
      </c>
      <c r="L22" s="20">
        <v>10.5</v>
      </c>
      <c r="M22" s="23">
        <v>960.05</v>
      </c>
      <c r="N22" s="20">
        <v>0</v>
      </c>
      <c r="O22" s="23">
        <v>0</v>
      </c>
      <c r="P22" s="20">
        <v>0</v>
      </c>
      <c r="Q22" s="23">
        <v>0</v>
      </c>
      <c r="R22" s="22">
        <v>15360.74</v>
      </c>
      <c r="S22" s="20">
        <v>100</v>
      </c>
      <c r="T22" s="20">
        <v>50</v>
      </c>
      <c r="U22" s="21">
        <v>25</v>
      </c>
      <c r="V22" s="20"/>
      <c r="W22" s="20"/>
      <c r="X22"/>
      <c r="Y22" t="s">
        <v>5</v>
      </c>
      <c r="AA22" s="17"/>
      <c r="AB22"/>
      <c r="AD22" s="16" t="s">
        <v>4</v>
      </c>
      <c r="AE22" s="46">
        <v>14629.28</v>
      </c>
      <c r="AF22" s="16">
        <v>14629.28</v>
      </c>
      <c r="AG22" s="16">
        <f t="shared" si="0"/>
        <v>731.46400000000006</v>
      </c>
      <c r="AH22" s="16">
        <f t="shared" si="1"/>
        <v>15360.744000000001</v>
      </c>
      <c r="AI22" s="17">
        <f t="shared" si="2"/>
        <v>4.0000000008149073E-3</v>
      </c>
    </row>
    <row r="23" spans="1:35" s="16" customFormat="1" ht="30" x14ac:dyDescent="0.25">
      <c r="A23" s="16">
        <v>201</v>
      </c>
      <c r="B23" s="47">
        <v>2388</v>
      </c>
      <c r="C23" s="52" t="s">
        <v>1196</v>
      </c>
      <c r="D23" s="20">
        <v>21</v>
      </c>
      <c r="E23" s="20">
        <v>1</v>
      </c>
      <c r="F23" s="26" t="s">
        <v>196</v>
      </c>
      <c r="G23" s="23">
        <v>2266.02</v>
      </c>
      <c r="H23" s="20">
        <v>31.5</v>
      </c>
      <c r="I23" s="23">
        <v>679.8</v>
      </c>
      <c r="J23" s="20">
        <v>21</v>
      </c>
      <c r="K23" s="23">
        <v>453.2</v>
      </c>
      <c r="L23" s="20">
        <v>10.5</v>
      </c>
      <c r="M23" s="23">
        <v>226.6</v>
      </c>
      <c r="N23" s="20">
        <v>0</v>
      </c>
      <c r="O23" s="23">
        <v>0</v>
      </c>
      <c r="P23" s="20">
        <v>0</v>
      </c>
      <c r="Q23" s="23">
        <v>0</v>
      </c>
      <c r="R23" s="22">
        <v>3625.62</v>
      </c>
      <c r="S23" s="20">
        <v>100</v>
      </c>
      <c r="T23" s="20">
        <v>50</v>
      </c>
      <c r="U23" s="21">
        <v>25</v>
      </c>
      <c r="V23" s="20"/>
      <c r="W23" s="20"/>
      <c r="X23"/>
      <c r="Y23" t="s">
        <v>5</v>
      </c>
      <c r="AA23" s="17"/>
      <c r="AB23"/>
      <c r="AD23" s="16" t="s">
        <v>4</v>
      </c>
      <c r="AE23" s="46">
        <v>3452.97</v>
      </c>
      <c r="AF23" s="16">
        <v>3452.97</v>
      </c>
      <c r="AG23" s="16">
        <f t="shared" si="0"/>
        <v>172.64850000000001</v>
      </c>
      <c r="AH23" s="16">
        <f t="shared" si="1"/>
        <v>3625.6184999999996</v>
      </c>
      <c r="AI23" s="17">
        <f t="shared" si="2"/>
        <v>-1.5000000003055902E-3</v>
      </c>
    </row>
    <row r="24" spans="1:35" s="16" customFormat="1" ht="30" x14ac:dyDescent="0.25">
      <c r="A24" s="16">
        <v>202</v>
      </c>
      <c r="B24" s="47">
        <v>2389</v>
      </c>
      <c r="C24" s="52" t="s">
        <v>1196</v>
      </c>
      <c r="D24" s="47">
        <v>22</v>
      </c>
      <c r="E24" s="20">
        <v>1</v>
      </c>
      <c r="F24" s="26" t="s">
        <v>195</v>
      </c>
      <c r="G24" s="23">
        <v>4399.97</v>
      </c>
      <c r="H24" s="20">
        <v>31.5</v>
      </c>
      <c r="I24" s="23">
        <v>1320</v>
      </c>
      <c r="J24" s="20">
        <v>21</v>
      </c>
      <c r="K24" s="23">
        <v>879.99</v>
      </c>
      <c r="L24" s="20">
        <v>10.5</v>
      </c>
      <c r="M24" s="23">
        <v>440</v>
      </c>
      <c r="N24" s="20">
        <v>0</v>
      </c>
      <c r="O24" s="23">
        <v>0</v>
      </c>
      <c r="P24" s="20">
        <v>0</v>
      </c>
      <c r="Q24" s="23">
        <v>0</v>
      </c>
      <c r="R24" s="22">
        <v>7039.96</v>
      </c>
      <c r="S24" s="20">
        <v>100</v>
      </c>
      <c r="T24" s="20">
        <v>50</v>
      </c>
      <c r="U24" s="21">
        <v>25</v>
      </c>
      <c r="V24" s="20"/>
      <c r="W24" s="20"/>
      <c r="X24"/>
      <c r="Y24" t="s">
        <v>5</v>
      </c>
      <c r="AA24" s="17"/>
      <c r="AB24"/>
      <c r="AD24" s="16" t="s">
        <v>4</v>
      </c>
      <c r="AE24" s="46">
        <v>6704.73</v>
      </c>
      <c r="AF24" s="16">
        <v>6704.73</v>
      </c>
      <c r="AG24" s="16">
        <f t="shared" si="0"/>
        <v>335.23649999999998</v>
      </c>
      <c r="AH24" s="16">
        <f t="shared" si="1"/>
        <v>7039.9664999999995</v>
      </c>
      <c r="AI24" s="17">
        <f t="shared" si="2"/>
        <v>6.4999999995052349E-3</v>
      </c>
    </row>
    <row r="25" spans="1:35" s="16" customFormat="1" ht="30" x14ac:dyDescent="0.25">
      <c r="A25" s="16">
        <v>203</v>
      </c>
      <c r="B25" s="47">
        <v>2390</v>
      </c>
      <c r="C25" s="52" t="s">
        <v>1196</v>
      </c>
      <c r="D25" s="20">
        <v>23</v>
      </c>
      <c r="E25" s="20">
        <v>1</v>
      </c>
      <c r="F25" s="26" t="s">
        <v>6</v>
      </c>
      <c r="G25" s="23">
        <v>1333.43</v>
      </c>
      <c r="H25" s="20">
        <v>31.5</v>
      </c>
      <c r="I25" s="23">
        <v>400.03</v>
      </c>
      <c r="J25" s="20">
        <v>21</v>
      </c>
      <c r="K25" s="23">
        <v>266.69</v>
      </c>
      <c r="L25" s="20">
        <v>0</v>
      </c>
      <c r="M25" s="24">
        <v>0</v>
      </c>
      <c r="N25" s="20">
        <v>0</v>
      </c>
      <c r="O25" s="23">
        <v>0</v>
      </c>
      <c r="P25" s="20">
        <v>0</v>
      </c>
      <c r="Q25" s="23">
        <v>0</v>
      </c>
      <c r="R25" s="22">
        <v>2000.15</v>
      </c>
      <c r="S25" s="20">
        <v>100</v>
      </c>
      <c r="T25" s="20">
        <v>50</v>
      </c>
      <c r="U25" s="21">
        <v>25</v>
      </c>
      <c r="V25" s="20"/>
      <c r="W25" s="20"/>
      <c r="X25"/>
      <c r="Y25" t="s">
        <v>5</v>
      </c>
      <c r="AA25" s="17"/>
      <c r="AB25"/>
      <c r="AD25" s="16" t="s">
        <v>4</v>
      </c>
      <c r="AE25" s="46">
        <v>1904.9</v>
      </c>
      <c r="AF25" s="16">
        <v>1904.9</v>
      </c>
      <c r="AG25" s="16">
        <f t="shared" si="0"/>
        <v>95.245000000000005</v>
      </c>
      <c r="AH25" s="16">
        <f t="shared" si="1"/>
        <v>2000.145</v>
      </c>
      <c r="AI25" s="17">
        <f t="shared" si="2"/>
        <v>-5.0000000001091394E-3</v>
      </c>
    </row>
    <row r="26" spans="1:35" s="16" customFormat="1" ht="30" x14ac:dyDescent="0.25">
      <c r="A26" s="16">
        <v>204</v>
      </c>
      <c r="B26" s="47">
        <v>2391</v>
      </c>
      <c r="C26" s="52" t="s">
        <v>1196</v>
      </c>
      <c r="D26" s="20">
        <v>24</v>
      </c>
      <c r="E26" s="20">
        <v>1</v>
      </c>
      <c r="F26" s="26" t="s">
        <v>194</v>
      </c>
      <c r="G26" s="23">
        <v>6400.7</v>
      </c>
      <c r="H26" s="20">
        <v>31.5</v>
      </c>
      <c r="I26" s="23">
        <v>1920.21</v>
      </c>
      <c r="J26" s="20">
        <v>21</v>
      </c>
      <c r="K26" s="23">
        <v>1280.1400000000001</v>
      </c>
      <c r="L26" s="20">
        <v>10.5</v>
      </c>
      <c r="M26" s="23">
        <v>640.07000000000005</v>
      </c>
      <c r="N26" s="20">
        <v>0</v>
      </c>
      <c r="O26" s="23">
        <v>0</v>
      </c>
      <c r="P26" s="20">
        <v>0</v>
      </c>
      <c r="Q26" s="23">
        <v>0</v>
      </c>
      <c r="R26" s="22">
        <v>10241.120000000001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AA26" s="17"/>
      <c r="AB26"/>
      <c r="AD26" s="16" t="s">
        <v>4</v>
      </c>
      <c r="AE26" s="46">
        <v>9753.44</v>
      </c>
      <c r="AF26" s="16">
        <v>9753.44</v>
      </c>
      <c r="AG26" s="16">
        <f t="shared" si="0"/>
        <v>487.67200000000003</v>
      </c>
      <c r="AH26" s="16">
        <f t="shared" si="1"/>
        <v>10241.112000000001</v>
      </c>
      <c r="AI26" s="17">
        <f t="shared" si="2"/>
        <v>-7.9999999998108251E-3</v>
      </c>
    </row>
    <row r="27" spans="1:35" s="16" customFormat="1" ht="30" x14ac:dyDescent="0.25">
      <c r="A27" s="16">
        <v>205</v>
      </c>
      <c r="B27" s="47">
        <v>2392</v>
      </c>
      <c r="C27" s="52" t="s">
        <v>1196</v>
      </c>
      <c r="D27" s="47">
        <v>25</v>
      </c>
      <c r="E27" s="20">
        <v>1</v>
      </c>
      <c r="F27" s="26" t="s">
        <v>193</v>
      </c>
      <c r="G27" s="23">
        <v>4266.74</v>
      </c>
      <c r="H27" s="20">
        <v>31.5</v>
      </c>
      <c r="I27" s="23">
        <v>1280.02</v>
      </c>
      <c r="J27" s="20">
        <v>21</v>
      </c>
      <c r="K27" s="23">
        <v>853.35</v>
      </c>
      <c r="L27" s="20">
        <v>10.5</v>
      </c>
      <c r="M27" s="23">
        <v>426.68</v>
      </c>
      <c r="N27" s="20">
        <v>0</v>
      </c>
      <c r="O27" s="23">
        <v>0</v>
      </c>
      <c r="P27" s="20">
        <v>0</v>
      </c>
      <c r="Q27" s="23">
        <v>0</v>
      </c>
      <c r="R27" s="22">
        <v>6826.79</v>
      </c>
      <c r="S27" s="20">
        <v>100</v>
      </c>
      <c r="T27" s="20">
        <v>50</v>
      </c>
      <c r="U27" s="21">
        <v>25</v>
      </c>
      <c r="V27" s="20"/>
      <c r="W27" s="20"/>
      <c r="X27"/>
      <c r="Y27" t="s">
        <v>5</v>
      </c>
      <c r="AA27" s="17"/>
      <c r="AB27"/>
      <c r="AD27" s="16" t="s">
        <v>4</v>
      </c>
      <c r="AE27" s="46">
        <v>6501.7</v>
      </c>
      <c r="AF27" s="16">
        <v>6501.7</v>
      </c>
      <c r="AG27" s="16">
        <f t="shared" si="0"/>
        <v>325.08500000000004</v>
      </c>
      <c r="AH27" s="16">
        <f t="shared" si="1"/>
        <v>6826.7849999999999</v>
      </c>
      <c r="AI27" s="17">
        <f t="shared" si="2"/>
        <v>-5.0000000001091394E-3</v>
      </c>
    </row>
    <row r="28" spans="1:35" s="16" customFormat="1" ht="30" x14ac:dyDescent="0.25">
      <c r="A28" s="16">
        <v>206</v>
      </c>
      <c r="B28" s="47">
        <v>2393</v>
      </c>
      <c r="C28" s="52" t="s">
        <v>1196</v>
      </c>
      <c r="D28" s="20">
        <v>26</v>
      </c>
      <c r="E28" s="20">
        <v>1</v>
      </c>
      <c r="F28" s="26" t="s">
        <v>192</v>
      </c>
      <c r="G28" s="23">
        <v>5734.56</v>
      </c>
      <c r="H28" s="20">
        <v>31.5</v>
      </c>
      <c r="I28" s="23">
        <v>1720.37</v>
      </c>
      <c r="J28" s="20">
        <v>21</v>
      </c>
      <c r="K28" s="23">
        <v>1146.92</v>
      </c>
      <c r="L28" s="20">
        <v>10.5</v>
      </c>
      <c r="M28" s="23">
        <v>573.46</v>
      </c>
      <c r="N28" s="20">
        <v>0</v>
      </c>
      <c r="O28" s="23">
        <v>0</v>
      </c>
      <c r="P28" s="20">
        <v>0</v>
      </c>
      <c r="Q28" s="23">
        <v>0</v>
      </c>
      <c r="R28" s="22">
        <v>9175.31</v>
      </c>
      <c r="S28" s="20">
        <v>100</v>
      </c>
      <c r="T28" s="20">
        <v>50</v>
      </c>
      <c r="U28" s="21">
        <v>25</v>
      </c>
      <c r="V28" s="20"/>
      <c r="W28" s="20"/>
      <c r="X28"/>
      <c r="Y28" t="s">
        <v>5</v>
      </c>
      <c r="AA28" s="17"/>
      <c r="AB28"/>
      <c r="AD28" s="16" t="s">
        <v>4</v>
      </c>
      <c r="AE28" s="46">
        <v>8738.39</v>
      </c>
      <c r="AF28" s="16">
        <v>8738.39</v>
      </c>
      <c r="AG28" s="16">
        <f t="shared" si="0"/>
        <v>436.91949999999997</v>
      </c>
      <c r="AH28" s="16">
        <f t="shared" si="1"/>
        <v>9175.3094999999994</v>
      </c>
      <c r="AI28" s="17">
        <f t="shared" si="2"/>
        <v>-5.0000000010186341E-4</v>
      </c>
    </row>
    <row r="29" spans="1:35" s="16" customFormat="1" ht="30" x14ac:dyDescent="0.25">
      <c r="A29" s="16">
        <v>207</v>
      </c>
      <c r="B29" s="47">
        <v>2394</v>
      </c>
      <c r="C29" s="52" t="s">
        <v>1196</v>
      </c>
      <c r="D29" s="20">
        <v>27</v>
      </c>
      <c r="E29" s="20">
        <v>1</v>
      </c>
      <c r="F29" s="26" t="s">
        <v>191</v>
      </c>
      <c r="G29" s="23">
        <v>5466.94</v>
      </c>
      <c r="H29" s="20">
        <v>31.5</v>
      </c>
      <c r="I29" s="23">
        <v>1640.08</v>
      </c>
      <c r="J29" s="20">
        <v>21</v>
      </c>
      <c r="K29" s="23">
        <v>1093.3900000000001</v>
      </c>
      <c r="L29" s="20">
        <v>10.5</v>
      </c>
      <c r="M29" s="23">
        <v>546.69000000000005</v>
      </c>
      <c r="N29" s="20">
        <v>0</v>
      </c>
      <c r="O29" s="23">
        <v>0</v>
      </c>
      <c r="P29" s="20">
        <v>0</v>
      </c>
      <c r="Q29" s="23">
        <v>0</v>
      </c>
      <c r="R29" s="22">
        <v>8747.1</v>
      </c>
      <c r="S29" s="20">
        <v>100</v>
      </c>
      <c r="T29" s="20">
        <v>50</v>
      </c>
      <c r="U29" s="21">
        <v>25</v>
      </c>
      <c r="V29" s="20"/>
      <c r="W29" s="20"/>
      <c r="X29"/>
      <c r="Y29" t="s">
        <v>5</v>
      </c>
      <c r="AA29" s="17"/>
      <c r="AB29"/>
      <c r="AD29" s="16" t="s">
        <v>4</v>
      </c>
      <c r="AE29" s="46">
        <v>8330.57</v>
      </c>
      <c r="AF29" s="16">
        <v>8330.57</v>
      </c>
      <c r="AG29" s="16">
        <f t="shared" si="0"/>
        <v>416.52850000000001</v>
      </c>
      <c r="AH29" s="16">
        <f t="shared" si="1"/>
        <v>8747.0985000000001</v>
      </c>
      <c r="AI29" s="17">
        <f t="shared" si="2"/>
        <v>-1.5000000003055902E-3</v>
      </c>
    </row>
    <row r="30" spans="1:35" s="16" customFormat="1" ht="30" x14ac:dyDescent="0.25">
      <c r="A30" s="16">
        <v>208</v>
      </c>
      <c r="B30" s="47">
        <v>2395</v>
      </c>
      <c r="C30" s="52" t="s">
        <v>1196</v>
      </c>
      <c r="D30" s="47">
        <v>28</v>
      </c>
      <c r="E30" s="20">
        <v>1</v>
      </c>
      <c r="F30" s="26" t="s">
        <v>190</v>
      </c>
      <c r="G30" s="23">
        <v>1200.2</v>
      </c>
      <c r="H30" s="20">
        <v>31.5</v>
      </c>
      <c r="I30" s="23">
        <v>360.07</v>
      </c>
      <c r="J30" s="20">
        <v>21</v>
      </c>
      <c r="K30" s="23">
        <v>240.04</v>
      </c>
      <c r="L30" s="20">
        <v>10.5</v>
      </c>
      <c r="M30" s="23">
        <v>120.03</v>
      </c>
      <c r="N30" s="20">
        <v>0</v>
      </c>
      <c r="O30" s="23">
        <v>0</v>
      </c>
      <c r="P30" s="20">
        <v>0</v>
      </c>
      <c r="Q30" s="23">
        <v>0</v>
      </c>
      <c r="R30" s="22">
        <v>1920.34</v>
      </c>
      <c r="S30" s="20">
        <v>100</v>
      </c>
      <c r="T30" s="20">
        <v>50</v>
      </c>
      <c r="U30" s="21">
        <v>25</v>
      </c>
      <c r="V30" s="20"/>
      <c r="W30" s="20"/>
      <c r="X30"/>
      <c r="Y30" t="s">
        <v>5</v>
      </c>
      <c r="AA30" s="17"/>
      <c r="AB30"/>
      <c r="AD30" s="16" t="s">
        <v>4</v>
      </c>
      <c r="AE30" s="46">
        <v>1828.89</v>
      </c>
      <c r="AF30" s="16">
        <v>1828.89</v>
      </c>
      <c r="AG30" s="16">
        <f t="shared" si="0"/>
        <v>91.444500000000005</v>
      </c>
      <c r="AH30" s="16">
        <f t="shared" si="1"/>
        <v>1920.3345000000002</v>
      </c>
      <c r="AI30" s="17">
        <f t="shared" si="2"/>
        <v>-5.4999999997562554E-3</v>
      </c>
    </row>
    <row r="31" spans="1:35" s="16" customFormat="1" ht="30" x14ac:dyDescent="0.25">
      <c r="A31" s="16">
        <v>209</v>
      </c>
      <c r="B31" s="47">
        <v>2396</v>
      </c>
      <c r="C31" s="52" t="s">
        <v>1196</v>
      </c>
      <c r="D31" s="20">
        <v>29</v>
      </c>
      <c r="E31" s="20">
        <v>1</v>
      </c>
      <c r="F31" s="26" t="s">
        <v>189</v>
      </c>
      <c r="G31" s="23">
        <v>1200.2</v>
      </c>
      <c r="H31" s="20">
        <v>31.5</v>
      </c>
      <c r="I31" s="23">
        <v>360.07</v>
      </c>
      <c r="J31" s="20">
        <v>21</v>
      </c>
      <c r="K31" s="23">
        <v>240.04</v>
      </c>
      <c r="L31" s="20">
        <v>10.5</v>
      </c>
      <c r="M31" s="23">
        <v>120.03</v>
      </c>
      <c r="N31" s="20">
        <v>0</v>
      </c>
      <c r="O31" s="23">
        <v>0</v>
      </c>
      <c r="P31" s="20">
        <v>0</v>
      </c>
      <c r="Q31" s="23">
        <v>0</v>
      </c>
      <c r="R31" s="22">
        <v>1920.34</v>
      </c>
      <c r="S31" s="20">
        <v>100</v>
      </c>
      <c r="T31" s="20">
        <v>50</v>
      </c>
      <c r="U31" s="21">
        <v>25</v>
      </c>
      <c r="V31" s="20"/>
      <c r="W31" s="20"/>
      <c r="X31"/>
      <c r="Y31" t="s">
        <v>5</v>
      </c>
      <c r="AA31" s="17"/>
      <c r="AB31"/>
      <c r="AD31" s="16" t="s">
        <v>4</v>
      </c>
      <c r="AE31" s="46">
        <v>1828.89</v>
      </c>
      <c r="AF31" s="16">
        <v>1828.89</v>
      </c>
      <c r="AG31" s="16">
        <f t="shared" si="0"/>
        <v>91.444500000000005</v>
      </c>
      <c r="AH31" s="16">
        <f t="shared" si="1"/>
        <v>1920.3345000000002</v>
      </c>
      <c r="AI31" s="17">
        <f t="shared" si="2"/>
        <v>-5.4999999997562554E-3</v>
      </c>
    </row>
    <row r="32" spans="1:35" s="16" customFormat="1" ht="30" x14ac:dyDescent="0.25">
      <c r="A32" s="16">
        <v>210</v>
      </c>
      <c r="B32" s="47">
        <v>2397</v>
      </c>
      <c r="C32" s="52" t="s">
        <v>1196</v>
      </c>
      <c r="D32" s="20">
        <v>30</v>
      </c>
      <c r="E32" s="20">
        <v>1</v>
      </c>
      <c r="F32" s="26" t="s">
        <v>188</v>
      </c>
      <c r="G32" s="23">
        <v>534.07000000000005</v>
      </c>
      <c r="H32" s="20">
        <v>31.5</v>
      </c>
      <c r="I32" s="23">
        <v>160.22</v>
      </c>
      <c r="J32" s="20">
        <v>21</v>
      </c>
      <c r="K32" s="23">
        <v>106.82</v>
      </c>
      <c r="L32" s="20">
        <v>10.5</v>
      </c>
      <c r="M32" s="23">
        <v>53.4</v>
      </c>
      <c r="N32" s="20">
        <v>0</v>
      </c>
      <c r="O32" s="23">
        <v>0</v>
      </c>
      <c r="P32" s="20">
        <v>0</v>
      </c>
      <c r="Q32" s="23">
        <v>0</v>
      </c>
      <c r="R32" s="22">
        <v>854.51</v>
      </c>
      <c r="S32" s="20">
        <v>100</v>
      </c>
      <c r="T32" s="20">
        <v>50</v>
      </c>
      <c r="U32" s="21">
        <v>25</v>
      </c>
      <c r="V32" s="20"/>
      <c r="W32" s="20"/>
      <c r="X32"/>
      <c r="Y32" t="s">
        <v>5</v>
      </c>
      <c r="AA32" s="17"/>
      <c r="AB32"/>
      <c r="AD32" s="16" t="s">
        <v>4</v>
      </c>
      <c r="AE32" s="46">
        <v>813.82</v>
      </c>
      <c r="AF32" s="16">
        <v>813.82</v>
      </c>
      <c r="AG32" s="16">
        <f t="shared" si="0"/>
        <v>40.691000000000003</v>
      </c>
      <c r="AH32" s="16">
        <f t="shared" si="1"/>
        <v>854.51100000000008</v>
      </c>
      <c r="AI32" s="17">
        <f t="shared" si="2"/>
        <v>1.00000000009004E-3</v>
      </c>
    </row>
    <row r="33" spans="1:35" s="16" customFormat="1" ht="30" x14ac:dyDescent="0.25">
      <c r="A33" s="16">
        <v>211</v>
      </c>
      <c r="B33" s="47">
        <v>2398</v>
      </c>
      <c r="C33" s="52" t="s">
        <v>1196</v>
      </c>
      <c r="D33" s="47">
        <v>31</v>
      </c>
      <c r="E33" s="20">
        <v>1</v>
      </c>
      <c r="F33" s="26" t="s">
        <v>187</v>
      </c>
      <c r="G33" s="23">
        <v>1333.43</v>
      </c>
      <c r="H33" s="20">
        <v>31.5</v>
      </c>
      <c r="I33" s="23">
        <v>400.03</v>
      </c>
      <c r="J33" s="20">
        <v>21</v>
      </c>
      <c r="K33" s="23">
        <v>266.69</v>
      </c>
      <c r="L33" s="20">
        <v>10.5</v>
      </c>
      <c r="M33" s="23">
        <v>133.34</v>
      </c>
      <c r="N33" s="20">
        <v>0</v>
      </c>
      <c r="O33" s="23">
        <v>0</v>
      </c>
      <c r="P33" s="20">
        <v>0</v>
      </c>
      <c r="Q33" s="23">
        <v>0</v>
      </c>
      <c r="R33" s="22">
        <v>2133.4899999999998</v>
      </c>
      <c r="S33" s="20">
        <v>100</v>
      </c>
      <c r="T33" s="20">
        <v>50</v>
      </c>
      <c r="U33" s="21">
        <v>25</v>
      </c>
      <c r="V33" s="20"/>
      <c r="W33" s="20"/>
      <c r="X33"/>
      <c r="Y33" t="s">
        <v>5</v>
      </c>
      <c r="AA33" s="17"/>
      <c r="AB33"/>
      <c r="AD33" s="16" t="s">
        <v>4</v>
      </c>
      <c r="AE33" s="46">
        <v>2031.89</v>
      </c>
      <c r="AF33" s="16">
        <v>2031.89</v>
      </c>
      <c r="AG33" s="16">
        <f t="shared" si="0"/>
        <v>101.59450000000001</v>
      </c>
      <c r="AH33" s="16">
        <f t="shared" si="1"/>
        <v>2133.4845</v>
      </c>
      <c r="AI33" s="17">
        <f t="shared" si="2"/>
        <v>-5.4999999997562554E-3</v>
      </c>
    </row>
    <row r="34" spans="1:35" s="16" customFormat="1" ht="30" x14ac:dyDescent="0.25">
      <c r="A34" s="16">
        <v>212</v>
      </c>
      <c r="B34" s="47">
        <v>2399</v>
      </c>
      <c r="C34" s="52" t="s">
        <v>1196</v>
      </c>
      <c r="D34" s="20">
        <v>32</v>
      </c>
      <c r="E34" s="20">
        <v>1</v>
      </c>
      <c r="F34" s="26" t="s">
        <v>186</v>
      </c>
      <c r="G34" s="23">
        <v>16001.16</v>
      </c>
      <c r="H34" s="20">
        <v>31.5</v>
      </c>
      <c r="I34" s="23">
        <v>4800.3500000000004</v>
      </c>
      <c r="J34" s="20">
        <v>21</v>
      </c>
      <c r="K34" s="23">
        <v>3200.23</v>
      </c>
      <c r="L34" s="20">
        <v>10.5</v>
      </c>
      <c r="M34" s="23">
        <v>1600.12</v>
      </c>
      <c r="N34" s="20">
        <v>0</v>
      </c>
      <c r="O34" s="23">
        <v>0</v>
      </c>
      <c r="P34" s="20">
        <v>0</v>
      </c>
      <c r="Q34" s="23">
        <v>0</v>
      </c>
      <c r="R34" s="22">
        <v>25601.86</v>
      </c>
      <c r="S34" s="20">
        <v>100</v>
      </c>
      <c r="T34" s="20">
        <v>50</v>
      </c>
      <c r="U34" s="21">
        <v>25</v>
      </c>
      <c r="V34" s="20"/>
      <c r="W34" s="20"/>
      <c r="X34"/>
      <c r="Y34" t="s">
        <v>5</v>
      </c>
      <c r="AA34" s="17"/>
      <c r="AB34"/>
      <c r="AD34" s="16" t="s">
        <v>4</v>
      </c>
      <c r="AE34" s="46">
        <v>24382.720000000001</v>
      </c>
      <c r="AF34" s="16">
        <v>24382.720000000001</v>
      </c>
      <c r="AG34" s="16">
        <f t="shared" si="0"/>
        <v>1219.1360000000002</v>
      </c>
      <c r="AH34" s="16">
        <f t="shared" si="1"/>
        <v>25601.856</v>
      </c>
      <c r="AI34" s="17">
        <f t="shared" si="2"/>
        <v>-4.0000000008149073E-3</v>
      </c>
    </row>
    <row r="35" spans="1:35" s="16" customFormat="1" ht="30" x14ac:dyDescent="0.25">
      <c r="A35" s="16">
        <v>213</v>
      </c>
      <c r="B35" s="47">
        <v>2400</v>
      </c>
      <c r="C35" s="52" t="s">
        <v>1196</v>
      </c>
      <c r="D35" s="20">
        <v>33</v>
      </c>
      <c r="E35" s="20">
        <v>1</v>
      </c>
      <c r="F35" s="26" t="s">
        <v>185</v>
      </c>
      <c r="G35" s="23">
        <v>9334.01</v>
      </c>
      <c r="H35" s="20">
        <v>31.5</v>
      </c>
      <c r="I35" s="23">
        <v>2800.2</v>
      </c>
      <c r="J35" s="20">
        <v>21</v>
      </c>
      <c r="K35" s="23">
        <v>1866.81</v>
      </c>
      <c r="L35" s="20">
        <v>10.5</v>
      </c>
      <c r="M35" s="23">
        <v>933.4</v>
      </c>
      <c r="N35" s="20">
        <v>0</v>
      </c>
      <c r="O35" s="23">
        <v>0</v>
      </c>
      <c r="P35" s="20">
        <v>0</v>
      </c>
      <c r="Q35" s="23">
        <v>0</v>
      </c>
      <c r="R35" s="22">
        <v>14934.42</v>
      </c>
      <c r="S35" s="20">
        <v>100</v>
      </c>
      <c r="T35" s="20">
        <v>50</v>
      </c>
      <c r="U35" s="21">
        <v>25</v>
      </c>
      <c r="V35" s="20"/>
      <c r="W35" s="20"/>
      <c r="X35"/>
      <c r="Y35" t="s">
        <v>5</v>
      </c>
      <c r="AA35" s="17"/>
      <c r="AB35"/>
      <c r="AD35" s="16" t="s">
        <v>4</v>
      </c>
      <c r="AE35" s="46">
        <v>14223.25</v>
      </c>
      <c r="AF35" s="16">
        <v>14223.25</v>
      </c>
      <c r="AG35" s="16">
        <f t="shared" ref="AG35:AG66" si="3">+AF35*5%</f>
        <v>711.16250000000002</v>
      </c>
      <c r="AH35" s="16">
        <f t="shared" ref="AH35:AH66" si="4">+AG35+AF35</f>
        <v>14934.4125</v>
      </c>
      <c r="AI35" s="17">
        <f t="shared" ref="AI35:AI66" si="5">+AH35-R35</f>
        <v>-7.4999999997089617E-3</v>
      </c>
    </row>
    <row r="36" spans="1:35" s="16" customFormat="1" ht="30" x14ac:dyDescent="0.25">
      <c r="A36" s="16">
        <v>214</v>
      </c>
      <c r="B36" s="47">
        <v>2401</v>
      </c>
      <c r="C36" s="52" t="s">
        <v>1196</v>
      </c>
      <c r="D36" s="47">
        <v>34</v>
      </c>
      <c r="E36" s="20">
        <v>1</v>
      </c>
      <c r="F36" s="26" t="s">
        <v>184</v>
      </c>
      <c r="G36" s="23">
        <v>9600.4599999999991</v>
      </c>
      <c r="H36" s="20">
        <v>31.5</v>
      </c>
      <c r="I36" s="23">
        <v>2880.14</v>
      </c>
      <c r="J36" s="20">
        <v>21</v>
      </c>
      <c r="K36" s="23">
        <v>1920.09</v>
      </c>
      <c r="L36" s="20">
        <v>10.5</v>
      </c>
      <c r="M36" s="23">
        <v>960.05</v>
      </c>
      <c r="N36" s="20">
        <v>0</v>
      </c>
      <c r="O36" s="23">
        <v>0</v>
      </c>
      <c r="P36" s="20">
        <v>0</v>
      </c>
      <c r="Q36" s="23">
        <v>0</v>
      </c>
      <c r="R36" s="22">
        <v>15360.74</v>
      </c>
      <c r="S36" s="20">
        <v>100</v>
      </c>
      <c r="T36" s="20">
        <v>50</v>
      </c>
      <c r="U36" s="21">
        <v>25</v>
      </c>
      <c r="V36" s="20"/>
      <c r="W36" s="20"/>
      <c r="X36"/>
      <c r="Y36" t="s">
        <v>5</v>
      </c>
      <c r="AA36" s="17"/>
      <c r="AB36"/>
      <c r="AD36" s="16" t="s">
        <v>4</v>
      </c>
      <c r="AE36" s="46">
        <v>14629.28</v>
      </c>
      <c r="AF36" s="16">
        <v>14629.28</v>
      </c>
      <c r="AG36" s="16">
        <f t="shared" si="3"/>
        <v>731.46400000000006</v>
      </c>
      <c r="AH36" s="16">
        <f t="shared" si="4"/>
        <v>15360.744000000001</v>
      </c>
      <c r="AI36" s="17">
        <f t="shared" si="5"/>
        <v>4.0000000008149073E-3</v>
      </c>
    </row>
    <row r="37" spans="1:35" s="16" customFormat="1" ht="30" x14ac:dyDescent="0.25">
      <c r="A37" s="16">
        <v>215</v>
      </c>
      <c r="B37" s="47">
        <v>2402</v>
      </c>
      <c r="C37" s="52" t="s">
        <v>1196</v>
      </c>
      <c r="D37" s="20">
        <v>35</v>
      </c>
      <c r="E37" s="20">
        <v>1</v>
      </c>
      <c r="F37" s="26" t="s">
        <v>183</v>
      </c>
      <c r="G37" s="23">
        <v>16001.16</v>
      </c>
      <c r="H37" s="20">
        <v>31.5</v>
      </c>
      <c r="I37" s="23">
        <v>4800.3500000000004</v>
      </c>
      <c r="J37" s="20">
        <v>21</v>
      </c>
      <c r="K37" s="23">
        <v>3200.23</v>
      </c>
      <c r="L37" s="20">
        <v>10.5</v>
      </c>
      <c r="M37" s="23">
        <v>1600.12</v>
      </c>
      <c r="N37" s="20">
        <v>0</v>
      </c>
      <c r="O37" s="23">
        <v>0</v>
      </c>
      <c r="P37" s="20">
        <v>0</v>
      </c>
      <c r="Q37" s="23">
        <v>0</v>
      </c>
      <c r="R37" s="22">
        <v>25601.86</v>
      </c>
      <c r="S37" s="20">
        <v>100</v>
      </c>
      <c r="T37" s="20">
        <v>50</v>
      </c>
      <c r="U37" s="21">
        <v>25</v>
      </c>
      <c r="V37" s="20"/>
      <c r="W37" s="20"/>
      <c r="X37"/>
      <c r="Y37" t="s">
        <v>5</v>
      </c>
      <c r="AA37" s="17"/>
      <c r="AB37"/>
      <c r="AD37" s="16" t="s">
        <v>4</v>
      </c>
      <c r="AE37" s="46">
        <v>24382.720000000001</v>
      </c>
      <c r="AF37" s="16">
        <v>24382.720000000001</v>
      </c>
      <c r="AG37" s="16">
        <f t="shared" si="3"/>
        <v>1219.1360000000002</v>
      </c>
      <c r="AH37" s="16">
        <f t="shared" si="4"/>
        <v>25601.856</v>
      </c>
      <c r="AI37" s="17">
        <f t="shared" si="5"/>
        <v>-4.0000000008149073E-3</v>
      </c>
    </row>
    <row r="38" spans="1:35" s="16" customFormat="1" ht="30" x14ac:dyDescent="0.25">
      <c r="A38" s="16">
        <v>216</v>
      </c>
      <c r="B38" s="47">
        <v>2403</v>
      </c>
      <c r="C38" s="52" t="s">
        <v>1196</v>
      </c>
      <c r="D38" s="20">
        <v>36</v>
      </c>
      <c r="E38" s="20">
        <v>1</v>
      </c>
      <c r="F38" s="26" t="s">
        <v>182</v>
      </c>
      <c r="G38" s="23">
        <v>9334.01</v>
      </c>
      <c r="H38" s="20">
        <v>31.5</v>
      </c>
      <c r="I38" s="23">
        <v>2800.2</v>
      </c>
      <c r="J38" s="20">
        <v>21</v>
      </c>
      <c r="K38" s="23">
        <v>1866.81</v>
      </c>
      <c r="L38" s="20">
        <v>10.5</v>
      </c>
      <c r="M38" s="23">
        <v>933.4</v>
      </c>
      <c r="N38" s="20">
        <v>0</v>
      </c>
      <c r="O38" s="23">
        <v>0</v>
      </c>
      <c r="P38" s="20">
        <v>0</v>
      </c>
      <c r="Q38" s="23">
        <v>0</v>
      </c>
      <c r="R38" s="22">
        <v>14934.42</v>
      </c>
      <c r="S38" s="20">
        <v>100</v>
      </c>
      <c r="T38" s="20">
        <v>50</v>
      </c>
      <c r="U38" s="21">
        <v>25</v>
      </c>
      <c r="V38" s="20"/>
      <c r="W38" s="20"/>
      <c r="X38"/>
      <c r="Y38" t="s">
        <v>5</v>
      </c>
      <c r="AA38" s="17"/>
      <c r="AB38"/>
      <c r="AD38" s="16" t="s">
        <v>4</v>
      </c>
      <c r="AE38" s="46">
        <v>14223.25</v>
      </c>
      <c r="AF38" s="16">
        <v>14223.25</v>
      </c>
      <c r="AG38" s="16">
        <f t="shared" si="3"/>
        <v>711.16250000000002</v>
      </c>
      <c r="AH38" s="16">
        <f t="shared" si="4"/>
        <v>14934.4125</v>
      </c>
      <c r="AI38" s="17">
        <f t="shared" si="5"/>
        <v>-7.4999999997089617E-3</v>
      </c>
    </row>
    <row r="39" spans="1:35" s="16" customFormat="1" ht="30" x14ac:dyDescent="0.25">
      <c r="A39" s="16">
        <v>217</v>
      </c>
      <c r="B39" s="47">
        <v>2404</v>
      </c>
      <c r="C39" s="52" t="s">
        <v>1196</v>
      </c>
      <c r="D39" s="47">
        <v>37</v>
      </c>
      <c r="E39" s="20">
        <v>1</v>
      </c>
      <c r="F39" s="26" t="s">
        <v>181</v>
      </c>
      <c r="G39" s="23">
        <v>4867.43</v>
      </c>
      <c r="H39" s="20">
        <v>31.5</v>
      </c>
      <c r="I39" s="23">
        <v>1460.24</v>
      </c>
      <c r="J39" s="20">
        <v>21</v>
      </c>
      <c r="K39" s="23">
        <v>973.49</v>
      </c>
      <c r="L39" s="20">
        <v>10.5</v>
      </c>
      <c r="M39" s="23">
        <v>486.75</v>
      </c>
      <c r="N39" s="20">
        <v>0</v>
      </c>
      <c r="O39" s="23">
        <v>0</v>
      </c>
      <c r="P39" s="20">
        <v>0</v>
      </c>
      <c r="Q39" s="23">
        <v>0</v>
      </c>
      <c r="R39" s="22">
        <v>7787.91</v>
      </c>
      <c r="S39" s="20">
        <v>100</v>
      </c>
      <c r="T39" s="20">
        <v>50</v>
      </c>
      <c r="U39" s="21">
        <v>25</v>
      </c>
      <c r="V39" s="20"/>
      <c r="W39" s="20"/>
      <c r="X39"/>
      <c r="Y39" t="s">
        <v>5</v>
      </c>
      <c r="AA39" s="17"/>
      <c r="AB39"/>
      <c r="AD39" s="16" t="s">
        <v>4</v>
      </c>
      <c r="AE39" s="46">
        <v>7417.05</v>
      </c>
      <c r="AF39" s="16">
        <v>7417.05</v>
      </c>
      <c r="AG39" s="16">
        <f t="shared" si="3"/>
        <v>370.85250000000002</v>
      </c>
      <c r="AH39" s="16">
        <f t="shared" si="4"/>
        <v>7787.9025000000001</v>
      </c>
      <c r="AI39" s="17">
        <f t="shared" si="5"/>
        <v>-7.4999999997089617E-3</v>
      </c>
    </row>
    <row r="40" spans="1:35" s="16" customFormat="1" ht="30" x14ac:dyDescent="0.25">
      <c r="A40" s="16">
        <v>218</v>
      </c>
      <c r="B40" s="47">
        <v>2405</v>
      </c>
      <c r="C40" s="52" t="s">
        <v>1196</v>
      </c>
      <c r="D40" s="20">
        <v>38</v>
      </c>
      <c r="E40" s="20">
        <v>1</v>
      </c>
      <c r="F40" s="26" t="s">
        <v>180</v>
      </c>
      <c r="G40" s="23">
        <v>3733.84</v>
      </c>
      <c r="H40" s="20">
        <v>31.5</v>
      </c>
      <c r="I40" s="23">
        <v>1120.1500000000001</v>
      </c>
      <c r="J40" s="20">
        <v>21</v>
      </c>
      <c r="K40" s="23">
        <v>746.77</v>
      </c>
      <c r="L40" s="20">
        <v>10.5</v>
      </c>
      <c r="M40" s="23">
        <v>373.38</v>
      </c>
      <c r="N40" s="20">
        <v>0</v>
      </c>
      <c r="O40" s="23">
        <v>0</v>
      </c>
      <c r="P40" s="20">
        <v>0</v>
      </c>
      <c r="Q40" s="23">
        <v>0</v>
      </c>
      <c r="R40" s="22">
        <v>5974.14</v>
      </c>
      <c r="S40" s="20">
        <v>100</v>
      </c>
      <c r="T40" s="20">
        <v>50</v>
      </c>
      <c r="U40" s="21">
        <v>25</v>
      </c>
      <c r="V40" s="20"/>
      <c r="W40" s="20"/>
      <c r="X40"/>
      <c r="Y40" t="s">
        <v>5</v>
      </c>
      <c r="AA40" s="17"/>
      <c r="AB40"/>
      <c r="AD40" s="16" t="s">
        <v>4</v>
      </c>
      <c r="AE40" s="46">
        <v>5689.66</v>
      </c>
      <c r="AF40" s="16">
        <v>5689.66</v>
      </c>
      <c r="AG40" s="16">
        <f t="shared" si="3"/>
        <v>284.483</v>
      </c>
      <c r="AH40" s="16">
        <f t="shared" si="4"/>
        <v>5974.143</v>
      </c>
      <c r="AI40" s="17">
        <f t="shared" si="5"/>
        <v>2.9999999997016857E-3</v>
      </c>
    </row>
    <row r="41" spans="1:35" s="16" customFormat="1" ht="30" x14ac:dyDescent="0.25">
      <c r="A41" s="16">
        <v>219</v>
      </c>
      <c r="B41" s="47">
        <v>2406</v>
      </c>
      <c r="C41" s="52" t="s">
        <v>1196</v>
      </c>
      <c r="D41" s="20">
        <v>39</v>
      </c>
      <c r="E41" s="20">
        <v>1</v>
      </c>
      <c r="F41" s="26" t="s">
        <v>179</v>
      </c>
      <c r="G41" s="23">
        <v>6400.7</v>
      </c>
      <c r="H41" s="20">
        <v>31.5</v>
      </c>
      <c r="I41" s="23">
        <v>1920.21</v>
      </c>
      <c r="J41" s="20">
        <v>21</v>
      </c>
      <c r="K41" s="23">
        <v>1280.1400000000001</v>
      </c>
      <c r="L41" s="20">
        <v>10.5</v>
      </c>
      <c r="M41" s="23">
        <v>640.07000000000005</v>
      </c>
      <c r="N41" s="20">
        <v>0</v>
      </c>
      <c r="O41" s="23">
        <v>0</v>
      </c>
      <c r="P41" s="20">
        <v>0</v>
      </c>
      <c r="Q41" s="23">
        <v>0</v>
      </c>
      <c r="R41" s="22">
        <v>10241.120000000001</v>
      </c>
      <c r="S41" s="20">
        <v>100</v>
      </c>
      <c r="T41" s="20">
        <v>50</v>
      </c>
      <c r="U41" s="21">
        <v>25</v>
      </c>
      <c r="V41" s="20"/>
      <c r="W41" s="20"/>
      <c r="X41"/>
      <c r="Y41" t="s">
        <v>5</v>
      </c>
      <c r="AA41" s="17"/>
      <c r="AB41"/>
      <c r="AD41" s="16" t="s">
        <v>4</v>
      </c>
      <c r="AE41" s="46">
        <v>9753.44</v>
      </c>
      <c r="AF41" s="16">
        <v>9753.44</v>
      </c>
      <c r="AG41" s="16">
        <f t="shared" si="3"/>
        <v>487.67200000000003</v>
      </c>
      <c r="AH41" s="16">
        <f t="shared" si="4"/>
        <v>10241.112000000001</v>
      </c>
      <c r="AI41" s="17">
        <f t="shared" si="5"/>
        <v>-7.9999999998108251E-3</v>
      </c>
    </row>
    <row r="42" spans="1:35" s="16" customFormat="1" ht="30" x14ac:dyDescent="0.25">
      <c r="A42" s="16">
        <v>220</v>
      </c>
      <c r="B42" s="47">
        <v>2407</v>
      </c>
      <c r="C42" s="52" t="s">
        <v>1196</v>
      </c>
      <c r="D42" s="47">
        <v>40</v>
      </c>
      <c r="E42" s="20">
        <v>1</v>
      </c>
      <c r="F42" s="26" t="s">
        <v>178</v>
      </c>
      <c r="G42" s="23">
        <v>1001.53</v>
      </c>
      <c r="H42" s="20">
        <v>31.5</v>
      </c>
      <c r="I42" s="23">
        <v>300.45999999999998</v>
      </c>
      <c r="J42" s="20">
        <v>21</v>
      </c>
      <c r="K42" s="23">
        <v>200.31</v>
      </c>
      <c r="L42" s="20">
        <v>10.5</v>
      </c>
      <c r="M42" s="23">
        <v>100.15</v>
      </c>
      <c r="N42" s="20">
        <v>0</v>
      </c>
      <c r="O42" s="23">
        <v>0</v>
      </c>
      <c r="P42" s="20">
        <v>0</v>
      </c>
      <c r="Q42" s="23">
        <v>0</v>
      </c>
      <c r="R42" s="22">
        <v>1602.45</v>
      </c>
      <c r="S42" s="20">
        <v>100</v>
      </c>
      <c r="T42" s="20">
        <v>50</v>
      </c>
      <c r="U42" s="21">
        <v>25</v>
      </c>
      <c r="V42" s="20"/>
      <c r="W42" s="20"/>
      <c r="X42"/>
      <c r="Y42" t="s">
        <v>5</v>
      </c>
      <c r="AA42" s="17"/>
      <c r="AB42"/>
      <c r="AD42" s="16" t="s">
        <v>4</v>
      </c>
      <c r="AE42" s="46">
        <v>1526.14</v>
      </c>
      <c r="AF42" s="16">
        <v>1526.14</v>
      </c>
      <c r="AG42" s="16">
        <f t="shared" si="3"/>
        <v>76.307000000000002</v>
      </c>
      <c r="AH42" s="16">
        <f t="shared" si="4"/>
        <v>1602.4470000000001</v>
      </c>
      <c r="AI42" s="17">
        <f t="shared" si="5"/>
        <v>-2.9999999999290594E-3</v>
      </c>
    </row>
    <row r="43" spans="1:35" s="16" customFormat="1" ht="30" x14ac:dyDescent="0.25">
      <c r="A43" s="16">
        <v>221</v>
      </c>
      <c r="B43" s="47">
        <v>2408</v>
      </c>
      <c r="C43" s="52" t="s">
        <v>1196</v>
      </c>
      <c r="D43" s="20">
        <v>41</v>
      </c>
      <c r="E43" s="20">
        <v>1</v>
      </c>
      <c r="F43" s="26" t="s">
        <v>177</v>
      </c>
      <c r="G43" s="23">
        <v>16001.16</v>
      </c>
      <c r="H43" s="20">
        <v>31.5</v>
      </c>
      <c r="I43" s="23">
        <v>4800.3500000000004</v>
      </c>
      <c r="J43" s="20">
        <v>21</v>
      </c>
      <c r="K43" s="23">
        <v>3200.23</v>
      </c>
      <c r="L43" s="20">
        <v>10.5</v>
      </c>
      <c r="M43" s="23">
        <v>1600.12</v>
      </c>
      <c r="N43" s="20">
        <v>0</v>
      </c>
      <c r="O43" s="23">
        <v>0</v>
      </c>
      <c r="P43" s="20">
        <v>0</v>
      </c>
      <c r="Q43" s="23">
        <v>0</v>
      </c>
      <c r="R43" s="22">
        <v>25601.86</v>
      </c>
      <c r="S43" s="20">
        <v>100</v>
      </c>
      <c r="T43" s="20">
        <v>50</v>
      </c>
      <c r="U43" s="21">
        <v>25</v>
      </c>
      <c r="V43" s="20"/>
      <c r="W43" s="20"/>
      <c r="X43"/>
      <c r="Y43" t="s">
        <v>5</v>
      </c>
      <c r="AA43" s="17"/>
      <c r="AB43"/>
      <c r="AD43" s="16" t="s">
        <v>4</v>
      </c>
      <c r="AE43" s="46">
        <v>24382.720000000001</v>
      </c>
      <c r="AF43" s="16">
        <v>24382.720000000001</v>
      </c>
      <c r="AG43" s="16">
        <f t="shared" si="3"/>
        <v>1219.1360000000002</v>
      </c>
      <c r="AH43" s="16">
        <f t="shared" si="4"/>
        <v>25601.856</v>
      </c>
      <c r="AI43" s="17">
        <f t="shared" si="5"/>
        <v>-4.0000000008149073E-3</v>
      </c>
    </row>
    <row r="44" spans="1:35" s="16" customFormat="1" ht="30" x14ac:dyDescent="0.25">
      <c r="A44" s="16">
        <v>222</v>
      </c>
      <c r="B44" s="47">
        <v>2409</v>
      </c>
      <c r="C44" s="52" t="s">
        <v>1196</v>
      </c>
      <c r="D44" s="20">
        <v>42</v>
      </c>
      <c r="E44" s="20">
        <v>1</v>
      </c>
      <c r="F44" s="26" t="s">
        <v>176</v>
      </c>
      <c r="G44" s="23">
        <v>8000.58</v>
      </c>
      <c r="H44" s="20">
        <v>31.5</v>
      </c>
      <c r="I44" s="23">
        <v>2400.17</v>
      </c>
      <c r="J44" s="20">
        <v>21</v>
      </c>
      <c r="K44" s="23">
        <v>1600.12</v>
      </c>
      <c r="L44" s="20">
        <v>10.5</v>
      </c>
      <c r="M44" s="23">
        <v>800.06</v>
      </c>
      <c r="N44" s="20">
        <v>0</v>
      </c>
      <c r="O44" s="23">
        <v>0</v>
      </c>
      <c r="P44" s="20">
        <v>0</v>
      </c>
      <c r="Q44" s="23">
        <v>0</v>
      </c>
      <c r="R44" s="22">
        <v>12800.93</v>
      </c>
      <c r="S44" s="20">
        <v>100</v>
      </c>
      <c r="T44" s="20">
        <v>50</v>
      </c>
      <c r="U44" s="21">
        <v>25</v>
      </c>
      <c r="V44" s="20"/>
      <c r="W44" s="20"/>
      <c r="X44"/>
      <c r="Y44" t="s">
        <v>5</v>
      </c>
      <c r="AA44" s="17"/>
      <c r="AB44"/>
      <c r="AD44" s="16" t="s">
        <v>4</v>
      </c>
      <c r="AE44" s="46">
        <v>12191.36</v>
      </c>
      <c r="AF44" s="16">
        <v>12191.36</v>
      </c>
      <c r="AG44" s="16">
        <f t="shared" si="3"/>
        <v>609.5680000000001</v>
      </c>
      <c r="AH44" s="16">
        <f t="shared" si="4"/>
        <v>12800.928</v>
      </c>
      <c r="AI44" s="17">
        <f t="shared" si="5"/>
        <v>-2.0000000004074536E-3</v>
      </c>
    </row>
    <row r="45" spans="1:35" s="16" customFormat="1" ht="30" x14ac:dyDescent="0.25">
      <c r="A45" s="16">
        <v>223</v>
      </c>
      <c r="B45" s="47">
        <v>2410</v>
      </c>
      <c r="C45" s="52" t="s">
        <v>1196</v>
      </c>
      <c r="D45" s="47">
        <v>43</v>
      </c>
      <c r="E45" s="20">
        <v>1</v>
      </c>
      <c r="F45" s="26" t="s">
        <v>175</v>
      </c>
      <c r="G45" s="23">
        <v>1734.27</v>
      </c>
      <c r="H45" s="20">
        <v>31.5</v>
      </c>
      <c r="I45" s="23">
        <v>520.29</v>
      </c>
      <c r="J45" s="20">
        <v>21</v>
      </c>
      <c r="K45" s="23">
        <v>346.86</v>
      </c>
      <c r="L45" s="20">
        <v>10.5</v>
      </c>
      <c r="M45" s="23">
        <v>173.43</v>
      </c>
      <c r="N45" s="20">
        <v>0</v>
      </c>
      <c r="O45" s="23">
        <v>0</v>
      </c>
      <c r="P45" s="20">
        <v>0</v>
      </c>
      <c r="Q45" s="23">
        <v>0</v>
      </c>
      <c r="R45" s="22">
        <v>2774.85</v>
      </c>
      <c r="S45" s="20">
        <v>100</v>
      </c>
      <c r="T45" s="20">
        <v>50</v>
      </c>
      <c r="U45" s="21">
        <v>25</v>
      </c>
      <c r="V45" s="20"/>
      <c r="W45" s="20"/>
      <c r="X45"/>
      <c r="Y45" t="s">
        <v>5</v>
      </c>
      <c r="AA45" s="17"/>
      <c r="AB45"/>
      <c r="AD45" s="16" t="s">
        <v>4</v>
      </c>
      <c r="AE45" s="46">
        <v>2642.71</v>
      </c>
      <c r="AF45" s="16">
        <v>2642.71</v>
      </c>
      <c r="AG45" s="16">
        <f t="shared" si="3"/>
        <v>132.13550000000001</v>
      </c>
      <c r="AH45" s="16">
        <f t="shared" si="4"/>
        <v>2774.8454999999999</v>
      </c>
      <c r="AI45" s="17">
        <f t="shared" si="5"/>
        <v>-4.500000000007276E-3</v>
      </c>
    </row>
    <row r="46" spans="1:35" s="16" customFormat="1" ht="30" x14ac:dyDescent="0.25">
      <c r="A46" s="16">
        <v>224</v>
      </c>
      <c r="B46" s="47">
        <v>2411</v>
      </c>
      <c r="C46" s="52" t="s">
        <v>1196</v>
      </c>
      <c r="D46" s="20">
        <v>44</v>
      </c>
      <c r="E46" s="20">
        <v>1</v>
      </c>
      <c r="F46" s="26" t="s">
        <v>174</v>
      </c>
      <c r="G46" s="23">
        <v>2800.09</v>
      </c>
      <c r="H46" s="20">
        <v>31.5</v>
      </c>
      <c r="I46" s="23">
        <v>840.03</v>
      </c>
      <c r="J46" s="20">
        <v>21</v>
      </c>
      <c r="K46" s="23">
        <v>560.02</v>
      </c>
      <c r="L46" s="20">
        <v>10.5</v>
      </c>
      <c r="M46" s="23">
        <v>280.01</v>
      </c>
      <c r="N46" s="20">
        <v>0</v>
      </c>
      <c r="O46" s="23">
        <v>0</v>
      </c>
      <c r="P46" s="20">
        <v>0</v>
      </c>
      <c r="Q46" s="23">
        <v>0</v>
      </c>
      <c r="R46" s="22">
        <v>4480.1499999999996</v>
      </c>
      <c r="S46" s="20">
        <v>100</v>
      </c>
      <c r="T46" s="20">
        <v>50</v>
      </c>
      <c r="U46" s="21">
        <v>25</v>
      </c>
      <c r="V46" s="20"/>
      <c r="W46" s="20"/>
      <c r="X46"/>
      <c r="Y46" t="s">
        <v>5</v>
      </c>
      <c r="AA46" s="17"/>
      <c r="AB46"/>
      <c r="AD46" s="16" t="s">
        <v>4</v>
      </c>
      <c r="AE46" s="46">
        <v>4266.8100000000004</v>
      </c>
      <c r="AF46" s="16">
        <v>4266.8100000000004</v>
      </c>
      <c r="AG46" s="16">
        <f t="shared" si="3"/>
        <v>213.34050000000002</v>
      </c>
      <c r="AH46" s="16">
        <f t="shared" si="4"/>
        <v>4480.1505000000006</v>
      </c>
      <c r="AI46" s="17">
        <f t="shared" si="5"/>
        <v>5.0000000101135811E-4</v>
      </c>
    </row>
    <row r="47" spans="1:35" s="16" customFormat="1" ht="30" x14ac:dyDescent="0.25">
      <c r="A47" s="16">
        <v>225</v>
      </c>
      <c r="B47" s="47">
        <v>2412</v>
      </c>
      <c r="C47" s="52" t="s">
        <v>1196</v>
      </c>
      <c r="D47" s="20">
        <v>45</v>
      </c>
      <c r="E47" s="20">
        <v>1</v>
      </c>
      <c r="F47" s="26" t="s">
        <v>173</v>
      </c>
      <c r="G47" s="23">
        <v>3334.16</v>
      </c>
      <c r="H47" s="20">
        <v>31.5</v>
      </c>
      <c r="I47" s="23">
        <v>1000.25</v>
      </c>
      <c r="J47" s="20">
        <v>21</v>
      </c>
      <c r="K47" s="23">
        <v>666.83</v>
      </c>
      <c r="L47" s="20">
        <v>10.5</v>
      </c>
      <c r="M47" s="23">
        <v>333.42</v>
      </c>
      <c r="N47" s="20">
        <v>0</v>
      </c>
      <c r="O47" s="23">
        <v>0</v>
      </c>
      <c r="P47" s="20">
        <v>0</v>
      </c>
      <c r="Q47" s="23">
        <v>0</v>
      </c>
      <c r="R47" s="22">
        <v>5334.66</v>
      </c>
      <c r="S47" s="20">
        <v>100</v>
      </c>
      <c r="T47" s="20">
        <v>50</v>
      </c>
      <c r="U47" s="21">
        <v>25</v>
      </c>
      <c r="V47" s="20"/>
      <c r="W47" s="20"/>
      <c r="X47"/>
      <c r="Y47" t="s">
        <v>5</v>
      </c>
      <c r="AA47" s="17"/>
      <c r="AB47"/>
      <c r="AD47" s="16" t="s">
        <v>4</v>
      </c>
      <c r="AE47" s="46">
        <v>5080.63</v>
      </c>
      <c r="AF47" s="16">
        <v>5080.63</v>
      </c>
      <c r="AG47" s="16">
        <f t="shared" si="3"/>
        <v>254.03150000000002</v>
      </c>
      <c r="AH47" s="16">
        <f t="shared" si="4"/>
        <v>5334.6615000000002</v>
      </c>
      <c r="AI47" s="17">
        <f t="shared" si="5"/>
        <v>1.5000000003055902E-3</v>
      </c>
    </row>
    <row r="48" spans="1:35" s="16" customFormat="1" ht="30" x14ac:dyDescent="0.25">
      <c r="A48" s="16">
        <v>226</v>
      </c>
      <c r="B48" s="47">
        <v>2413</v>
      </c>
      <c r="C48" s="52" t="s">
        <v>1196</v>
      </c>
      <c r="D48" s="47">
        <v>46</v>
      </c>
      <c r="E48" s="20">
        <v>1</v>
      </c>
      <c r="F48" s="26" t="s">
        <v>172</v>
      </c>
      <c r="G48" s="23">
        <v>6668.32</v>
      </c>
      <c r="H48" s="20">
        <v>31.5</v>
      </c>
      <c r="I48" s="23">
        <v>2000.49</v>
      </c>
      <c r="J48" s="20">
        <v>21</v>
      </c>
      <c r="K48" s="23">
        <v>1333.67</v>
      </c>
      <c r="L48" s="20">
        <v>10.5</v>
      </c>
      <c r="M48" s="23">
        <v>666.83</v>
      </c>
      <c r="N48" s="20">
        <v>0</v>
      </c>
      <c r="O48" s="23">
        <v>0</v>
      </c>
      <c r="P48" s="20">
        <v>0</v>
      </c>
      <c r="Q48" s="23">
        <v>0</v>
      </c>
      <c r="R48" s="22">
        <v>10669.31</v>
      </c>
      <c r="S48" s="20">
        <v>100</v>
      </c>
      <c r="T48" s="20">
        <v>50</v>
      </c>
      <c r="U48" s="21">
        <v>25</v>
      </c>
      <c r="V48" s="20"/>
      <c r="W48" s="20"/>
      <c r="X48"/>
      <c r="Y48" t="s">
        <v>5</v>
      </c>
      <c r="AA48" s="17"/>
      <c r="AB48"/>
      <c r="AD48" s="16" t="s">
        <v>4</v>
      </c>
      <c r="AE48" s="46">
        <v>10161.25</v>
      </c>
      <c r="AF48" s="16">
        <v>10161.25</v>
      </c>
      <c r="AG48" s="16">
        <f t="shared" si="3"/>
        <v>508.0625</v>
      </c>
      <c r="AH48" s="16">
        <f t="shared" si="4"/>
        <v>10669.3125</v>
      </c>
      <c r="AI48" s="17">
        <f t="shared" si="5"/>
        <v>2.500000000509317E-3</v>
      </c>
    </row>
    <row r="49" spans="1:35" s="16" customFormat="1" ht="30" x14ac:dyDescent="0.25">
      <c r="A49" s="16">
        <v>227</v>
      </c>
      <c r="B49" s="47">
        <v>2414</v>
      </c>
      <c r="C49" s="52" t="s">
        <v>1196</v>
      </c>
      <c r="D49" s="20">
        <v>47</v>
      </c>
      <c r="E49" s="20">
        <v>1</v>
      </c>
      <c r="F49" s="26" t="s">
        <v>171</v>
      </c>
      <c r="G49" s="23">
        <v>18001.88</v>
      </c>
      <c r="H49" s="20">
        <v>31.5</v>
      </c>
      <c r="I49" s="23">
        <v>5400.57</v>
      </c>
      <c r="J49" s="20">
        <v>21</v>
      </c>
      <c r="K49" s="23">
        <v>3600.38</v>
      </c>
      <c r="L49" s="20">
        <v>10.5</v>
      </c>
      <c r="M49" s="23">
        <v>1800.19</v>
      </c>
      <c r="N49" s="20">
        <v>0</v>
      </c>
      <c r="O49" s="23">
        <v>0</v>
      </c>
      <c r="P49" s="20">
        <v>0</v>
      </c>
      <c r="Q49" s="23">
        <v>0</v>
      </c>
      <c r="R49" s="22">
        <v>28803.02</v>
      </c>
      <c r="S49" s="20">
        <v>100</v>
      </c>
      <c r="T49" s="20">
        <v>50</v>
      </c>
      <c r="U49" s="21">
        <v>25</v>
      </c>
      <c r="V49" s="20"/>
      <c r="W49" s="20"/>
      <c r="X49"/>
      <c r="Y49" t="s">
        <v>5</v>
      </c>
      <c r="AA49" s="17"/>
      <c r="AB49"/>
      <c r="AD49" s="16" t="s">
        <v>4</v>
      </c>
      <c r="AE49" s="46">
        <v>27431.45</v>
      </c>
      <c r="AF49" s="16">
        <v>27431.45</v>
      </c>
      <c r="AG49" s="16">
        <f t="shared" si="3"/>
        <v>1371.5725000000002</v>
      </c>
      <c r="AH49" s="16">
        <f t="shared" si="4"/>
        <v>28803.022499999999</v>
      </c>
      <c r="AI49" s="17">
        <f t="shared" si="5"/>
        <v>2.4999999986903276E-3</v>
      </c>
    </row>
    <row r="50" spans="1:35" s="16" customFormat="1" ht="30" x14ac:dyDescent="0.25">
      <c r="A50" s="16">
        <v>228</v>
      </c>
      <c r="B50" s="47">
        <v>2415</v>
      </c>
      <c r="C50" s="52" t="s">
        <v>1196</v>
      </c>
      <c r="D50" s="20">
        <v>48</v>
      </c>
      <c r="E50" s="20">
        <v>1</v>
      </c>
      <c r="F50" s="26" t="s">
        <v>170</v>
      </c>
      <c r="G50" s="23">
        <v>8666.7099999999991</v>
      </c>
      <c r="H50" s="20">
        <v>31.5</v>
      </c>
      <c r="I50" s="23">
        <v>2600.0100000000002</v>
      </c>
      <c r="J50" s="20">
        <v>21</v>
      </c>
      <c r="K50" s="23">
        <v>1733.34</v>
      </c>
      <c r="L50" s="20">
        <v>10.5</v>
      </c>
      <c r="M50" s="23">
        <v>866.67</v>
      </c>
      <c r="N50" s="20">
        <v>0</v>
      </c>
      <c r="O50" s="23">
        <v>0</v>
      </c>
      <c r="P50" s="20">
        <v>0</v>
      </c>
      <c r="Q50" s="23">
        <v>0</v>
      </c>
      <c r="R50" s="22">
        <v>13866.73</v>
      </c>
      <c r="S50" s="20">
        <v>100</v>
      </c>
      <c r="T50" s="20">
        <v>50</v>
      </c>
      <c r="U50" s="21">
        <v>25</v>
      </c>
      <c r="V50" s="20"/>
      <c r="W50" s="20"/>
      <c r="X50"/>
      <c r="Y50" t="s">
        <v>5</v>
      </c>
      <c r="AA50" s="17"/>
      <c r="AB50"/>
      <c r="AD50" s="16" t="s">
        <v>4</v>
      </c>
      <c r="AE50" s="46">
        <v>13206.41</v>
      </c>
      <c r="AF50" s="16">
        <v>13206.41</v>
      </c>
      <c r="AG50" s="16">
        <f t="shared" si="3"/>
        <v>660.32050000000004</v>
      </c>
      <c r="AH50" s="16">
        <f t="shared" si="4"/>
        <v>13866.7305</v>
      </c>
      <c r="AI50" s="17">
        <f t="shared" si="5"/>
        <v>5.0000000010186341E-4</v>
      </c>
    </row>
    <row r="51" spans="1:35" s="16" customFormat="1" ht="30" x14ac:dyDescent="0.25">
      <c r="A51" s="16">
        <v>229</v>
      </c>
      <c r="B51" s="47">
        <v>2416</v>
      </c>
      <c r="C51" s="52" t="s">
        <v>1196</v>
      </c>
      <c r="D51" s="47">
        <v>49</v>
      </c>
      <c r="E51" s="20">
        <v>1</v>
      </c>
      <c r="F51" s="26" t="s">
        <v>169</v>
      </c>
      <c r="G51" s="23">
        <v>6400.7</v>
      </c>
      <c r="H51" s="20">
        <v>31.5</v>
      </c>
      <c r="I51" s="23">
        <v>1920.21</v>
      </c>
      <c r="J51" s="20">
        <v>21</v>
      </c>
      <c r="K51" s="23">
        <v>1280.1400000000001</v>
      </c>
      <c r="L51" s="20">
        <v>10.5</v>
      </c>
      <c r="M51" s="23">
        <v>640.07000000000005</v>
      </c>
      <c r="N51" s="20">
        <v>0</v>
      </c>
      <c r="O51" s="23">
        <v>0</v>
      </c>
      <c r="P51" s="20">
        <v>0</v>
      </c>
      <c r="Q51" s="23">
        <v>0</v>
      </c>
      <c r="R51" s="22">
        <v>10241.120000000001</v>
      </c>
      <c r="S51" s="20">
        <v>100</v>
      </c>
      <c r="T51" s="20">
        <v>50</v>
      </c>
      <c r="U51" s="21">
        <v>25</v>
      </c>
      <c r="V51" s="20"/>
      <c r="W51" s="20"/>
      <c r="X51"/>
      <c r="Y51" t="s">
        <v>5</v>
      </c>
      <c r="AA51" s="17"/>
      <c r="AB51"/>
      <c r="AD51" s="16" t="s">
        <v>4</v>
      </c>
      <c r="AE51" s="46">
        <v>9753.44</v>
      </c>
      <c r="AF51" s="16">
        <v>9753.44</v>
      </c>
      <c r="AG51" s="16">
        <f t="shared" si="3"/>
        <v>487.67200000000003</v>
      </c>
      <c r="AH51" s="16">
        <f t="shared" si="4"/>
        <v>10241.112000000001</v>
      </c>
      <c r="AI51" s="17">
        <f t="shared" si="5"/>
        <v>-7.9999999998108251E-3</v>
      </c>
    </row>
    <row r="52" spans="1:35" s="16" customFormat="1" ht="30" x14ac:dyDescent="0.25">
      <c r="A52" s="16">
        <v>230</v>
      </c>
      <c r="B52" s="47">
        <v>2417</v>
      </c>
      <c r="C52" s="52" t="s">
        <v>1196</v>
      </c>
      <c r="D52" s="20">
        <v>50</v>
      </c>
      <c r="E52" s="20">
        <v>1</v>
      </c>
      <c r="F52" s="26" t="s">
        <v>168</v>
      </c>
      <c r="G52" s="23">
        <v>4666.42</v>
      </c>
      <c r="H52" s="20">
        <v>31.5</v>
      </c>
      <c r="I52" s="23">
        <v>1399.92</v>
      </c>
      <c r="J52" s="20">
        <v>21</v>
      </c>
      <c r="K52" s="23">
        <v>933.28</v>
      </c>
      <c r="L52" s="20">
        <v>10.5</v>
      </c>
      <c r="M52" s="23">
        <v>466.64</v>
      </c>
      <c r="N52" s="20">
        <v>0</v>
      </c>
      <c r="O52" s="23">
        <v>0</v>
      </c>
      <c r="P52" s="20">
        <v>0</v>
      </c>
      <c r="Q52" s="23">
        <v>0</v>
      </c>
      <c r="R52" s="22">
        <v>7466.26</v>
      </c>
      <c r="S52" s="20">
        <v>100</v>
      </c>
      <c r="T52" s="20">
        <v>50</v>
      </c>
      <c r="U52" s="21">
        <v>25</v>
      </c>
      <c r="V52" s="20"/>
      <c r="W52" s="20"/>
      <c r="X52"/>
      <c r="Y52" t="s">
        <v>5</v>
      </c>
      <c r="AA52" s="17"/>
      <c r="AB52"/>
      <c r="AD52" s="16" t="s">
        <v>4</v>
      </c>
      <c r="AE52" s="46">
        <v>7110.73</v>
      </c>
      <c r="AF52" s="16">
        <v>7110.73</v>
      </c>
      <c r="AG52" s="16">
        <f t="shared" si="3"/>
        <v>355.53649999999999</v>
      </c>
      <c r="AH52" s="16">
        <f t="shared" si="4"/>
        <v>7466.2664999999997</v>
      </c>
      <c r="AI52" s="17">
        <f t="shared" si="5"/>
        <v>6.4999999995052349E-3</v>
      </c>
    </row>
    <row r="53" spans="1:35" s="16" customFormat="1" ht="30" x14ac:dyDescent="0.25">
      <c r="A53" s="16">
        <v>231</v>
      </c>
      <c r="B53" s="47">
        <v>2418</v>
      </c>
      <c r="C53" s="52" t="s">
        <v>1196</v>
      </c>
      <c r="D53" s="20">
        <v>51</v>
      </c>
      <c r="E53" s="20">
        <v>1</v>
      </c>
      <c r="F53" s="26" t="s">
        <v>167</v>
      </c>
      <c r="G53" s="23">
        <v>16001.16</v>
      </c>
      <c r="H53" s="20">
        <v>31.5</v>
      </c>
      <c r="I53" s="23">
        <v>4800.3500000000004</v>
      </c>
      <c r="J53" s="20">
        <v>21</v>
      </c>
      <c r="K53" s="23">
        <v>3200.23</v>
      </c>
      <c r="L53" s="20">
        <v>10.5</v>
      </c>
      <c r="M53" s="23">
        <v>1600.12</v>
      </c>
      <c r="N53" s="20">
        <v>0</v>
      </c>
      <c r="O53" s="23">
        <v>0</v>
      </c>
      <c r="P53" s="20">
        <v>0</v>
      </c>
      <c r="Q53" s="23">
        <v>0</v>
      </c>
      <c r="R53" s="22">
        <v>25601.86</v>
      </c>
      <c r="S53" s="20">
        <v>100</v>
      </c>
      <c r="T53" s="20">
        <v>50</v>
      </c>
      <c r="U53" s="21">
        <v>25</v>
      </c>
      <c r="V53" s="20"/>
      <c r="W53" s="79"/>
      <c r="X53"/>
      <c r="Y53" t="s">
        <v>5</v>
      </c>
      <c r="AA53" s="17"/>
      <c r="AB53"/>
      <c r="AD53" s="16" t="s">
        <v>4</v>
      </c>
      <c r="AE53" s="46">
        <v>24382.720000000001</v>
      </c>
      <c r="AF53" s="16">
        <v>24382.720000000001</v>
      </c>
      <c r="AG53" s="16">
        <f t="shared" si="3"/>
        <v>1219.1360000000002</v>
      </c>
      <c r="AH53" s="16">
        <f t="shared" si="4"/>
        <v>25601.856</v>
      </c>
      <c r="AI53" s="17">
        <f t="shared" si="5"/>
        <v>-4.0000000008149073E-3</v>
      </c>
    </row>
    <row r="54" spans="1:35" s="16" customFormat="1" ht="30" x14ac:dyDescent="0.25">
      <c r="A54" s="16">
        <v>232</v>
      </c>
      <c r="B54" s="47">
        <v>2419</v>
      </c>
      <c r="C54" s="52" t="s">
        <v>1196</v>
      </c>
      <c r="D54" s="47">
        <v>52</v>
      </c>
      <c r="E54" s="20">
        <v>1</v>
      </c>
      <c r="F54" s="26" t="s">
        <v>166</v>
      </c>
      <c r="G54" s="23">
        <v>5866.62</v>
      </c>
      <c r="H54" s="20">
        <v>31.5</v>
      </c>
      <c r="I54" s="23">
        <v>1759.99</v>
      </c>
      <c r="J54" s="20">
        <v>21</v>
      </c>
      <c r="K54" s="23">
        <v>1173.32</v>
      </c>
      <c r="L54" s="20">
        <v>10.5</v>
      </c>
      <c r="M54" s="23">
        <v>586.66999999999996</v>
      </c>
      <c r="N54" s="20">
        <v>0</v>
      </c>
      <c r="O54" s="23">
        <v>0</v>
      </c>
      <c r="P54" s="20">
        <v>0</v>
      </c>
      <c r="Q54" s="23">
        <v>0</v>
      </c>
      <c r="R54" s="22">
        <v>9386.6</v>
      </c>
      <c r="S54" s="20">
        <v>100</v>
      </c>
      <c r="T54" s="20">
        <v>50</v>
      </c>
      <c r="U54" s="21">
        <v>25</v>
      </c>
      <c r="V54" s="20"/>
      <c r="W54" s="20"/>
      <c r="X54"/>
      <c r="Y54" t="s">
        <v>5</v>
      </c>
      <c r="AA54" s="17"/>
      <c r="AB54"/>
      <c r="AD54" s="16" t="s">
        <v>4</v>
      </c>
      <c r="AE54" s="46">
        <v>8939.6200000000008</v>
      </c>
      <c r="AF54" s="16">
        <v>8939.6200000000008</v>
      </c>
      <c r="AG54" s="16">
        <f t="shared" si="3"/>
        <v>446.98100000000005</v>
      </c>
      <c r="AH54" s="16">
        <f t="shared" si="4"/>
        <v>9386.6010000000006</v>
      </c>
      <c r="AI54" s="17">
        <f t="shared" si="5"/>
        <v>1.0000000002037268E-3</v>
      </c>
    </row>
    <row r="55" spans="1:35" s="16" customFormat="1" ht="30" x14ac:dyDescent="0.25">
      <c r="A55" s="16">
        <v>233</v>
      </c>
      <c r="B55" s="47">
        <v>2420</v>
      </c>
      <c r="C55" s="52" t="s">
        <v>1196</v>
      </c>
      <c r="D55" s="20">
        <v>53</v>
      </c>
      <c r="E55" s="20">
        <v>1</v>
      </c>
      <c r="F55" s="26" t="s">
        <v>165</v>
      </c>
      <c r="G55" s="23">
        <v>6001.02</v>
      </c>
      <c r="H55" s="20">
        <v>31.5</v>
      </c>
      <c r="I55" s="23">
        <v>1800.31</v>
      </c>
      <c r="J55" s="20">
        <v>21</v>
      </c>
      <c r="K55" s="23">
        <v>1200.2</v>
      </c>
      <c r="L55" s="20">
        <v>10.5</v>
      </c>
      <c r="M55" s="23">
        <v>600.11</v>
      </c>
      <c r="N55" s="20">
        <v>0</v>
      </c>
      <c r="O55" s="23">
        <v>0</v>
      </c>
      <c r="P55" s="20">
        <v>0</v>
      </c>
      <c r="Q55" s="23">
        <v>0</v>
      </c>
      <c r="R55" s="22">
        <v>9601.64</v>
      </c>
      <c r="S55" s="20">
        <v>100</v>
      </c>
      <c r="T55" s="20">
        <v>50</v>
      </c>
      <c r="U55" s="21">
        <v>25</v>
      </c>
      <c r="V55" s="20"/>
      <c r="W55" s="20"/>
      <c r="X55"/>
      <c r="Y55" t="s">
        <v>5</v>
      </c>
      <c r="AA55" s="17"/>
      <c r="AB55"/>
      <c r="AD55" s="16" t="s">
        <v>4</v>
      </c>
      <c r="AE55" s="46">
        <v>9144.42</v>
      </c>
      <c r="AF55" s="16">
        <v>9144.42</v>
      </c>
      <c r="AG55" s="16">
        <f t="shared" si="3"/>
        <v>457.221</v>
      </c>
      <c r="AH55" s="16">
        <f t="shared" si="4"/>
        <v>9601.6409999999996</v>
      </c>
      <c r="AI55" s="17">
        <f t="shared" si="5"/>
        <v>1.0000000002037268E-3</v>
      </c>
    </row>
    <row r="56" spans="1:35" s="16" customFormat="1" ht="30" x14ac:dyDescent="0.25">
      <c r="A56" s="16">
        <v>234</v>
      </c>
      <c r="B56" s="47">
        <v>2421</v>
      </c>
      <c r="C56" s="52" t="s">
        <v>1196</v>
      </c>
      <c r="D56" s="20">
        <v>54</v>
      </c>
      <c r="E56" s="20">
        <v>1</v>
      </c>
      <c r="F56" s="26" t="s">
        <v>164</v>
      </c>
      <c r="G56" s="23">
        <v>5200.49</v>
      </c>
      <c r="H56" s="20">
        <v>31.5</v>
      </c>
      <c r="I56" s="23">
        <v>1560.15</v>
      </c>
      <c r="J56" s="20">
        <v>21</v>
      </c>
      <c r="K56" s="23">
        <v>1040.0999999999999</v>
      </c>
      <c r="L56" s="20">
        <v>10.5</v>
      </c>
      <c r="M56" s="23">
        <v>520.04999999999995</v>
      </c>
      <c r="N56" s="20">
        <v>0</v>
      </c>
      <c r="O56" s="23">
        <v>0</v>
      </c>
      <c r="P56" s="20">
        <v>0</v>
      </c>
      <c r="Q56" s="23">
        <v>0</v>
      </c>
      <c r="R56" s="22">
        <v>8320.7900000000009</v>
      </c>
      <c r="S56" s="20">
        <v>100</v>
      </c>
      <c r="T56" s="20">
        <v>50</v>
      </c>
      <c r="U56" s="21">
        <v>25</v>
      </c>
      <c r="V56" s="20"/>
      <c r="W56" s="20"/>
      <c r="X56"/>
      <c r="Y56" t="s">
        <v>5</v>
      </c>
      <c r="AA56" s="17"/>
      <c r="AB56"/>
      <c r="AD56" s="16" t="s">
        <v>4</v>
      </c>
      <c r="AE56" s="46">
        <v>7924.57</v>
      </c>
      <c r="AF56" s="16">
        <v>7924.57</v>
      </c>
      <c r="AG56" s="16">
        <f t="shared" si="3"/>
        <v>396.2285</v>
      </c>
      <c r="AH56" s="16">
        <f t="shared" si="4"/>
        <v>8320.798499999999</v>
      </c>
      <c r="AI56" s="17">
        <f t="shared" si="5"/>
        <v>8.4999999980936991E-3</v>
      </c>
    </row>
    <row r="57" spans="1:35" s="16" customFormat="1" ht="30" x14ac:dyDescent="0.25">
      <c r="A57" s="16">
        <v>235</v>
      </c>
      <c r="B57" s="47">
        <v>2422</v>
      </c>
      <c r="C57" s="52" t="s">
        <v>1196</v>
      </c>
      <c r="D57" s="47">
        <v>55</v>
      </c>
      <c r="E57" s="20">
        <v>1</v>
      </c>
      <c r="F57" s="26" t="s">
        <v>163</v>
      </c>
      <c r="G57" s="23">
        <v>4666.42</v>
      </c>
      <c r="H57" s="20">
        <v>31.5</v>
      </c>
      <c r="I57" s="23">
        <v>1399.92</v>
      </c>
      <c r="J57" s="20">
        <v>21</v>
      </c>
      <c r="K57" s="23">
        <v>933.28</v>
      </c>
      <c r="L57" s="20">
        <v>10.5</v>
      </c>
      <c r="M57" s="23">
        <v>466.64</v>
      </c>
      <c r="N57" s="20">
        <v>0</v>
      </c>
      <c r="O57" s="23">
        <v>0</v>
      </c>
      <c r="P57" s="20">
        <v>0</v>
      </c>
      <c r="Q57" s="23">
        <v>0</v>
      </c>
      <c r="R57" s="22">
        <v>7466.26</v>
      </c>
      <c r="S57" s="20">
        <v>100</v>
      </c>
      <c r="T57" s="20">
        <v>50</v>
      </c>
      <c r="U57" s="21">
        <v>25</v>
      </c>
      <c r="V57" s="20"/>
      <c r="W57" s="20"/>
      <c r="X57"/>
      <c r="Y57" t="s">
        <v>5</v>
      </c>
      <c r="AA57" s="17"/>
      <c r="AB57"/>
      <c r="AD57" s="16" t="s">
        <v>4</v>
      </c>
      <c r="AE57" s="46">
        <v>7110.73</v>
      </c>
      <c r="AF57" s="16">
        <v>7110.73</v>
      </c>
      <c r="AG57" s="16">
        <f t="shared" si="3"/>
        <v>355.53649999999999</v>
      </c>
      <c r="AH57" s="16">
        <f t="shared" si="4"/>
        <v>7466.2664999999997</v>
      </c>
      <c r="AI57" s="17">
        <f t="shared" si="5"/>
        <v>6.4999999995052349E-3</v>
      </c>
    </row>
    <row r="58" spans="1:35" s="16" customFormat="1" ht="30" x14ac:dyDescent="0.25">
      <c r="A58" s="16">
        <v>236</v>
      </c>
      <c r="B58" s="47">
        <v>2423</v>
      </c>
      <c r="C58" s="52" t="s">
        <v>1196</v>
      </c>
      <c r="D58" s="20">
        <v>56</v>
      </c>
      <c r="E58" s="20">
        <v>1</v>
      </c>
      <c r="F58" s="26" t="s">
        <v>162</v>
      </c>
      <c r="G58" s="23">
        <v>5333.72</v>
      </c>
      <c r="H58" s="20">
        <v>31.5</v>
      </c>
      <c r="I58" s="23">
        <v>1600.12</v>
      </c>
      <c r="J58" s="20">
        <v>21</v>
      </c>
      <c r="K58" s="23">
        <v>1066.75</v>
      </c>
      <c r="L58" s="20">
        <v>10.5</v>
      </c>
      <c r="M58" s="23">
        <v>533.37</v>
      </c>
      <c r="N58" s="20">
        <v>0</v>
      </c>
      <c r="O58" s="23">
        <v>0</v>
      </c>
      <c r="P58" s="20">
        <v>0</v>
      </c>
      <c r="Q58" s="23">
        <v>0</v>
      </c>
      <c r="R58" s="22">
        <v>8533.9599999999991</v>
      </c>
      <c r="S58" s="20">
        <v>100</v>
      </c>
      <c r="T58" s="20">
        <v>50</v>
      </c>
      <c r="U58" s="21">
        <v>25</v>
      </c>
      <c r="V58" s="20"/>
      <c r="W58" s="20"/>
      <c r="X58"/>
      <c r="Y58" t="s">
        <v>5</v>
      </c>
      <c r="AA58" s="17"/>
      <c r="AB58"/>
      <c r="AD58" s="16" t="s">
        <v>4</v>
      </c>
      <c r="AE58" s="46">
        <v>8127.57</v>
      </c>
      <c r="AF58" s="16">
        <v>8127.57</v>
      </c>
      <c r="AG58" s="16">
        <f t="shared" si="3"/>
        <v>406.37850000000003</v>
      </c>
      <c r="AH58" s="16">
        <f t="shared" si="4"/>
        <v>8533.9485000000004</v>
      </c>
      <c r="AI58" s="17">
        <f t="shared" si="5"/>
        <v>-1.149999999870488E-2</v>
      </c>
    </row>
    <row r="59" spans="1:35" s="16" customFormat="1" ht="30" x14ac:dyDescent="0.25">
      <c r="A59" s="16">
        <v>237</v>
      </c>
      <c r="B59" s="47">
        <v>2424</v>
      </c>
      <c r="C59" s="52" t="s">
        <v>1196</v>
      </c>
      <c r="D59" s="20">
        <v>57</v>
      </c>
      <c r="E59" s="20">
        <v>1</v>
      </c>
      <c r="F59" s="26" t="s">
        <v>161</v>
      </c>
      <c r="G59" s="23">
        <v>4266.74</v>
      </c>
      <c r="H59" s="20">
        <v>31.5</v>
      </c>
      <c r="I59" s="23">
        <v>1280.02</v>
      </c>
      <c r="J59" s="20">
        <v>21</v>
      </c>
      <c r="K59" s="23">
        <v>853.35</v>
      </c>
      <c r="L59" s="20">
        <v>10.5</v>
      </c>
      <c r="M59" s="23">
        <v>426.68</v>
      </c>
      <c r="N59" s="20">
        <v>0</v>
      </c>
      <c r="O59" s="23">
        <v>0</v>
      </c>
      <c r="P59" s="20">
        <v>0</v>
      </c>
      <c r="Q59" s="23">
        <v>0</v>
      </c>
      <c r="R59" s="22">
        <v>6826.79</v>
      </c>
      <c r="S59" s="20">
        <v>100</v>
      </c>
      <c r="T59" s="20">
        <v>50</v>
      </c>
      <c r="U59" s="21">
        <v>25</v>
      </c>
      <c r="V59" s="20"/>
      <c r="W59" s="20"/>
      <c r="X59"/>
      <c r="Y59" t="s">
        <v>5</v>
      </c>
      <c r="AA59" s="17"/>
      <c r="AB59"/>
      <c r="AD59" s="16" t="s">
        <v>4</v>
      </c>
      <c r="AE59" s="46">
        <v>6501.7</v>
      </c>
      <c r="AF59" s="16">
        <v>6501.7</v>
      </c>
      <c r="AG59" s="16">
        <f t="shared" si="3"/>
        <v>325.08500000000004</v>
      </c>
      <c r="AH59" s="16">
        <f t="shared" si="4"/>
        <v>6826.7849999999999</v>
      </c>
      <c r="AI59" s="17">
        <f t="shared" si="5"/>
        <v>-5.0000000001091394E-3</v>
      </c>
    </row>
    <row r="60" spans="1:35" s="16" customFormat="1" ht="30" x14ac:dyDescent="0.25">
      <c r="A60" s="16">
        <v>238</v>
      </c>
      <c r="B60" s="47">
        <v>2425</v>
      </c>
      <c r="C60" s="52" t="s">
        <v>1196</v>
      </c>
      <c r="D60" s="47">
        <v>58</v>
      </c>
      <c r="E60" s="20">
        <v>1</v>
      </c>
      <c r="F60" s="26" t="s">
        <v>160</v>
      </c>
      <c r="G60" s="23">
        <v>5734.56</v>
      </c>
      <c r="H60" s="20">
        <v>31.5</v>
      </c>
      <c r="I60" s="23">
        <v>1720.37</v>
      </c>
      <c r="J60" s="20">
        <v>21</v>
      </c>
      <c r="K60" s="23">
        <v>1146.92</v>
      </c>
      <c r="L60" s="20">
        <v>10.5</v>
      </c>
      <c r="M60" s="23">
        <v>573.46</v>
      </c>
      <c r="N60" s="20">
        <v>0</v>
      </c>
      <c r="O60" s="23">
        <v>0</v>
      </c>
      <c r="P60" s="20">
        <v>0</v>
      </c>
      <c r="Q60" s="23">
        <v>0</v>
      </c>
      <c r="R60" s="22">
        <v>9175.31</v>
      </c>
      <c r="S60" s="20">
        <v>100</v>
      </c>
      <c r="T60" s="20">
        <v>50</v>
      </c>
      <c r="U60" s="21">
        <v>25</v>
      </c>
      <c r="V60" s="20"/>
      <c r="W60" s="20"/>
      <c r="X60"/>
      <c r="Y60" t="s">
        <v>5</v>
      </c>
      <c r="AA60" s="17"/>
      <c r="AB60"/>
      <c r="AD60" s="16" t="s">
        <v>4</v>
      </c>
      <c r="AE60" s="46">
        <v>8738.39</v>
      </c>
      <c r="AF60" s="16">
        <v>8738.39</v>
      </c>
      <c r="AG60" s="16">
        <f t="shared" si="3"/>
        <v>436.91949999999997</v>
      </c>
      <c r="AH60" s="16">
        <f t="shared" si="4"/>
        <v>9175.3094999999994</v>
      </c>
      <c r="AI60" s="17">
        <f t="shared" si="5"/>
        <v>-5.0000000010186341E-4</v>
      </c>
    </row>
    <row r="61" spans="1:35" s="16" customFormat="1" ht="30" x14ac:dyDescent="0.25">
      <c r="A61" s="16">
        <v>239</v>
      </c>
      <c r="B61" s="47">
        <v>2426</v>
      </c>
      <c r="C61" s="52" t="s">
        <v>1196</v>
      </c>
      <c r="D61" s="20">
        <v>59</v>
      </c>
      <c r="E61" s="20">
        <v>1</v>
      </c>
      <c r="F61" s="26" t="s">
        <v>159</v>
      </c>
      <c r="G61" s="23">
        <v>6400.7</v>
      </c>
      <c r="H61" s="20">
        <v>31.5</v>
      </c>
      <c r="I61" s="23">
        <v>1920.21</v>
      </c>
      <c r="J61" s="20">
        <v>21</v>
      </c>
      <c r="K61" s="23">
        <v>1280.1400000000001</v>
      </c>
      <c r="L61" s="20">
        <v>10.5</v>
      </c>
      <c r="M61" s="23">
        <v>640.07000000000005</v>
      </c>
      <c r="N61" s="20">
        <v>0</v>
      </c>
      <c r="O61" s="23">
        <v>0</v>
      </c>
      <c r="P61" s="20">
        <v>0</v>
      </c>
      <c r="Q61" s="23">
        <v>0</v>
      </c>
      <c r="R61" s="22">
        <v>10241.120000000001</v>
      </c>
      <c r="S61" s="20">
        <v>100</v>
      </c>
      <c r="T61" s="20">
        <v>50</v>
      </c>
      <c r="U61" s="21">
        <v>25</v>
      </c>
      <c r="V61" s="20"/>
      <c r="W61" s="20"/>
      <c r="X61"/>
      <c r="Y61" t="s">
        <v>5</v>
      </c>
      <c r="AA61" s="17"/>
      <c r="AB61"/>
      <c r="AD61" s="16" t="s">
        <v>4</v>
      </c>
      <c r="AE61" s="46">
        <v>9753.44</v>
      </c>
      <c r="AF61" s="16">
        <v>9753.44</v>
      </c>
      <c r="AG61" s="16">
        <f t="shared" si="3"/>
        <v>487.67200000000003</v>
      </c>
      <c r="AH61" s="16">
        <f t="shared" si="4"/>
        <v>10241.112000000001</v>
      </c>
      <c r="AI61" s="17">
        <f t="shared" si="5"/>
        <v>-7.9999999998108251E-3</v>
      </c>
    </row>
    <row r="62" spans="1:35" s="16" customFormat="1" ht="30" x14ac:dyDescent="0.25">
      <c r="A62" s="16">
        <v>240</v>
      </c>
      <c r="B62" s="47">
        <v>2427</v>
      </c>
      <c r="C62" s="52" t="s">
        <v>1196</v>
      </c>
      <c r="D62" s="20">
        <v>60</v>
      </c>
      <c r="E62" s="20">
        <v>1</v>
      </c>
      <c r="F62" s="26" t="s">
        <v>158</v>
      </c>
      <c r="G62" s="23">
        <v>4934.04</v>
      </c>
      <c r="H62" s="20">
        <v>31.5</v>
      </c>
      <c r="I62" s="23">
        <v>1480.22</v>
      </c>
      <c r="J62" s="20">
        <v>21</v>
      </c>
      <c r="K62" s="23">
        <v>986.81</v>
      </c>
      <c r="L62" s="20">
        <v>10.5</v>
      </c>
      <c r="M62" s="23">
        <v>493.41</v>
      </c>
      <c r="N62" s="20">
        <v>0</v>
      </c>
      <c r="O62" s="23">
        <v>0</v>
      </c>
      <c r="P62" s="20">
        <v>0</v>
      </c>
      <c r="Q62" s="23">
        <v>0</v>
      </c>
      <c r="R62" s="22">
        <v>7894.48</v>
      </c>
      <c r="S62" s="20">
        <v>100</v>
      </c>
      <c r="T62" s="20">
        <v>50</v>
      </c>
      <c r="U62" s="21">
        <v>25</v>
      </c>
      <c r="V62" s="20"/>
      <c r="W62" s="20"/>
      <c r="X62"/>
      <c r="Y62" t="s">
        <v>5</v>
      </c>
      <c r="AA62" s="17"/>
      <c r="AB62"/>
      <c r="AD62" s="16" t="s">
        <v>4</v>
      </c>
      <c r="AE62" s="46">
        <v>7518.55</v>
      </c>
      <c r="AF62" s="16">
        <v>7518.55</v>
      </c>
      <c r="AG62" s="16">
        <f t="shared" si="3"/>
        <v>375.92750000000001</v>
      </c>
      <c r="AH62" s="16">
        <f t="shared" si="4"/>
        <v>7894.4775</v>
      </c>
      <c r="AI62" s="17">
        <f t="shared" si="5"/>
        <v>-2.4999999995998223E-3</v>
      </c>
    </row>
    <row r="63" spans="1:35" s="16" customFormat="1" ht="30" x14ac:dyDescent="0.25">
      <c r="A63" s="16">
        <v>241</v>
      </c>
      <c r="B63" s="47">
        <v>2428</v>
      </c>
      <c r="C63" s="52" t="s">
        <v>1196</v>
      </c>
      <c r="D63" s="47">
        <v>61</v>
      </c>
      <c r="E63" s="20">
        <v>1</v>
      </c>
      <c r="F63" s="26" t="s">
        <v>157</v>
      </c>
      <c r="G63" s="23">
        <v>2400.41</v>
      </c>
      <c r="H63" s="20">
        <v>31.5</v>
      </c>
      <c r="I63" s="23">
        <v>720.12</v>
      </c>
      <c r="J63" s="20">
        <v>21</v>
      </c>
      <c r="K63" s="23">
        <v>480.08</v>
      </c>
      <c r="L63" s="20">
        <v>10.5</v>
      </c>
      <c r="M63" s="23">
        <v>240.04</v>
      </c>
      <c r="N63" s="20">
        <v>0</v>
      </c>
      <c r="O63" s="23">
        <v>0</v>
      </c>
      <c r="P63" s="20">
        <v>0</v>
      </c>
      <c r="Q63" s="23">
        <v>0</v>
      </c>
      <c r="R63" s="22">
        <v>3840.65</v>
      </c>
      <c r="S63" s="20">
        <v>100</v>
      </c>
      <c r="T63" s="20">
        <v>50</v>
      </c>
      <c r="U63" s="21">
        <v>25</v>
      </c>
      <c r="V63" s="20"/>
      <c r="W63" s="20"/>
      <c r="X63"/>
      <c r="Y63" t="s">
        <v>5</v>
      </c>
      <c r="AA63" s="17"/>
      <c r="AB63"/>
      <c r="AD63" s="16" t="s">
        <v>4</v>
      </c>
      <c r="AE63" s="46">
        <v>3657.76</v>
      </c>
      <c r="AF63" s="16">
        <v>3657.76</v>
      </c>
      <c r="AG63" s="16">
        <f t="shared" si="3"/>
        <v>182.88800000000003</v>
      </c>
      <c r="AH63" s="16">
        <f t="shared" si="4"/>
        <v>3840.6480000000001</v>
      </c>
      <c r="AI63" s="17">
        <f t="shared" si="5"/>
        <v>-1.9999999999527063E-3</v>
      </c>
    </row>
    <row r="64" spans="1:35" s="16" customFormat="1" ht="30" x14ac:dyDescent="0.25">
      <c r="A64" s="16">
        <v>242</v>
      </c>
      <c r="B64" s="47">
        <v>2429</v>
      </c>
      <c r="C64" s="52" t="s">
        <v>1196</v>
      </c>
      <c r="D64" s="20">
        <v>62</v>
      </c>
      <c r="E64" s="20">
        <v>1</v>
      </c>
      <c r="F64" s="26" t="s">
        <v>156</v>
      </c>
      <c r="G64" s="23">
        <v>18668.009999999998</v>
      </c>
      <c r="H64" s="20">
        <v>31.5</v>
      </c>
      <c r="I64" s="23">
        <v>5600.41</v>
      </c>
      <c r="J64" s="20">
        <v>21</v>
      </c>
      <c r="K64" s="23">
        <v>3733.6</v>
      </c>
      <c r="L64" s="20">
        <v>10.5</v>
      </c>
      <c r="M64" s="23">
        <v>1866.81</v>
      </c>
      <c r="N64" s="20">
        <v>0</v>
      </c>
      <c r="O64" s="23">
        <v>0</v>
      </c>
      <c r="P64" s="20">
        <v>0</v>
      </c>
      <c r="Q64" s="23">
        <v>0</v>
      </c>
      <c r="R64" s="22">
        <v>29868.83</v>
      </c>
      <c r="S64" s="20">
        <v>100</v>
      </c>
      <c r="T64" s="20">
        <v>50</v>
      </c>
      <c r="U64" s="21">
        <v>25</v>
      </c>
      <c r="V64" s="20"/>
      <c r="W64" s="20"/>
      <c r="X64"/>
      <c r="Y64" t="s">
        <v>5</v>
      </c>
      <c r="AA64" s="17"/>
      <c r="AB64"/>
      <c r="AD64" s="16" t="s">
        <v>4</v>
      </c>
      <c r="AE64" s="46">
        <v>28446.5</v>
      </c>
      <c r="AF64" s="16">
        <v>28446.5</v>
      </c>
      <c r="AG64" s="16">
        <f t="shared" si="3"/>
        <v>1422.325</v>
      </c>
      <c r="AH64" s="16">
        <f t="shared" si="4"/>
        <v>29868.825000000001</v>
      </c>
      <c r="AI64" s="17">
        <f t="shared" si="5"/>
        <v>-5.0000000010186341E-3</v>
      </c>
    </row>
    <row r="65" spans="1:35" s="16" customFormat="1" ht="45" x14ac:dyDescent="0.25">
      <c r="A65" s="16">
        <v>243</v>
      </c>
      <c r="B65" s="47">
        <v>2430</v>
      </c>
      <c r="C65" s="52" t="s">
        <v>1196</v>
      </c>
      <c r="D65" s="20">
        <v>63</v>
      </c>
      <c r="E65" s="20">
        <v>1</v>
      </c>
      <c r="F65" s="26" t="s">
        <v>155</v>
      </c>
      <c r="G65" s="23">
        <v>9334.01</v>
      </c>
      <c r="H65" s="20">
        <v>31.5</v>
      </c>
      <c r="I65" s="23">
        <v>2800.2</v>
      </c>
      <c r="J65" s="20">
        <v>21</v>
      </c>
      <c r="K65" s="23">
        <v>1866.81</v>
      </c>
      <c r="L65" s="20">
        <v>10.5</v>
      </c>
      <c r="M65" s="23">
        <v>933.4</v>
      </c>
      <c r="N65" s="20">
        <v>0</v>
      </c>
      <c r="O65" s="23">
        <v>0</v>
      </c>
      <c r="P65" s="20">
        <v>0</v>
      </c>
      <c r="Q65" s="23">
        <v>0</v>
      </c>
      <c r="R65" s="22">
        <v>14934.42</v>
      </c>
      <c r="S65" s="20">
        <v>100</v>
      </c>
      <c r="T65" s="20">
        <v>50</v>
      </c>
      <c r="U65" s="21">
        <v>25</v>
      </c>
      <c r="V65" s="20"/>
      <c r="W65" s="20"/>
      <c r="X65"/>
      <c r="Y65" t="s">
        <v>5</v>
      </c>
      <c r="AA65" s="17"/>
      <c r="AB65"/>
      <c r="AD65" s="16" t="s">
        <v>4</v>
      </c>
      <c r="AE65" s="46">
        <v>14223.25</v>
      </c>
      <c r="AF65" s="16">
        <v>14223.25</v>
      </c>
      <c r="AG65" s="16">
        <f t="shared" si="3"/>
        <v>711.16250000000002</v>
      </c>
      <c r="AH65" s="16">
        <f t="shared" si="4"/>
        <v>14934.4125</v>
      </c>
      <c r="AI65" s="17">
        <f t="shared" si="5"/>
        <v>-7.4999999997089617E-3</v>
      </c>
    </row>
    <row r="66" spans="1:35" s="16" customFormat="1" ht="30" x14ac:dyDescent="0.25">
      <c r="A66" s="16">
        <v>244</v>
      </c>
      <c r="B66" s="47">
        <v>2431</v>
      </c>
      <c r="C66" s="52" t="s">
        <v>1196</v>
      </c>
      <c r="D66" s="47">
        <v>64</v>
      </c>
      <c r="E66" s="20">
        <v>1</v>
      </c>
      <c r="F66" s="26" t="s">
        <v>154</v>
      </c>
      <c r="G66" s="23">
        <v>7334.45</v>
      </c>
      <c r="H66" s="20">
        <v>31.5</v>
      </c>
      <c r="I66" s="23">
        <v>2200.34</v>
      </c>
      <c r="J66" s="20">
        <v>21</v>
      </c>
      <c r="K66" s="23">
        <v>1466.89</v>
      </c>
      <c r="L66" s="20">
        <v>10.5</v>
      </c>
      <c r="M66" s="23">
        <v>733.45</v>
      </c>
      <c r="N66" s="20">
        <v>0</v>
      </c>
      <c r="O66" s="23">
        <v>0</v>
      </c>
      <c r="P66" s="20">
        <v>0</v>
      </c>
      <c r="Q66" s="23">
        <v>0</v>
      </c>
      <c r="R66" s="22">
        <v>11735.13</v>
      </c>
      <c r="S66" s="20">
        <v>100</v>
      </c>
      <c r="T66" s="20">
        <v>50</v>
      </c>
      <c r="U66" s="21">
        <v>25</v>
      </c>
      <c r="V66" s="20"/>
      <c r="W66" s="20"/>
      <c r="X66"/>
      <c r="Y66" t="s">
        <v>5</v>
      </c>
      <c r="AA66" s="17"/>
      <c r="AB66"/>
      <c r="AD66" s="16" t="s">
        <v>4</v>
      </c>
      <c r="AE66" s="46">
        <v>11176.31</v>
      </c>
      <c r="AF66" s="16">
        <v>11176.31</v>
      </c>
      <c r="AG66" s="16">
        <f t="shared" si="3"/>
        <v>558.81550000000004</v>
      </c>
      <c r="AH66" s="16">
        <f t="shared" si="4"/>
        <v>11735.1255</v>
      </c>
      <c r="AI66" s="17">
        <f t="shared" si="5"/>
        <v>-4.4999999990977813E-3</v>
      </c>
    </row>
    <row r="67" spans="1:35" s="16" customFormat="1" ht="30" x14ac:dyDescent="0.25">
      <c r="A67" s="16">
        <v>245</v>
      </c>
      <c r="B67" s="47">
        <v>2432</v>
      </c>
      <c r="C67" s="52" t="s">
        <v>1196</v>
      </c>
      <c r="D67" s="20">
        <v>65</v>
      </c>
      <c r="E67" s="20">
        <v>1</v>
      </c>
      <c r="F67" s="26" t="s">
        <v>153</v>
      </c>
      <c r="G67" s="23">
        <v>9334.01</v>
      </c>
      <c r="H67" s="20">
        <v>31.5</v>
      </c>
      <c r="I67" s="23">
        <v>2800.2</v>
      </c>
      <c r="J67" s="20">
        <v>21</v>
      </c>
      <c r="K67" s="23">
        <v>1866.81</v>
      </c>
      <c r="L67" s="20">
        <v>10.5</v>
      </c>
      <c r="M67" s="23">
        <v>933.4</v>
      </c>
      <c r="N67" s="20">
        <v>0</v>
      </c>
      <c r="O67" s="23">
        <v>0</v>
      </c>
      <c r="P67" s="20">
        <v>0</v>
      </c>
      <c r="Q67" s="23">
        <v>0</v>
      </c>
      <c r="R67" s="22">
        <v>14934.42</v>
      </c>
      <c r="S67" s="20">
        <v>100</v>
      </c>
      <c r="T67" s="20">
        <v>50</v>
      </c>
      <c r="U67" s="21">
        <v>25</v>
      </c>
      <c r="V67" s="20"/>
      <c r="W67" s="20"/>
      <c r="X67"/>
      <c r="Y67" t="s">
        <v>5</v>
      </c>
      <c r="AA67" s="17"/>
      <c r="AB67"/>
      <c r="AD67" s="16" t="s">
        <v>4</v>
      </c>
      <c r="AE67" s="46">
        <v>14223.25</v>
      </c>
      <c r="AF67" s="16">
        <v>14223.25</v>
      </c>
      <c r="AG67" s="16">
        <f t="shared" ref="AG67:AG98" si="6">+AF67*5%</f>
        <v>711.16250000000002</v>
      </c>
      <c r="AH67" s="16">
        <f t="shared" ref="AH67:AH98" si="7">+AG67+AF67</f>
        <v>14934.4125</v>
      </c>
      <c r="AI67" s="17">
        <f t="shared" ref="AI67:AI98" si="8">+AH67-R67</f>
        <v>-7.4999999997089617E-3</v>
      </c>
    </row>
    <row r="68" spans="1:35" s="16" customFormat="1" ht="30" x14ac:dyDescent="0.25">
      <c r="A68" s="16">
        <v>246</v>
      </c>
      <c r="B68" s="47">
        <v>2433</v>
      </c>
      <c r="C68" s="52" t="s">
        <v>1196</v>
      </c>
      <c r="D68" s="20">
        <v>66</v>
      </c>
      <c r="E68" s="20">
        <v>1</v>
      </c>
      <c r="F68" s="26" t="s">
        <v>152</v>
      </c>
      <c r="G68" s="23">
        <v>7334.45</v>
      </c>
      <c r="H68" s="20">
        <v>31.5</v>
      </c>
      <c r="I68" s="23">
        <v>2200.34</v>
      </c>
      <c r="J68" s="20">
        <v>21</v>
      </c>
      <c r="K68" s="23">
        <v>1466.89</v>
      </c>
      <c r="L68" s="20">
        <v>10.5</v>
      </c>
      <c r="M68" s="23">
        <v>733.45</v>
      </c>
      <c r="N68" s="20">
        <v>0</v>
      </c>
      <c r="O68" s="23">
        <v>0</v>
      </c>
      <c r="P68" s="20">
        <v>0</v>
      </c>
      <c r="Q68" s="23">
        <v>0</v>
      </c>
      <c r="R68" s="22">
        <v>11735.13</v>
      </c>
      <c r="S68" s="20">
        <v>100</v>
      </c>
      <c r="T68" s="20">
        <v>50</v>
      </c>
      <c r="U68" s="21">
        <v>25</v>
      </c>
      <c r="V68" s="20"/>
      <c r="W68" s="20"/>
      <c r="X68"/>
      <c r="Y68" t="s">
        <v>5</v>
      </c>
      <c r="AA68" s="17"/>
      <c r="AB68"/>
      <c r="AD68" s="16" t="s">
        <v>4</v>
      </c>
      <c r="AE68" s="46">
        <v>11176.31</v>
      </c>
      <c r="AF68" s="16">
        <v>11176.31</v>
      </c>
      <c r="AG68" s="16">
        <f t="shared" si="6"/>
        <v>558.81550000000004</v>
      </c>
      <c r="AH68" s="16">
        <f t="shared" si="7"/>
        <v>11735.1255</v>
      </c>
      <c r="AI68" s="17">
        <f t="shared" si="8"/>
        <v>-4.4999999990977813E-3</v>
      </c>
    </row>
    <row r="69" spans="1:35" s="16" customFormat="1" ht="30" x14ac:dyDescent="0.25">
      <c r="A69" s="16">
        <v>247</v>
      </c>
      <c r="B69" s="47">
        <v>2434</v>
      </c>
      <c r="C69" s="52" t="s">
        <v>1196</v>
      </c>
      <c r="D69" s="47">
        <v>67</v>
      </c>
      <c r="E69" s="20">
        <v>1</v>
      </c>
      <c r="F69" s="26" t="s">
        <v>151</v>
      </c>
      <c r="G69" s="23">
        <v>6934.77</v>
      </c>
      <c r="H69" s="20">
        <v>31.5</v>
      </c>
      <c r="I69" s="23">
        <v>2080.4299999999998</v>
      </c>
      <c r="J69" s="20">
        <v>21</v>
      </c>
      <c r="K69" s="23">
        <v>1386.96</v>
      </c>
      <c r="L69" s="20">
        <v>10.5</v>
      </c>
      <c r="M69" s="23">
        <v>693.47</v>
      </c>
      <c r="N69" s="20">
        <v>0</v>
      </c>
      <c r="O69" s="23">
        <v>0</v>
      </c>
      <c r="P69" s="20">
        <v>0</v>
      </c>
      <c r="Q69" s="23">
        <v>0</v>
      </c>
      <c r="R69" s="22">
        <v>11095.63</v>
      </c>
      <c r="S69" s="20">
        <v>100</v>
      </c>
      <c r="T69" s="20">
        <v>50</v>
      </c>
      <c r="U69" s="21">
        <v>25</v>
      </c>
      <c r="V69" s="20"/>
      <c r="W69" s="20"/>
      <c r="X69"/>
      <c r="Y69" t="s">
        <v>5</v>
      </c>
      <c r="AA69" s="17"/>
      <c r="AB69"/>
      <c r="AD69" s="16" t="s">
        <v>4</v>
      </c>
      <c r="AE69" s="46">
        <v>10567.26</v>
      </c>
      <c r="AF69" s="16">
        <v>10567.26</v>
      </c>
      <c r="AG69" s="16">
        <f t="shared" si="6"/>
        <v>528.36300000000006</v>
      </c>
      <c r="AH69" s="16">
        <f t="shared" si="7"/>
        <v>11095.623</v>
      </c>
      <c r="AI69" s="17">
        <f t="shared" si="8"/>
        <v>-6.9999999996070983E-3</v>
      </c>
    </row>
    <row r="70" spans="1:35" s="16" customFormat="1" ht="30" x14ac:dyDescent="0.25">
      <c r="A70" s="16">
        <v>248</v>
      </c>
      <c r="B70" s="47">
        <v>2435</v>
      </c>
      <c r="C70" s="52" t="s">
        <v>1196</v>
      </c>
      <c r="D70" s="20">
        <v>68</v>
      </c>
      <c r="E70" s="20">
        <v>1</v>
      </c>
      <c r="F70" s="26" t="s">
        <v>150</v>
      </c>
      <c r="G70" s="23">
        <v>1133.5899999999999</v>
      </c>
      <c r="H70" s="20">
        <v>31.5</v>
      </c>
      <c r="I70" s="23">
        <v>340.07</v>
      </c>
      <c r="J70" s="20">
        <v>21</v>
      </c>
      <c r="K70" s="23">
        <v>226.72</v>
      </c>
      <c r="L70" s="20">
        <v>0</v>
      </c>
      <c r="M70" s="24">
        <v>0</v>
      </c>
      <c r="N70" s="20">
        <v>0</v>
      </c>
      <c r="O70" s="23">
        <v>0</v>
      </c>
      <c r="P70" s="20">
        <v>0</v>
      </c>
      <c r="Q70" s="23">
        <v>0</v>
      </c>
      <c r="R70" s="22">
        <v>1700.38</v>
      </c>
      <c r="S70" s="20">
        <v>100</v>
      </c>
      <c r="T70" s="20">
        <v>50</v>
      </c>
      <c r="U70" s="21">
        <v>25</v>
      </c>
      <c r="V70" s="20"/>
      <c r="W70" s="20"/>
      <c r="X70"/>
      <c r="Y70" t="s">
        <v>5</v>
      </c>
      <c r="AA70" s="17"/>
      <c r="AB70"/>
      <c r="AD70" s="16" t="s">
        <v>4</v>
      </c>
      <c r="AE70" s="46">
        <v>1619.41</v>
      </c>
      <c r="AF70" s="16">
        <v>1619.41</v>
      </c>
      <c r="AG70" s="16">
        <f t="shared" si="6"/>
        <v>80.970500000000015</v>
      </c>
      <c r="AH70" s="16">
        <f t="shared" si="7"/>
        <v>1700.3805000000002</v>
      </c>
      <c r="AI70" s="17">
        <f t="shared" si="8"/>
        <v>5.0000000010186341E-4</v>
      </c>
    </row>
    <row r="71" spans="1:35" s="16" customFormat="1" ht="30" x14ac:dyDescent="0.25">
      <c r="A71" s="16">
        <v>249</v>
      </c>
      <c r="B71" s="47">
        <v>2436</v>
      </c>
      <c r="C71" s="52" t="s">
        <v>1196</v>
      </c>
      <c r="D71" s="20">
        <v>69</v>
      </c>
      <c r="E71" s="20">
        <v>1</v>
      </c>
      <c r="F71" s="26" t="s">
        <v>149</v>
      </c>
      <c r="G71" s="23">
        <v>1333.43</v>
      </c>
      <c r="H71" s="20">
        <v>31.5</v>
      </c>
      <c r="I71" s="23">
        <v>400.03</v>
      </c>
      <c r="J71" s="20">
        <v>21</v>
      </c>
      <c r="K71" s="23">
        <v>266.69</v>
      </c>
      <c r="L71" s="20">
        <v>10.5</v>
      </c>
      <c r="M71" s="23">
        <v>133.34</v>
      </c>
      <c r="N71" s="20">
        <v>0</v>
      </c>
      <c r="O71" s="23">
        <v>0</v>
      </c>
      <c r="P71" s="20">
        <v>0</v>
      </c>
      <c r="Q71" s="23">
        <v>0</v>
      </c>
      <c r="R71" s="22">
        <v>2133.4899999999998</v>
      </c>
      <c r="S71" s="20">
        <v>100</v>
      </c>
      <c r="T71" s="20">
        <v>50</v>
      </c>
      <c r="U71" s="21">
        <v>25</v>
      </c>
      <c r="V71" s="20"/>
      <c r="W71" s="20"/>
      <c r="X71"/>
      <c r="Y71" t="s">
        <v>5</v>
      </c>
      <c r="AA71" s="17"/>
      <c r="AB71"/>
      <c r="AD71" s="16" t="s">
        <v>4</v>
      </c>
      <c r="AE71" s="46">
        <v>2031.89</v>
      </c>
      <c r="AF71" s="16">
        <v>2031.89</v>
      </c>
      <c r="AG71" s="16">
        <f t="shared" si="6"/>
        <v>101.59450000000001</v>
      </c>
      <c r="AH71" s="16">
        <f t="shared" si="7"/>
        <v>2133.4845</v>
      </c>
      <c r="AI71" s="17">
        <f t="shared" si="8"/>
        <v>-5.4999999997562554E-3</v>
      </c>
    </row>
    <row r="72" spans="1:35" s="16" customFormat="1" ht="30" x14ac:dyDescent="0.25">
      <c r="A72" s="16">
        <v>250</v>
      </c>
      <c r="B72" s="47">
        <v>2437</v>
      </c>
      <c r="C72" s="52" t="s">
        <v>1196</v>
      </c>
      <c r="D72" s="47">
        <v>70</v>
      </c>
      <c r="E72" s="20">
        <v>1</v>
      </c>
      <c r="F72" s="26" t="s">
        <v>148</v>
      </c>
      <c r="G72" s="23">
        <v>5884.16</v>
      </c>
      <c r="H72" s="20">
        <v>31.5</v>
      </c>
      <c r="I72" s="23">
        <v>1765.25</v>
      </c>
      <c r="J72" s="20">
        <v>21</v>
      </c>
      <c r="K72" s="23">
        <v>1176.83</v>
      </c>
      <c r="L72" s="20">
        <v>0</v>
      </c>
      <c r="M72" s="24">
        <v>0</v>
      </c>
      <c r="N72" s="20">
        <v>0</v>
      </c>
      <c r="O72" s="23">
        <v>0</v>
      </c>
      <c r="P72" s="20">
        <v>0</v>
      </c>
      <c r="Q72" s="23">
        <v>0</v>
      </c>
      <c r="R72" s="22">
        <v>8826.24</v>
      </c>
      <c r="S72" s="20">
        <v>100</v>
      </c>
      <c r="T72" s="20">
        <v>50</v>
      </c>
      <c r="U72" s="21">
        <v>25</v>
      </c>
      <c r="V72" s="20"/>
      <c r="W72" s="20"/>
      <c r="X72"/>
      <c r="Y72" t="s">
        <v>5</v>
      </c>
      <c r="AA72" s="17"/>
      <c r="AB72"/>
      <c r="AD72" s="16" t="s">
        <v>4</v>
      </c>
      <c r="AE72" s="46">
        <v>8405.94</v>
      </c>
      <c r="AF72" s="16">
        <v>8405.94</v>
      </c>
      <c r="AG72" s="16">
        <f t="shared" si="6"/>
        <v>420.29700000000003</v>
      </c>
      <c r="AH72" s="16">
        <f t="shared" si="7"/>
        <v>8826.237000000001</v>
      </c>
      <c r="AI72" s="17">
        <f t="shared" si="8"/>
        <v>-2.999999998792191E-3</v>
      </c>
    </row>
    <row r="73" spans="1:35" s="16" customFormat="1" ht="30" x14ac:dyDescent="0.25">
      <c r="A73" s="16">
        <v>251</v>
      </c>
      <c r="B73" s="47">
        <v>2438</v>
      </c>
      <c r="C73" s="52" t="s">
        <v>1196</v>
      </c>
      <c r="D73" s="20">
        <v>71</v>
      </c>
      <c r="E73" s="20">
        <v>1</v>
      </c>
      <c r="F73" s="26" t="s">
        <v>147</v>
      </c>
      <c r="G73" s="23">
        <v>3334.16</v>
      </c>
      <c r="H73" s="20">
        <v>31.5</v>
      </c>
      <c r="I73" s="23">
        <v>1000.25</v>
      </c>
      <c r="J73" s="20">
        <v>21</v>
      </c>
      <c r="K73" s="23">
        <v>666.83</v>
      </c>
      <c r="L73" s="20">
        <v>10.5</v>
      </c>
      <c r="M73" s="23">
        <v>333.42</v>
      </c>
      <c r="N73" s="20">
        <v>0</v>
      </c>
      <c r="O73" s="23">
        <v>0</v>
      </c>
      <c r="P73" s="20">
        <v>0</v>
      </c>
      <c r="Q73" s="23">
        <v>0</v>
      </c>
      <c r="R73" s="22">
        <v>5334.66</v>
      </c>
      <c r="S73" s="20">
        <v>100</v>
      </c>
      <c r="T73" s="20">
        <v>50</v>
      </c>
      <c r="U73" s="21">
        <v>25</v>
      </c>
      <c r="V73" s="20"/>
      <c r="W73" s="20"/>
      <c r="X73"/>
      <c r="Y73" t="s">
        <v>5</v>
      </c>
      <c r="AA73" s="17"/>
      <c r="AB73"/>
      <c r="AD73" s="16" t="s">
        <v>4</v>
      </c>
      <c r="AE73" s="46">
        <v>5080.63</v>
      </c>
      <c r="AF73" s="16">
        <v>5080.63</v>
      </c>
      <c r="AG73" s="16">
        <f t="shared" si="6"/>
        <v>254.03150000000002</v>
      </c>
      <c r="AH73" s="16">
        <f t="shared" si="7"/>
        <v>5334.6615000000002</v>
      </c>
      <c r="AI73" s="17">
        <f t="shared" si="8"/>
        <v>1.5000000003055902E-3</v>
      </c>
    </row>
    <row r="74" spans="1:35" s="16" customFormat="1" ht="30" x14ac:dyDescent="0.25">
      <c r="A74" s="16">
        <v>252</v>
      </c>
      <c r="B74" s="47">
        <v>2439</v>
      </c>
      <c r="C74" s="52" t="s">
        <v>1196</v>
      </c>
      <c r="D74" s="20">
        <v>72</v>
      </c>
      <c r="E74" s="20">
        <v>1</v>
      </c>
      <c r="F74" s="26" t="s">
        <v>146</v>
      </c>
      <c r="G74" s="23">
        <v>933.75</v>
      </c>
      <c r="H74" s="20">
        <v>31.5</v>
      </c>
      <c r="I74" s="23">
        <v>280.13</v>
      </c>
      <c r="J74" s="20">
        <v>21</v>
      </c>
      <c r="K74" s="23">
        <v>186.75</v>
      </c>
      <c r="L74" s="20">
        <v>10.5</v>
      </c>
      <c r="M74" s="23">
        <v>93.38</v>
      </c>
      <c r="N74" s="20">
        <v>0</v>
      </c>
      <c r="O74" s="23">
        <v>0</v>
      </c>
      <c r="P74" s="20">
        <v>0</v>
      </c>
      <c r="Q74" s="23">
        <v>0</v>
      </c>
      <c r="R74" s="22">
        <v>1494.01</v>
      </c>
      <c r="S74" s="20">
        <v>100</v>
      </c>
      <c r="T74" s="20">
        <v>50</v>
      </c>
      <c r="U74" s="21">
        <v>25</v>
      </c>
      <c r="V74" s="20"/>
      <c r="W74" s="20"/>
      <c r="X74"/>
      <c r="Y74" t="s">
        <v>5</v>
      </c>
      <c r="AA74" s="17"/>
      <c r="AB74"/>
      <c r="AD74" s="16" t="s">
        <v>4</v>
      </c>
      <c r="AE74" s="46">
        <v>1422.87</v>
      </c>
      <c r="AF74" s="16">
        <v>1422.87</v>
      </c>
      <c r="AG74" s="16">
        <f t="shared" si="6"/>
        <v>71.143500000000003</v>
      </c>
      <c r="AH74" s="16">
        <f t="shared" si="7"/>
        <v>1494.0134999999998</v>
      </c>
      <c r="AI74" s="17">
        <f t="shared" si="8"/>
        <v>3.4999999998035491E-3</v>
      </c>
    </row>
    <row r="75" spans="1:35" s="16" customFormat="1" ht="30" x14ac:dyDescent="0.25">
      <c r="A75" s="16">
        <v>253</v>
      </c>
      <c r="B75" s="47">
        <v>2440</v>
      </c>
      <c r="C75" s="52" t="s">
        <v>1196</v>
      </c>
      <c r="D75" s="47">
        <v>73</v>
      </c>
      <c r="E75" s="20">
        <v>1</v>
      </c>
      <c r="F75" s="26" t="s">
        <v>145</v>
      </c>
      <c r="G75" s="23">
        <v>800.53</v>
      </c>
      <c r="H75" s="20">
        <v>31.5</v>
      </c>
      <c r="I75" s="23">
        <v>240.16</v>
      </c>
      <c r="J75" s="20">
        <v>21</v>
      </c>
      <c r="K75" s="23">
        <v>160.1</v>
      </c>
      <c r="L75" s="20">
        <v>10.5</v>
      </c>
      <c r="M75" s="23">
        <v>80.05</v>
      </c>
      <c r="N75" s="20">
        <v>0</v>
      </c>
      <c r="O75" s="23">
        <v>0</v>
      </c>
      <c r="P75" s="20">
        <v>0</v>
      </c>
      <c r="Q75" s="23">
        <v>0</v>
      </c>
      <c r="R75" s="22">
        <v>1280.8399999999999</v>
      </c>
      <c r="S75" s="20">
        <v>100</v>
      </c>
      <c r="T75" s="20">
        <v>50</v>
      </c>
      <c r="U75" s="21">
        <v>25</v>
      </c>
      <c r="V75" s="20"/>
      <c r="W75" s="20"/>
      <c r="X75"/>
      <c r="Y75" t="s">
        <v>5</v>
      </c>
      <c r="AA75" s="17"/>
      <c r="AB75"/>
      <c r="AD75" s="16" t="s">
        <v>4</v>
      </c>
      <c r="AE75" s="46">
        <v>1219.8499999999999</v>
      </c>
      <c r="AF75" s="16">
        <v>1219.8499999999999</v>
      </c>
      <c r="AG75" s="16">
        <f t="shared" si="6"/>
        <v>60.9925</v>
      </c>
      <c r="AH75" s="16">
        <f t="shared" si="7"/>
        <v>1280.8425</v>
      </c>
      <c r="AI75" s="17">
        <f t="shared" si="8"/>
        <v>2.5000000000545697E-3</v>
      </c>
    </row>
    <row r="76" spans="1:35" s="16" customFormat="1" ht="30" x14ac:dyDescent="0.25">
      <c r="A76" s="16">
        <v>254</v>
      </c>
      <c r="B76" s="47">
        <v>2441</v>
      </c>
      <c r="C76" s="52" t="s">
        <v>1196</v>
      </c>
      <c r="D76" s="20">
        <v>74</v>
      </c>
      <c r="E76" s="20">
        <v>1</v>
      </c>
      <c r="F76" s="26" t="s">
        <v>144</v>
      </c>
      <c r="G76" s="23">
        <v>601.86</v>
      </c>
      <c r="H76" s="20">
        <v>31.5</v>
      </c>
      <c r="I76" s="23">
        <v>180.56</v>
      </c>
      <c r="J76" s="20">
        <v>21</v>
      </c>
      <c r="K76" s="23">
        <v>120.37</v>
      </c>
      <c r="L76" s="20">
        <v>10.5</v>
      </c>
      <c r="M76" s="23">
        <v>60.19</v>
      </c>
      <c r="N76" s="20">
        <v>0</v>
      </c>
      <c r="O76" s="23">
        <v>0</v>
      </c>
      <c r="P76" s="20">
        <v>0</v>
      </c>
      <c r="Q76" s="23">
        <v>0</v>
      </c>
      <c r="R76" s="22">
        <v>962.98</v>
      </c>
      <c r="S76" s="20">
        <v>100</v>
      </c>
      <c r="T76" s="20">
        <v>50</v>
      </c>
      <c r="U76" s="21">
        <v>25</v>
      </c>
      <c r="V76" s="20"/>
      <c r="W76" s="20"/>
      <c r="X76"/>
      <c r="Y76" t="s">
        <v>5</v>
      </c>
      <c r="AA76" s="17"/>
      <c r="AB76"/>
      <c r="AD76" s="16" t="s">
        <v>4</v>
      </c>
      <c r="AE76" s="46">
        <v>917.12</v>
      </c>
      <c r="AF76" s="16">
        <v>917.12</v>
      </c>
      <c r="AG76" s="16">
        <f t="shared" si="6"/>
        <v>45.856000000000002</v>
      </c>
      <c r="AH76" s="16">
        <f t="shared" si="7"/>
        <v>962.976</v>
      </c>
      <c r="AI76" s="17">
        <f t="shared" si="8"/>
        <v>-4.0000000000190994E-3</v>
      </c>
    </row>
    <row r="77" spans="1:35" s="16" customFormat="1" ht="30" x14ac:dyDescent="0.25">
      <c r="A77" s="16">
        <v>255</v>
      </c>
      <c r="B77" s="47">
        <v>2442</v>
      </c>
      <c r="C77" s="52" t="s">
        <v>1196</v>
      </c>
      <c r="D77" s="20">
        <v>75</v>
      </c>
      <c r="E77" s="20">
        <v>1</v>
      </c>
      <c r="F77" s="26" t="s">
        <v>143</v>
      </c>
      <c r="G77" s="23">
        <v>5200.49</v>
      </c>
      <c r="H77" s="20">
        <v>31.5</v>
      </c>
      <c r="I77" s="23">
        <v>1560.15</v>
      </c>
      <c r="J77" s="20">
        <v>21</v>
      </c>
      <c r="K77" s="23">
        <v>1040.0999999999999</v>
      </c>
      <c r="L77" s="20">
        <v>10.5</v>
      </c>
      <c r="M77" s="23">
        <v>520.04999999999995</v>
      </c>
      <c r="N77" s="20">
        <v>0</v>
      </c>
      <c r="O77" s="23">
        <v>0</v>
      </c>
      <c r="P77" s="20">
        <v>0</v>
      </c>
      <c r="Q77" s="23">
        <v>0</v>
      </c>
      <c r="R77" s="22">
        <v>8320.7900000000009</v>
      </c>
      <c r="S77" s="20">
        <v>100</v>
      </c>
      <c r="T77" s="20">
        <v>50</v>
      </c>
      <c r="U77" s="21">
        <v>25</v>
      </c>
      <c r="V77" s="20"/>
      <c r="W77" s="20"/>
      <c r="X77"/>
      <c r="Y77" t="s">
        <v>5</v>
      </c>
      <c r="AA77" s="17"/>
      <c r="AB77"/>
      <c r="AD77" s="16" t="s">
        <v>4</v>
      </c>
      <c r="AE77" s="46">
        <v>7924.57</v>
      </c>
      <c r="AF77" s="16">
        <v>7924.57</v>
      </c>
      <c r="AG77" s="16">
        <f t="shared" si="6"/>
        <v>396.2285</v>
      </c>
      <c r="AH77" s="16">
        <f t="shared" si="7"/>
        <v>8320.798499999999</v>
      </c>
      <c r="AI77" s="17">
        <f t="shared" si="8"/>
        <v>8.4999999980936991E-3</v>
      </c>
    </row>
    <row r="78" spans="1:35" s="16" customFormat="1" ht="30" x14ac:dyDescent="0.25">
      <c r="A78" s="16">
        <v>256</v>
      </c>
      <c r="B78" s="47">
        <v>2443</v>
      </c>
      <c r="C78" s="52" t="s">
        <v>1196</v>
      </c>
      <c r="D78" s="47">
        <v>76</v>
      </c>
      <c r="E78" s="20">
        <v>1</v>
      </c>
      <c r="F78" s="26" t="s">
        <v>142</v>
      </c>
      <c r="G78" s="23">
        <v>1333.43</v>
      </c>
      <c r="H78" s="20">
        <v>31.5</v>
      </c>
      <c r="I78" s="23">
        <v>400.03</v>
      </c>
      <c r="J78" s="20">
        <v>21</v>
      </c>
      <c r="K78" s="23">
        <v>266.69</v>
      </c>
      <c r="L78" s="20">
        <v>10.5</v>
      </c>
      <c r="M78" s="23">
        <v>133.34</v>
      </c>
      <c r="N78" s="20">
        <v>0</v>
      </c>
      <c r="O78" s="23">
        <v>0</v>
      </c>
      <c r="P78" s="20">
        <v>0</v>
      </c>
      <c r="Q78" s="23">
        <v>0</v>
      </c>
      <c r="R78" s="22">
        <v>2133.4899999999998</v>
      </c>
      <c r="S78" s="20">
        <v>100</v>
      </c>
      <c r="T78" s="20">
        <v>50</v>
      </c>
      <c r="U78" s="21">
        <v>25</v>
      </c>
      <c r="V78" s="20"/>
      <c r="W78" s="20"/>
      <c r="X78"/>
      <c r="Y78" t="s">
        <v>5</v>
      </c>
      <c r="AA78" s="17"/>
      <c r="AB78"/>
      <c r="AD78" s="16" t="s">
        <v>4</v>
      </c>
      <c r="AE78" s="46">
        <v>2031.89</v>
      </c>
      <c r="AF78" s="16">
        <v>2031.89</v>
      </c>
      <c r="AG78" s="16">
        <f t="shared" si="6"/>
        <v>101.59450000000001</v>
      </c>
      <c r="AH78" s="16">
        <f t="shared" si="7"/>
        <v>2133.4845</v>
      </c>
      <c r="AI78" s="17">
        <f t="shared" si="8"/>
        <v>-5.4999999997562554E-3</v>
      </c>
    </row>
    <row r="79" spans="1:35" s="16" customFormat="1" ht="30" x14ac:dyDescent="0.25">
      <c r="A79" s="16">
        <v>257</v>
      </c>
      <c r="B79" s="47">
        <v>2444</v>
      </c>
      <c r="C79" s="52" t="s">
        <v>1196</v>
      </c>
      <c r="D79" s="20">
        <v>77</v>
      </c>
      <c r="E79" s="20">
        <v>1</v>
      </c>
      <c r="F79" s="26" t="s">
        <v>141</v>
      </c>
      <c r="G79" s="23">
        <v>601.86</v>
      </c>
      <c r="H79" s="20">
        <v>31.5</v>
      </c>
      <c r="I79" s="23">
        <v>180.56</v>
      </c>
      <c r="J79" s="20">
        <v>21</v>
      </c>
      <c r="K79" s="23">
        <v>120.37</v>
      </c>
      <c r="L79" s="20">
        <v>10.5</v>
      </c>
      <c r="M79" s="23">
        <v>60.19</v>
      </c>
      <c r="N79" s="20">
        <v>0</v>
      </c>
      <c r="O79" s="23">
        <v>0</v>
      </c>
      <c r="P79" s="20">
        <v>0</v>
      </c>
      <c r="Q79" s="23">
        <v>0</v>
      </c>
      <c r="R79" s="22">
        <v>962.98</v>
      </c>
      <c r="S79" s="20">
        <v>100</v>
      </c>
      <c r="T79" s="20">
        <v>50</v>
      </c>
      <c r="U79" s="21">
        <v>25</v>
      </c>
      <c r="V79" s="20"/>
      <c r="W79" s="20"/>
      <c r="X79"/>
      <c r="Y79" t="s">
        <v>5</v>
      </c>
      <c r="AA79" s="17"/>
      <c r="AB79"/>
      <c r="AD79" s="16" t="s">
        <v>4</v>
      </c>
      <c r="AE79" s="46">
        <v>917.12</v>
      </c>
      <c r="AF79" s="16">
        <v>917.12</v>
      </c>
      <c r="AG79" s="16">
        <f t="shared" si="6"/>
        <v>45.856000000000002</v>
      </c>
      <c r="AH79" s="16">
        <f t="shared" si="7"/>
        <v>962.976</v>
      </c>
      <c r="AI79" s="17">
        <f t="shared" si="8"/>
        <v>-4.0000000000190994E-3</v>
      </c>
    </row>
    <row r="80" spans="1:35" s="16" customFormat="1" ht="30" x14ac:dyDescent="0.25">
      <c r="A80" s="16">
        <v>258</v>
      </c>
      <c r="B80" s="47">
        <v>2445</v>
      </c>
      <c r="C80" s="52" t="s">
        <v>1196</v>
      </c>
      <c r="D80" s="20">
        <v>78</v>
      </c>
      <c r="E80" s="20">
        <v>1</v>
      </c>
      <c r="F80" s="26" t="s">
        <v>140</v>
      </c>
      <c r="G80" s="23">
        <v>399.68</v>
      </c>
      <c r="H80" s="20">
        <v>31.5</v>
      </c>
      <c r="I80" s="23">
        <v>119.91</v>
      </c>
      <c r="J80" s="20">
        <v>21</v>
      </c>
      <c r="K80" s="23">
        <v>79.94</v>
      </c>
      <c r="L80" s="20">
        <v>10.5</v>
      </c>
      <c r="M80" s="23">
        <v>39.97</v>
      </c>
      <c r="N80" s="20">
        <v>0</v>
      </c>
      <c r="O80" s="23">
        <v>0</v>
      </c>
      <c r="P80" s="20">
        <v>0</v>
      </c>
      <c r="Q80" s="23">
        <v>0</v>
      </c>
      <c r="R80" s="22">
        <v>639.5</v>
      </c>
      <c r="S80" s="20">
        <v>100</v>
      </c>
      <c r="T80" s="20">
        <v>50</v>
      </c>
      <c r="U80" s="21">
        <v>25</v>
      </c>
      <c r="V80" s="20"/>
      <c r="W80" s="20"/>
      <c r="X80"/>
      <c r="Y80" t="s">
        <v>5</v>
      </c>
      <c r="AA80" s="17"/>
      <c r="AB80"/>
      <c r="AD80" s="16" t="s">
        <v>4</v>
      </c>
      <c r="AE80" s="46">
        <v>609.04999999999995</v>
      </c>
      <c r="AF80" s="16">
        <v>609.04999999999995</v>
      </c>
      <c r="AG80" s="16">
        <f t="shared" si="6"/>
        <v>30.452500000000001</v>
      </c>
      <c r="AH80" s="16">
        <f t="shared" si="7"/>
        <v>639.50249999999994</v>
      </c>
      <c r="AI80" s="17">
        <f t="shared" si="8"/>
        <v>2.4999999999408828E-3</v>
      </c>
    </row>
    <row r="81" spans="1:35" s="16" customFormat="1" ht="30" x14ac:dyDescent="0.25">
      <c r="A81" s="16">
        <v>259</v>
      </c>
      <c r="B81" s="47">
        <v>2446</v>
      </c>
      <c r="C81" s="52" t="s">
        <v>1196</v>
      </c>
      <c r="D81" s="47">
        <v>79</v>
      </c>
      <c r="E81" s="20">
        <v>1</v>
      </c>
      <c r="F81" s="26" t="s">
        <v>139</v>
      </c>
      <c r="G81" s="23">
        <v>933.75</v>
      </c>
      <c r="H81" s="20">
        <v>31.5</v>
      </c>
      <c r="I81" s="23">
        <v>280.13</v>
      </c>
      <c r="J81" s="20">
        <v>21</v>
      </c>
      <c r="K81" s="23">
        <v>186.75</v>
      </c>
      <c r="L81" s="20">
        <v>10.5</v>
      </c>
      <c r="M81" s="23">
        <v>93.38</v>
      </c>
      <c r="N81" s="20">
        <v>0</v>
      </c>
      <c r="O81" s="23">
        <v>0</v>
      </c>
      <c r="P81" s="20">
        <v>0</v>
      </c>
      <c r="Q81" s="23">
        <v>0</v>
      </c>
      <c r="R81" s="22">
        <v>1494.01</v>
      </c>
      <c r="S81" s="20">
        <v>100</v>
      </c>
      <c r="T81" s="20">
        <v>50</v>
      </c>
      <c r="U81" s="21">
        <v>25</v>
      </c>
      <c r="V81" s="20"/>
      <c r="W81" s="20"/>
      <c r="X81"/>
      <c r="Y81" t="s">
        <v>5</v>
      </c>
      <c r="AA81" s="17"/>
      <c r="AB81"/>
      <c r="AD81" s="16" t="s">
        <v>4</v>
      </c>
      <c r="AE81" s="46">
        <v>1422.87</v>
      </c>
      <c r="AF81" s="16">
        <v>1422.87</v>
      </c>
      <c r="AG81" s="16">
        <f t="shared" si="6"/>
        <v>71.143500000000003</v>
      </c>
      <c r="AH81" s="16">
        <f t="shared" si="7"/>
        <v>1494.0134999999998</v>
      </c>
      <c r="AI81" s="17">
        <f t="shared" si="8"/>
        <v>3.4999999998035491E-3</v>
      </c>
    </row>
    <row r="82" spans="1:35" s="16" customFormat="1" ht="30" x14ac:dyDescent="0.25">
      <c r="A82" s="16">
        <v>260</v>
      </c>
      <c r="B82" s="47">
        <v>2447</v>
      </c>
      <c r="C82" s="52" t="s">
        <v>1196</v>
      </c>
      <c r="D82" s="20">
        <v>80</v>
      </c>
      <c r="E82" s="20">
        <v>1</v>
      </c>
      <c r="F82" s="26" t="s">
        <v>138</v>
      </c>
      <c r="G82" s="23">
        <v>426.55</v>
      </c>
      <c r="H82" s="20">
        <v>0</v>
      </c>
      <c r="I82" s="23">
        <v>0</v>
      </c>
      <c r="J82" s="20">
        <v>0</v>
      </c>
      <c r="K82" s="23">
        <v>0</v>
      </c>
      <c r="L82" s="20">
        <v>0</v>
      </c>
      <c r="M82" s="23">
        <v>0</v>
      </c>
      <c r="N82" s="20">
        <v>0</v>
      </c>
      <c r="O82" s="23">
        <v>0</v>
      </c>
      <c r="P82" s="20">
        <v>0</v>
      </c>
      <c r="Q82" s="23">
        <v>0</v>
      </c>
      <c r="R82" s="22">
        <v>426.55</v>
      </c>
      <c r="S82" s="20">
        <v>0</v>
      </c>
      <c r="T82" s="20">
        <v>0</v>
      </c>
      <c r="U82" s="21">
        <v>0</v>
      </c>
      <c r="V82" s="20"/>
      <c r="W82" s="20"/>
      <c r="X82"/>
      <c r="Y82" t="s">
        <v>5</v>
      </c>
      <c r="AA82" s="17"/>
      <c r="AB82"/>
      <c r="AD82" s="16" t="s">
        <v>4</v>
      </c>
      <c r="AE82" s="46">
        <v>406.24</v>
      </c>
      <c r="AF82" s="16">
        <v>406.24</v>
      </c>
      <c r="AG82" s="16">
        <f t="shared" si="6"/>
        <v>20.312000000000001</v>
      </c>
      <c r="AH82" s="16">
        <f t="shared" si="7"/>
        <v>426.55200000000002</v>
      </c>
      <c r="AI82" s="17">
        <f t="shared" si="8"/>
        <v>2.0000000000095497E-3</v>
      </c>
    </row>
    <row r="83" spans="1:35" s="16" customFormat="1" ht="30" x14ac:dyDescent="0.25">
      <c r="A83" s="16">
        <v>261</v>
      </c>
      <c r="B83" s="47">
        <v>2448</v>
      </c>
      <c r="C83" s="52" t="s">
        <v>1196</v>
      </c>
      <c r="D83" s="20">
        <v>81</v>
      </c>
      <c r="E83" s="20">
        <v>1</v>
      </c>
      <c r="F83" s="26" t="s">
        <v>136</v>
      </c>
      <c r="G83" s="23">
        <v>5200.49</v>
      </c>
      <c r="H83" s="20">
        <v>31.5</v>
      </c>
      <c r="I83" s="23">
        <v>1560.15</v>
      </c>
      <c r="J83" s="20">
        <v>21</v>
      </c>
      <c r="K83" s="23">
        <v>1040.0999999999999</v>
      </c>
      <c r="L83" s="20">
        <v>10.5</v>
      </c>
      <c r="M83" s="23">
        <v>520.04999999999995</v>
      </c>
      <c r="N83" s="20">
        <v>0</v>
      </c>
      <c r="O83" s="23">
        <v>0</v>
      </c>
      <c r="P83" s="20">
        <v>0</v>
      </c>
      <c r="Q83" s="23">
        <v>0</v>
      </c>
      <c r="R83" s="22">
        <v>8320.7900000000009</v>
      </c>
      <c r="S83" s="20">
        <v>100</v>
      </c>
      <c r="T83" s="20">
        <v>50</v>
      </c>
      <c r="U83" s="21">
        <v>25</v>
      </c>
      <c r="V83" s="20"/>
      <c r="W83" s="20"/>
      <c r="X83"/>
      <c r="Y83" t="s">
        <v>5</v>
      </c>
      <c r="AA83" s="17"/>
      <c r="AB83"/>
      <c r="AD83" s="16" t="s">
        <v>4</v>
      </c>
      <c r="AE83" s="46">
        <v>7924.57</v>
      </c>
      <c r="AF83" s="16">
        <v>7924.57</v>
      </c>
      <c r="AG83" s="16">
        <f t="shared" si="6"/>
        <v>396.2285</v>
      </c>
      <c r="AH83" s="16">
        <f t="shared" si="7"/>
        <v>8320.798499999999</v>
      </c>
      <c r="AI83" s="17">
        <f t="shared" si="8"/>
        <v>8.4999999980936991E-3</v>
      </c>
    </row>
    <row r="84" spans="1:35" ht="30" x14ac:dyDescent="0.25">
      <c r="B84" s="47">
        <v>2449</v>
      </c>
      <c r="C84" s="52" t="s">
        <v>1196</v>
      </c>
      <c r="D84" s="47">
        <v>82</v>
      </c>
      <c r="E84" s="20">
        <v>1</v>
      </c>
      <c r="F84" s="26" t="s">
        <v>1249</v>
      </c>
      <c r="G84" s="23">
        <v>2666.86</v>
      </c>
      <c r="H84" s="20">
        <v>31.5</v>
      </c>
      <c r="I84" s="23">
        <v>800.06</v>
      </c>
      <c r="J84" s="20">
        <v>21</v>
      </c>
      <c r="K84" s="23">
        <v>533.37</v>
      </c>
      <c r="L84" s="20">
        <v>10.5</v>
      </c>
      <c r="M84" s="23">
        <v>266.69</v>
      </c>
      <c r="N84" s="20">
        <v>0</v>
      </c>
      <c r="O84" s="23">
        <v>0</v>
      </c>
      <c r="P84" s="20">
        <v>0</v>
      </c>
      <c r="Q84" s="23">
        <v>0</v>
      </c>
      <c r="R84" s="22">
        <v>4266.9799999999996</v>
      </c>
      <c r="Y84" t="s">
        <v>5</v>
      </c>
      <c r="AD84" t="s">
        <v>4</v>
      </c>
      <c r="AE84" s="18">
        <v>4063.79</v>
      </c>
      <c r="AF84">
        <v>4063.79</v>
      </c>
      <c r="AG84" s="16">
        <f t="shared" si="6"/>
        <v>203.18950000000001</v>
      </c>
      <c r="AH84" s="16">
        <f t="shared" si="7"/>
        <v>4266.9795000000004</v>
      </c>
      <c r="AI84" s="17">
        <f t="shared" si="8"/>
        <v>-4.999999991923687E-4</v>
      </c>
    </row>
    <row r="85" spans="1:35" ht="30" x14ac:dyDescent="0.25">
      <c r="B85" s="47">
        <v>2450</v>
      </c>
      <c r="C85" s="52" t="s">
        <v>1196</v>
      </c>
      <c r="D85" s="20">
        <v>83</v>
      </c>
      <c r="E85" s="20">
        <v>1</v>
      </c>
      <c r="F85" s="26" t="s">
        <v>1248</v>
      </c>
      <c r="G85" s="23">
        <v>3466.22</v>
      </c>
      <c r="H85" s="20">
        <v>31.5</v>
      </c>
      <c r="I85" s="23">
        <v>1039.8699999999999</v>
      </c>
      <c r="J85" s="20">
        <v>21</v>
      </c>
      <c r="K85" s="23">
        <v>693.24</v>
      </c>
      <c r="L85" s="20">
        <v>10.5</v>
      </c>
      <c r="M85" s="23">
        <v>346.63</v>
      </c>
      <c r="N85" s="20">
        <v>0</v>
      </c>
      <c r="O85" s="23">
        <v>0</v>
      </c>
      <c r="P85" s="20">
        <v>0</v>
      </c>
      <c r="Q85" s="23">
        <v>0</v>
      </c>
      <c r="R85" s="22">
        <v>5545.96</v>
      </c>
      <c r="Y85" t="s">
        <v>5</v>
      </c>
      <c r="AD85" t="s">
        <v>4</v>
      </c>
      <c r="AE85" s="18">
        <v>5281.86</v>
      </c>
      <c r="AF85">
        <v>5281.86</v>
      </c>
      <c r="AG85" s="16">
        <f t="shared" si="6"/>
        <v>264.09300000000002</v>
      </c>
      <c r="AH85" s="16">
        <f t="shared" si="7"/>
        <v>5545.9529999999995</v>
      </c>
      <c r="AI85" s="17">
        <f t="shared" si="8"/>
        <v>-7.000000000516593E-3</v>
      </c>
    </row>
    <row r="86" spans="1:35" ht="30" x14ac:dyDescent="0.25">
      <c r="B86" s="47">
        <v>2451</v>
      </c>
      <c r="C86" s="52" t="s">
        <v>1196</v>
      </c>
      <c r="D86" s="20">
        <v>84</v>
      </c>
      <c r="E86" s="20">
        <v>1</v>
      </c>
      <c r="F86" s="26" t="s">
        <v>1247</v>
      </c>
      <c r="G86" s="23">
        <v>6933.6</v>
      </c>
      <c r="H86" s="20">
        <v>31.5</v>
      </c>
      <c r="I86" s="23">
        <v>2080.08</v>
      </c>
      <c r="J86" s="20">
        <v>21</v>
      </c>
      <c r="K86" s="23">
        <v>1386.72</v>
      </c>
      <c r="L86" s="20">
        <v>10.5</v>
      </c>
      <c r="M86" s="23">
        <v>693.36</v>
      </c>
      <c r="N86" s="20">
        <v>0</v>
      </c>
      <c r="O86" s="23">
        <v>0</v>
      </c>
      <c r="P86" s="20">
        <v>0</v>
      </c>
      <c r="Q86" s="23">
        <v>0</v>
      </c>
      <c r="R86" s="22">
        <v>11093.76</v>
      </c>
      <c r="Y86" t="s">
        <v>5</v>
      </c>
      <c r="AD86" t="s">
        <v>4</v>
      </c>
      <c r="AE86" s="18">
        <v>10565.49</v>
      </c>
      <c r="AF86">
        <v>10565.49</v>
      </c>
      <c r="AG86" s="16">
        <f t="shared" si="6"/>
        <v>528.27449999999999</v>
      </c>
      <c r="AH86" s="16">
        <f t="shared" si="7"/>
        <v>11093.764499999999</v>
      </c>
      <c r="AI86" s="17">
        <f t="shared" si="8"/>
        <v>4.4999999990977813E-3</v>
      </c>
    </row>
    <row r="87" spans="1:35" ht="30" x14ac:dyDescent="0.25">
      <c r="B87" s="47">
        <v>2452</v>
      </c>
      <c r="C87" s="52" t="s">
        <v>1196</v>
      </c>
      <c r="D87" s="47">
        <v>85</v>
      </c>
      <c r="E87" s="20">
        <v>1</v>
      </c>
      <c r="F87" s="26" t="s">
        <v>1246</v>
      </c>
      <c r="G87" s="23">
        <v>5998.68</v>
      </c>
      <c r="H87" s="20">
        <v>31.5</v>
      </c>
      <c r="I87" s="23">
        <v>1799.61</v>
      </c>
      <c r="J87" s="20">
        <v>21</v>
      </c>
      <c r="K87" s="23">
        <v>1199.74</v>
      </c>
      <c r="L87" s="20">
        <v>10.5</v>
      </c>
      <c r="M87" s="23">
        <v>599.86</v>
      </c>
      <c r="N87" s="20">
        <v>0</v>
      </c>
      <c r="O87" s="23">
        <v>0</v>
      </c>
      <c r="P87" s="20">
        <v>0</v>
      </c>
      <c r="Q87" s="23">
        <v>0</v>
      </c>
      <c r="R87" s="22">
        <v>9597.89</v>
      </c>
      <c r="Y87" t="s">
        <v>5</v>
      </c>
      <c r="AD87" t="s">
        <v>4</v>
      </c>
      <c r="AE87" s="18">
        <v>9140.85</v>
      </c>
      <c r="AF87">
        <v>9140.85</v>
      </c>
      <c r="AG87" s="16">
        <f t="shared" si="6"/>
        <v>457.04250000000002</v>
      </c>
      <c r="AH87" s="16">
        <f t="shared" si="7"/>
        <v>9597.8924999999999</v>
      </c>
      <c r="AI87" s="17">
        <f t="shared" si="8"/>
        <v>2.500000000509317E-3</v>
      </c>
    </row>
    <row r="88" spans="1:35" ht="30" x14ac:dyDescent="0.25">
      <c r="B88" s="47">
        <v>2453</v>
      </c>
      <c r="C88" s="52" t="s">
        <v>1196</v>
      </c>
      <c r="D88" s="20">
        <v>86</v>
      </c>
      <c r="E88" s="20">
        <v>1</v>
      </c>
      <c r="F88" s="26" t="s">
        <v>1245</v>
      </c>
      <c r="G88" s="23">
        <v>11666.63</v>
      </c>
      <c r="H88" s="20">
        <v>31.5</v>
      </c>
      <c r="I88" s="23">
        <v>3499.99</v>
      </c>
      <c r="J88" s="20">
        <v>21</v>
      </c>
      <c r="K88" s="23">
        <v>2333.33</v>
      </c>
      <c r="L88" s="20">
        <v>10.5</v>
      </c>
      <c r="M88" s="23">
        <v>1166.67</v>
      </c>
      <c r="N88" s="20">
        <v>0</v>
      </c>
      <c r="O88" s="23">
        <v>0</v>
      </c>
      <c r="P88" s="20">
        <v>0</v>
      </c>
      <c r="Q88" s="23">
        <v>0</v>
      </c>
      <c r="R88" s="22">
        <v>18666.62</v>
      </c>
      <c r="Y88" t="s">
        <v>5</v>
      </c>
      <c r="AD88" t="s">
        <v>4</v>
      </c>
      <c r="AE88" s="18">
        <v>17777.73</v>
      </c>
      <c r="AF88">
        <v>17777.73</v>
      </c>
      <c r="AG88" s="16">
        <f t="shared" si="6"/>
        <v>888.88650000000007</v>
      </c>
      <c r="AH88" s="16">
        <f t="shared" si="7"/>
        <v>18666.6165</v>
      </c>
      <c r="AI88" s="17">
        <f t="shared" si="8"/>
        <v>-3.4999999988940544E-3</v>
      </c>
    </row>
    <row r="89" spans="1:35" ht="30" x14ac:dyDescent="0.25">
      <c r="B89" s="47">
        <v>2454</v>
      </c>
      <c r="C89" s="52" t="s">
        <v>1196</v>
      </c>
      <c r="D89" s="20">
        <v>87</v>
      </c>
      <c r="E89" s="20">
        <v>1</v>
      </c>
      <c r="F89" s="26" t="s">
        <v>1244</v>
      </c>
      <c r="G89" s="23">
        <v>2666.86</v>
      </c>
      <c r="H89" s="20">
        <v>31.5</v>
      </c>
      <c r="I89" s="23">
        <v>800.06</v>
      </c>
      <c r="J89" s="20">
        <v>21</v>
      </c>
      <c r="K89" s="23">
        <v>533.37</v>
      </c>
      <c r="L89" s="20">
        <v>10.5</v>
      </c>
      <c r="M89" s="23">
        <v>266.69</v>
      </c>
      <c r="N89" s="20">
        <v>0</v>
      </c>
      <c r="O89" s="23">
        <v>0</v>
      </c>
      <c r="P89" s="20">
        <v>0</v>
      </c>
      <c r="Q89" s="23">
        <v>0</v>
      </c>
      <c r="R89" s="22">
        <v>4266.9799999999996</v>
      </c>
      <c r="Y89" t="s">
        <v>5</v>
      </c>
      <c r="AD89" t="s">
        <v>4</v>
      </c>
      <c r="AE89" s="18">
        <v>4063.79</v>
      </c>
      <c r="AF89">
        <v>4063.79</v>
      </c>
      <c r="AG89" s="16">
        <f t="shared" si="6"/>
        <v>203.18950000000001</v>
      </c>
      <c r="AH89" s="16">
        <f t="shared" si="7"/>
        <v>4266.9795000000004</v>
      </c>
      <c r="AI89" s="17">
        <f t="shared" si="8"/>
        <v>-4.999999991923687E-4</v>
      </c>
    </row>
    <row r="90" spans="1:35" ht="30" x14ac:dyDescent="0.25">
      <c r="B90" s="47">
        <v>2455</v>
      </c>
      <c r="C90" s="52" t="s">
        <v>1196</v>
      </c>
      <c r="D90" s="47">
        <v>88</v>
      </c>
      <c r="E90" s="20">
        <v>1</v>
      </c>
      <c r="F90" s="26" t="s">
        <v>1243</v>
      </c>
      <c r="G90" s="23">
        <v>12267.32</v>
      </c>
      <c r="H90" s="20">
        <v>31.5</v>
      </c>
      <c r="I90" s="23">
        <v>3680.2</v>
      </c>
      <c r="J90" s="20">
        <v>21</v>
      </c>
      <c r="K90" s="23">
        <v>2453.46</v>
      </c>
      <c r="L90" s="20">
        <v>10.5</v>
      </c>
      <c r="M90" s="23">
        <v>1226.74</v>
      </c>
      <c r="N90" s="20">
        <v>0</v>
      </c>
      <c r="O90" s="23">
        <v>0</v>
      </c>
      <c r="P90" s="20">
        <v>0</v>
      </c>
      <c r="Q90" s="23">
        <v>0</v>
      </c>
      <c r="R90" s="22">
        <v>19627.72</v>
      </c>
      <c r="Y90" t="s">
        <v>5</v>
      </c>
      <c r="AD90" t="s">
        <v>4</v>
      </c>
      <c r="AE90" s="18">
        <v>18693.060000000001</v>
      </c>
      <c r="AF90">
        <v>18693.060000000001</v>
      </c>
      <c r="AG90" s="16">
        <f t="shared" si="6"/>
        <v>934.65300000000013</v>
      </c>
      <c r="AH90" s="16">
        <f t="shared" si="7"/>
        <v>19627.713</v>
      </c>
      <c r="AI90" s="17">
        <f t="shared" si="8"/>
        <v>-7.0000000014260877E-3</v>
      </c>
    </row>
    <row r="91" spans="1:35" ht="30" x14ac:dyDescent="0.25">
      <c r="B91" s="47">
        <v>2456</v>
      </c>
      <c r="C91" s="52" t="s">
        <v>1196</v>
      </c>
      <c r="D91" s="20">
        <v>89</v>
      </c>
      <c r="E91" s="20">
        <v>1</v>
      </c>
      <c r="F91" s="26" t="s">
        <v>1242</v>
      </c>
      <c r="G91" s="23">
        <v>3066.54</v>
      </c>
      <c r="H91" s="20">
        <v>31.5</v>
      </c>
      <c r="I91" s="23">
        <v>919.96</v>
      </c>
      <c r="J91" s="20">
        <v>21</v>
      </c>
      <c r="K91" s="23">
        <v>613.30999999999995</v>
      </c>
      <c r="L91" s="20">
        <v>10.5</v>
      </c>
      <c r="M91" s="23">
        <v>306.64999999999998</v>
      </c>
      <c r="N91" s="20">
        <v>0</v>
      </c>
      <c r="O91" s="23">
        <v>0</v>
      </c>
      <c r="P91" s="20">
        <v>0</v>
      </c>
      <c r="Q91" s="23">
        <v>0</v>
      </c>
      <c r="R91" s="22">
        <v>4906.46</v>
      </c>
      <c r="Y91" t="s">
        <v>5</v>
      </c>
      <c r="AD91" t="s">
        <v>4</v>
      </c>
      <c r="AE91" s="18">
        <v>4672.8100000000004</v>
      </c>
      <c r="AF91">
        <v>4672.8100000000004</v>
      </c>
      <c r="AG91" s="16">
        <f t="shared" si="6"/>
        <v>233.64050000000003</v>
      </c>
      <c r="AH91" s="16">
        <f t="shared" si="7"/>
        <v>4906.4505000000008</v>
      </c>
      <c r="AI91" s="17">
        <f t="shared" si="8"/>
        <v>-9.4999999992069206E-3</v>
      </c>
    </row>
    <row r="92" spans="1:35" ht="30" x14ac:dyDescent="0.25">
      <c r="B92" s="47">
        <v>2457</v>
      </c>
      <c r="C92" s="52" t="s">
        <v>1196</v>
      </c>
      <c r="D92" s="20">
        <v>90</v>
      </c>
      <c r="E92" s="20">
        <v>1</v>
      </c>
      <c r="F92" s="26" t="s">
        <v>1241</v>
      </c>
      <c r="G92" s="23">
        <v>6133.07</v>
      </c>
      <c r="H92" s="20">
        <v>31.5</v>
      </c>
      <c r="I92" s="23">
        <v>1839.93</v>
      </c>
      <c r="J92" s="20">
        <v>21</v>
      </c>
      <c r="K92" s="23">
        <v>1226.6099999999999</v>
      </c>
      <c r="L92" s="20">
        <v>10.5</v>
      </c>
      <c r="M92" s="23">
        <v>613.30999999999995</v>
      </c>
      <c r="N92" s="20">
        <v>0</v>
      </c>
      <c r="O92" s="23">
        <v>0</v>
      </c>
      <c r="P92" s="20">
        <v>0</v>
      </c>
      <c r="Q92" s="23">
        <v>0</v>
      </c>
      <c r="R92" s="22">
        <v>9812.92</v>
      </c>
      <c r="Y92" t="s">
        <v>5</v>
      </c>
      <c r="AD92" t="s">
        <v>4</v>
      </c>
      <c r="AE92" s="18">
        <v>9345.6299999999992</v>
      </c>
      <c r="AF92">
        <v>9345.6299999999992</v>
      </c>
      <c r="AG92" s="16">
        <f t="shared" si="6"/>
        <v>467.28149999999999</v>
      </c>
      <c r="AH92" s="16">
        <f t="shared" si="7"/>
        <v>9812.9114999999983</v>
      </c>
      <c r="AI92" s="17">
        <f t="shared" si="8"/>
        <v>-8.5000000017316779E-3</v>
      </c>
    </row>
    <row r="93" spans="1:35" ht="30" x14ac:dyDescent="0.25">
      <c r="B93" s="47">
        <v>2458</v>
      </c>
      <c r="C93" s="52" t="s">
        <v>1196</v>
      </c>
      <c r="D93" s="47">
        <v>91</v>
      </c>
      <c r="E93" s="20">
        <v>1</v>
      </c>
      <c r="F93" s="26" t="s">
        <v>1240</v>
      </c>
      <c r="G93" s="23">
        <v>5066.1000000000004</v>
      </c>
      <c r="H93" s="20">
        <v>31.5</v>
      </c>
      <c r="I93" s="23">
        <v>1519.83</v>
      </c>
      <c r="J93" s="20">
        <v>21</v>
      </c>
      <c r="K93" s="23">
        <v>1013.22</v>
      </c>
      <c r="L93" s="20">
        <v>10.5</v>
      </c>
      <c r="M93" s="23">
        <v>506.61</v>
      </c>
      <c r="N93" s="20">
        <v>0</v>
      </c>
      <c r="O93" s="23">
        <v>0</v>
      </c>
      <c r="P93" s="20">
        <v>0</v>
      </c>
      <c r="Q93" s="23">
        <v>0</v>
      </c>
      <c r="R93" s="22">
        <v>8105.76</v>
      </c>
      <c r="Y93" t="s">
        <v>5</v>
      </c>
      <c r="AD93" t="s">
        <v>4</v>
      </c>
      <c r="AE93" s="18">
        <v>7719.78</v>
      </c>
      <c r="AF93">
        <v>7719.78</v>
      </c>
      <c r="AG93" s="16">
        <f t="shared" si="6"/>
        <v>385.98900000000003</v>
      </c>
      <c r="AH93" s="16">
        <f t="shared" si="7"/>
        <v>8105.7690000000002</v>
      </c>
      <c r="AI93" s="17">
        <f t="shared" si="8"/>
        <v>9.0000000000145519E-3</v>
      </c>
    </row>
    <row r="94" spans="1:35" ht="30" x14ac:dyDescent="0.25">
      <c r="B94" s="47">
        <v>2459</v>
      </c>
      <c r="C94" s="52" t="s">
        <v>1196</v>
      </c>
      <c r="D94" s="20">
        <v>92</v>
      </c>
      <c r="E94" s="20">
        <v>1</v>
      </c>
      <c r="F94" s="26" t="s">
        <v>1239</v>
      </c>
      <c r="G94" s="23">
        <v>3999.12</v>
      </c>
      <c r="H94" s="20">
        <v>31.5</v>
      </c>
      <c r="I94" s="23">
        <v>1199.74</v>
      </c>
      <c r="J94" s="20">
        <v>21</v>
      </c>
      <c r="K94" s="23">
        <v>799.83</v>
      </c>
      <c r="L94" s="20">
        <v>10.5</v>
      </c>
      <c r="M94" s="23">
        <v>399.91</v>
      </c>
      <c r="N94" s="20">
        <v>0</v>
      </c>
      <c r="O94" s="23">
        <v>0</v>
      </c>
      <c r="P94" s="20">
        <v>0</v>
      </c>
      <c r="Q94" s="23">
        <v>0</v>
      </c>
      <c r="R94" s="22">
        <v>6398.6</v>
      </c>
      <c r="Y94" t="s">
        <v>5</v>
      </c>
      <c r="AD94" t="s">
        <v>4</v>
      </c>
      <c r="AE94" s="18">
        <v>6093.91</v>
      </c>
      <c r="AF94">
        <v>6093.91</v>
      </c>
      <c r="AG94" s="16">
        <f t="shared" si="6"/>
        <v>304.69549999999998</v>
      </c>
      <c r="AH94" s="16">
        <f t="shared" si="7"/>
        <v>6398.6054999999997</v>
      </c>
      <c r="AI94" s="17">
        <f t="shared" si="8"/>
        <v>5.4999999993015081E-3</v>
      </c>
    </row>
    <row r="95" spans="1:35" ht="30" x14ac:dyDescent="0.25">
      <c r="B95" s="47">
        <v>2460</v>
      </c>
      <c r="C95" s="52" t="s">
        <v>1196</v>
      </c>
      <c r="D95" s="20">
        <v>93</v>
      </c>
      <c r="E95" s="20">
        <v>1</v>
      </c>
      <c r="F95" s="26" t="s">
        <v>1238</v>
      </c>
      <c r="G95" s="23">
        <v>5998.68</v>
      </c>
      <c r="H95" s="20">
        <v>31.5</v>
      </c>
      <c r="I95" s="23">
        <v>1799.61</v>
      </c>
      <c r="J95" s="20">
        <v>21</v>
      </c>
      <c r="K95" s="23">
        <v>1199.74</v>
      </c>
      <c r="L95" s="20">
        <v>10.5</v>
      </c>
      <c r="M95" s="23">
        <v>599.86</v>
      </c>
      <c r="N95" s="20">
        <v>0</v>
      </c>
      <c r="O95" s="23">
        <v>0</v>
      </c>
      <c r="P95" s="20">
        <v>0</v>
      </c>
      <c r="Q95" s="23">
        <v>0</v>
      </c>
      <c r="R95" s="22">
        <v>9597.89</v>
      </c>
      <c r="Y95" t="s">
        <v>5</v>
      </c>
      <c r="AD95" t="s">
        <v>4</v>
      </c>
      <c r="AE95" s="18">
        <v>9140.85</v>
      </c>
      <c r="AF95">
        <v>9140.85</v>
      </c>
      <c r="AG95" s="16">
        <f t="shared" si="6"/>
        <v>457.04250000000002</v>
      </c>
      <c r="AH95" s="16">
        <f t="shared" si="7"/>
        <v>9597.8924999999999</v>
      </c>
      <c r="AI95" s="17">
        <f t="shared" si="8"/>
        <v>2.500000000509317E-3</v>
      </c>
    </row>
    <row r="96" spans="1:35" ht="30" x14ac:dyDescent="0.25">
      <c r="B96" s="47">
        <v>2461</v>
      </c>
      <c r="C96" s="52" t="s">
        <v>1196</v>
      </c>
      <c r="D96" s="47">
        <v>94</v>
      </c>
      <c r="E96" s="20">
        <v>1</v>
      </c>
      <c r="F96" s="26" t="s">
        <v>1237</v>
      </c>
      <c r="G96" s="23">
        <v>13333.13</v>
      </c>
      <c r="H96" s="20">
        <v>31.5</v>
      </c>
      <c r="I96" s="23">
        <v>3999.94</v>
      </c>
      <c r="J96" s="20">
        <v>21</v>
      </c>
      <c r="K96" s="23">
        <v>2666.62</v>
      </c>
      <c r="L96" s="20">
        <v>10.5</v>
      </c>
      <c r="M96" s="23">
        <v>1333.31</v>
      </c>
      <c r="N96" s="20">
        <v>0</v>
      </c>
      <c r="O96" s="23">
        <v>0</v>
      </c>
      <c r="P96" s="20">
        <v>0</v>
      </c>
      <c r="Q96" s="23">
        <v>0</v>
      </c>
      <c r="R96" s="22">
        <v>21333</v>
      </c>
      <c r="Y96" t="s">
        <v>5</v>
      </c>
      <c r="AD96" t="s">
        <v>4</v>
      </c>
      <c r="AE96" s="18">
        <v>20317.150000000001</v>
      </c>
      <c r="AF96">
        <v>20317.150000000001</v>
      </c>
      <c r="AG96" s="16">
        <f t="shared" si="6"/>
        <v>1015.8575000000001</v>
      </c>
      <c r="AH96" s="16">
        <f t="shared" si="7"/>
        <v>21333.0075</v>
      </c>
      <c r="AI96" s="17">
        <f t="shared" si="8"/>
        <v>7.4999999997089617E-3</v>
      </c>
    </row>
    <row r="97" spans="2:35" ht="30" x14ac:dyDescent="0.25">
      <c r="B97" s="47">
        <v>2462</v>
      </c>
      <c r="C97" s="52" t="s">
        <v>1196</v>
      </c>
      <c r="D97" s="20">
        <v>95</v>
      </c>
      <c r="E97" s="20">
        <v>1</v>
      </c>
      <c r="F97" s="26" t="s">
        <v>1236</v>
      </c>
      <c r="G97" s="23">
        <v>7198.88</v>
      </c>
      <c r="H97" s="20">
        <v>31.5</v>
      </c>
      <c r="I97" s="23">
        <v>2159.66</v>
      </c>
      <c r="J97" s="20">
        <v>21</v>
      </c>
      <c r="K97" s="23">
        <v>1439.78</v>
      </c>
      <c r="L97" s="20">
        <v>10.5</v>
      </c>
      <c r="M97" s="23">
        <v>719.89</v>
      </c>
      <c r="N97" s="20">
        <v>0</v>
      </c>
      <c r="O97" s="23">
        <v>0</v>
      </c>
      <c r="P97" s="20">
        <v>0</v>
      </c>
      <c r="Q97" s="23">
        <v>0</v>
      </c>
      <c r="R97" s="22">
        <v>11518.21</v>
      </c>
      <c r="Y97" t="s">
        <v>5</v>
      </c>
      <c r="AD97" t="s">
        <v>4</v>
      </c>
      <c r="AE97" s="18">
        <v>10969.73</v>
      </c>
      <c r="AF97">
        <v>10969.73</v>
      </c>
      <c r="AG97" s="16">
        <f t="shared" si="6"/>
        <v>548.48649999999998</v>
      </c>
      <c r="AH97" s="16">
        <f t="shared" si="7"/>
        <v>11518.216499999999</v>
      </c>
      <c r="AI97" s="17">
        <f t="shared" si="8"/>
        <v>6.4999999995052349E-3</v>
      </c>
    </row>
    <row r="98" spans="2:35" ht="30" x14ac:dyDescent="0.25">
      <c r="B98" s="47">
        <v>2463</v>
      </c>
      <c r="C98" s="52" t="s">
        <v>1196</v>
      </c>
      <c r="D98" s="20">
        <v>96</v>
      </c>
      <c r="E98" s="20">
        <v>1</v>
      </c>
      <c r="F98" s="26" t="s">
        <v>1235</v>
      </c>
      <c r="G98" s="23">
        <v>5866.62</v>
      </c>
      <c r="H98" s="20">
        <v>31.5</v>
      </c>
      <c r="I98" s="23">
        <v>1759.99</v>
      </c>
      <c r="J98" s="20">
        <v>21</v>
      </c>
      <c r="K98" s="23">
        <v>1173.32</v>
      </c>
      <c r="L98" s="20">
        <v>10.5</v>
      </c>
      <c r="M98" s="23">
        <v>586.66999999999996</v>
      </c>
      <c r="N98" s="20">
        <v>0</v>
      </c>
      <c r="O98" s="23">
        <v>0</v>
      </c>
      <c r="P98" s="20">
        <v>0</v>
      </c>
      <c r="Q98" s="23">
        <v>0</v>
      </c>
      <c r="R98" s="22">
        <v>9386.6</v>
      </c>
      <c r="Y98" t="s">
        <v>5</v>
      </c>
      <c r="AD98" t="s">
        <v>4</v>
      </c>
      <c r="AE98" s="18">
        <v>8939.6200000000008</v>
      </c>
      <c r="AF98">
        <v>8939.6200000000008</v>
      </c>
      <c r="AG98" s="16">
        <f t="shared" si="6"/>
        <v>446.98100000000005</v>
      </c>
      <c r="AH98" s="16">
        <f t="shared" si="7"/>
        <v>9386.6010000000006</v>
      </c>
      <c r="AI98" s="17">
        <f t="shared" si="8"/>
        <v>1.0000000002037268E-3</v>
      </c>
    </row>
    <row r="99" spans="2:35" ht="30" x14ac:dyDescent="0.25">
      <c r="B99" s="47">
        <v>2464</v>
      </c>
      <c r="C99" s="52" t="s">
        <v>1196</v>
      </c>
      <c r="D99" s="47">
        <v>97</v>
      </c>
      <c r="E99" s="20">
        <v>1</v>
      </c>
      <c r="F99" s="26" t="s">
        <v>1234</v>
      </c>
      <c r="G99" s="23">
        <v>5332.55</v>
      </c>
      <c r="H99" s="20">
        <v>31.5</v>
      </c>
      <c r="I99" s="23">
        <v>1599.77</v>
      </c>
      <c r="J99" s="20">
        <v>21</v>
      </c>
      <c r="K99" s="23">
        <v>1066.51</v>
      </c>
      <c r="L99" s="20">
        <v>10.5</v>
      </c>
      <c r="M99" s="23">
        <v>533.25</v>
      </c>
      <c r="N99" s="20">
        <v>0</v>
      </c>
      <c r="O99" s="23">
        <v>0</v>
      </c>
      <c r="P99" s="20">
        <v>0</v>
      </c>
      <c r="Q99" s="23">
        <v>0</v>
      </c>
      <c r="R99" s="22">
        <v>8532.08</v>
      </c>
      <c r="Y99" t="s">
        <v>5</v>
      </c>
      <c r="AD99" t="s">
        <v>4</v>
      </c>
      <c r="AE99" s="18">
        <v>8125.79</v>
      </c>
      <c r="AF99">
        <v>8125.79</v>
      </c>
      <c r="AG99" s="16">
        <f t="shared" ref="AG99:AG130" si="9">+AF99*5%</f>
        <v>406.28950000000003</v>
      </c>
      <c r="AH99" s="16">
        <f t="shared" ref="AH99:AH130" si="10">+AG99+AF99</f>
        <v>8532.0794999999998</v>
      </c>
      <c r="AI99" s="17">
        <f t="shared" ref="AI99:AI130" si="11">+AH99-R99</f>
        <v>-5.0000000010186341E-4</v>
      </c>
    </row>
    <row r="100" spans="2:35" ht="30" x14ac:dyDescent="0.25">
      <c r="B100" s="47">
        <v>2465</v>
      </c>
      <c r="C100" s="52" t="s">
        <v>1196</v>
      </c>
      <c r="D100" s="20">
        <v>98</v>
      </c>
      <c r="E100" s="20">
        <v>1</v>
      </c>
      <c r="F100" s="26" t="s">
        <v>1233</v>
      </c>
      <c r="G100" s="23">
        <v>9332.84</v>
      </c>
      <c r="H100" s="20">
        <v>31.5</v>
      </c>
      <c r="I100" s="23">
        <v>2799.86</v>
      </c>
      <c r="J100" s="20">
        <v>21</v>
      </c>
      <c r="K100" s="23">
        <v>1866.56</v>
      </c>
      <c r="L100" s="20">
        <v>10.5</v>
      </c>
      <c r="M100" s="23">
        <v>933.28</v>
      </c>
      <c r="N100" s="20">
        <v>0</v>
      </c>
      <c r="O100" s="23">
        <v>0</v>
      </c>
      <c r="P100" s="20">
        <v>0</v>
      </c>
      <c r="Q100" s="23">
        <v>0</v>
      </c>
      <c r="R100" s="22">
        <v>14932.54</v>
      </c>
      <c r="Y100" t="s">
        <v>5</v>
      </c>
      <c r="AD100" t="s">
        <v>4</v>
      </c>
      <c r="AE100" s="18">
        <v>14221.47</v>
      </c>
      <c r="AF100">
        <v>14221.47</v>
      </c>
      <c r="AG100" s="16">
        <f t="shared" si="9"/>
        <v>711.07349999999997</v>
      </c>
      <c r="AH100" s="16">
        <f t="shared" si="10"/>
        <v>14932.5435</v>
      </c>
      <c r="AI100" s="17">
        <f t="shared" si="11"/>
        <v>3.4999999988940544E-3</v>
      </c>
    </row>
    <row r="101" spans="2:35" ht="30" x14ac:dyDescent="0.25">
      <c r="B101" s="47">
        <v>2466</v>
      </c>
      <c r="C101" s="52" t="s">
        <v>1196</v>
      </c>
      <c r="D101" s="20">
        <v>99</v>
      </c>
      <c r="E101" s="20">
        <v>1</v>
      </c>
      <c r="F101" s="26" t="s">
        <v>1232</v>
      </c>
      <c r="G101" s="23">
        <v>7732.96</v>
      </c>
      <c r="H101" s="20">
        <v>31.5</v>
      </c>
      <c r="I101" s="23">
        <v>2319.89</v>
      </c>
      <c r="J101" s="20">
        <v>21</v>
      </c>
      <c r="K101" s="23">
        <v>1546.59</v>
      </c>
      <c r="L101" s="20">
        <v>10.5</v>
      </c>
      <c r="M101" s="23">
        <v>773.29</v>
      </c>
      <c r="N101" s="20">
        <v>0</v>
      </c>
      <c r="O101" s="23">
        <v>0</v>
      </c>
      <c r="P101" s="20">
        <v>0</v>
      </c>
      <c r="Q101" s="23">
        <v>0</v>
      </c>
      <c r="R101" s="22">
        <v>12372.73</v>
      </c>
      <c r="Y101" t="s">
        <v>5</v>
      </c>
      <c r="AD101" t="s">
        <v>4</v>
      </c>
      <c r="AE101" s="18">
        <v>11783.55</v>
      </c>
      <c r="AF101">
        <v>11783.55</v>
      </c>
      <c r="AG101" s="16">
        <f t="shared" si="9"/>
        <v>589.17750000000001</v>
      </c>
      <c r="AH101" s="16">
        <f t="shared" si="10"/>
        <v>12372.727499999999</v>
      </c>
      <c r="AI101" s="17">
        <f t="shared" si="11"/>
        <v>-2.500000000509317E-3</v>
      </c>
    </row>
    <row r="102" spans="2:35" ht="30" x14ac:dyDescent="0.25">
      <c r="B102" s="47">
        <v>2467</v>
      </c>
      <c r="C102" s="52" t="s">
        <v>1196</v>
      </c>
      <c r="D102" s="47">
        <v>100</v>
      </c>
      <c r="E102" s="20">
        <v>1</v>
      </c>
      <c r="F102" s="26" t="s">
        <v>1231</v>
      </c>
      <c r="G102" s="23">
        <v>7732.96</v>
      </c>
      <c r="H102" s="20">
        <v>31.5</v>
      </c>
      <c r="I102" s="23">
        <v>2319.89</v>
      </c>
      <c r="J102" s="20">
        <v>21</v>
      </c>
      <c r="K102" s="23">
        <v>1546.59</v>
      </c>
      <c r="L102" s="20">
        <v>10.5</v>
      </c>
      <c r="M102" s="23">
        <v>773.29</v>
      </c>
      <c r="N102" s="20">
        <v>0</v>
      </c>
      <c r="O102" s="23">
        <v>0</v>
      </c>
      <c r="P102" s="20">
        <v>0</v>
      </c>
      <c r="Q102" s="23">
        <v>0</v>
      </c>
      <c r="R102" s="22">
        <v>12372.73</v>
      </c>
      <c r="Y102" t="s">
        <v>5</v>
      </c>
      <c r="AD102" t="s">
        <v>4</v>
      </c>
      <c r="AE102" s="18">
        <v>11783.55</v>
      </c>
      <c r="AF102">
        <v>11783.55</v>
      </c>
      <c r="AG102" s="16">
        <f t="shared" si="9"/>
        <v>589.17750000000001</v>
      </c>
      <c r="AH102" s="16">
        <f t="shared" si="10"/>
        <v>12372.727499999999</v>
      </c>
      <c r="AI102" s="17">
        <f t="shared" si="11"/>
        <v>-2.500000000509317E-3</v>
      </c>
    </row>
    <row r="103" spans="2:35" ht="30" x14ac:dyDescent="0.25">
      <c r="B103" s="47">
        <v>2468</v>
      </c>
      <c r="C103" s="52" t="s">
        <v>1196</v>
      </c>
      <c r="D103" s="20">
        <v>101</v>
      </c>
      <c r="E103" s="20">
        <v>1</v>
      </c>
      <c r="F103" s="26" t="s">
        <v>1230</v>
      </c>
      <c r="G103" s="23">
        <v>6532.75</v>
      </c>
      <c r="H103" s="20">
        <v>31.5</v>
      </c>
      <c r="I103" s="23">
        <v>1959.82</v>
      </c>
      <c r="J103" s="20">
        <v>21</v>
      </c>
      <c r="K103" s="23">
        <v>1306.55</v>
      </c>
      <c r="L103" s="20">
        <v>10.5</v>
      </c>
      <c r="M103" s="23">
        <v>653.28</v>
      </c>
      <c r="N103" s="20">
        <v>0</v>
      </c>
      <c r="O103" s="23">
        <v>0</v>
      </c>
      <c r="P103" s="20">
        <v>0</v>
      </c>
      <c r="Q103" s="23">
        <v>0</v>
      </c>
      <c r="R103" s="22">
        <v>10452.4</v>
      </c>
      <c r="Y103" t="s">
        <v>5</v>
      </c>
      <c r="AD103" t="s">
        <v>4</v>
      </c>
      <c r="AE103" s="18">
        <v>9954.67</v>
      </c>
      <c r="AF103">
        <v>9954.67</v>
      </c>
      <c r="AG103" s="16">
        <f t="shared" si="9"/>
        <v>497.73350000000005</v>
      </c>
      <c r="AH103" s="16">
        <f t="shared" si="10"/>
        <v>10452.4035</v>
      </c>
      <c r="AI103" s="17">
        <f t="shared" si="11"/>
        <v>3.5000000007130438E-3</v>
      </c>
    </row>
    <row r="104" spans="2:35" ht="30" x14ac:dyDescent="0.25">
      <c r="B104" s="47">
        <v>2469</v>
      </c>
      <c r="C104" s="52" t="s">
        <v>1196</v>
      </c>
      <c r="D104" s="20">
        <v>102</v>
      </c>
      <c r="E104" s="20">
        <v>1</v>
      </c>
      <c r="F104" s="26" t="s">
        <v>1229</v>
      </c>
      <c r="G104" s="23">
        <v>5066.1000000000004</v>
      </c>
      <c r="H104" s="20">
        <v>31.5</v>
      </c>
      <c r="I104" s="23">
        <v>1519.83</v>
      </c>
      <c r="J104" s="20">
        <v>21</v>
      </c>
      <c r="K104" s="23">
        <v>1013.22</v>
      </c>
      <c r="L104" s="20">
        <v>10.5</v>
      </c>
      <c r="M104" s="23">
        <v>506.61</v>
      </c>
      <c r="N104" s="20">
        <v>0</v>
      </c>
      <c r="O104" s="23">
        <v>0</v>
      </c>
      <c r="P104" s="20">
        <v>0</v>
      </c>
      <c r="Q104" s="23">
        <v>0</v>
      </c>
      <c r="R104" s="22">
        <v>8105.76</v>
      </c>
      <c r="Y104" t="s">
        <v>5</v>
      </c>
      <c r="AD104" t="s">
        <v>4</v>
      </c>
      <c r="AE104" s="18">
        <v>7719.78</v>
      </c>
      <c r="AF104">
        <v>7719.78</v>
      </c>
      <c r="AG104" s="16">
        <f t="shared" si="9"/>
        <v>385.98900000000003</v>
      </c>
      <c r="AH104" s="16">
        <f t="shared" si="10"/>
        <v>8105.7690000000002</v>
      </c>
      <c r="AI104" s="17">
        <f t="shared" si="11"/>
        <v>9.0000000000145519E-3</v>
      </c>
    </row>
    <row r="105" spans="2:35" ht="30" x14ac:dyDescent="0.25">
      <c r="B105" s="47">
        <v>2470</v>
      </c>
      <c r="C105" s="52" t="s">
        <v>1196</v>
      </c>
      <c r="D105" s="47">
        <v>103</v>
      </c>
      <c r="E105" s="20">
        <v>1</v>
      </c>
      <c r="F105" s="26" t="s">
        <v>1228</v>
      </c>
      <c r="G105" s="23">
        <v>2132.7800000000002</v>
      </c>
      <c r="H105" s="20">
        <v>31.5</v>
      </c>
      <c r="I105" s="23">
        <v>639.84</v>
      </c>
      <c r="J105" s="20">
        <v>21</v>
      </c>
      <c r="K105" s="23">
        <v>426.55</v>
      </c>
      <c r="L105" s="20">
        <v>10.5</v>
      </c>
      <c r="M105" s="23">
        <v>213.28</v>
      </c>
      <c r="N105" s="20">
        <v>0</v>
      </c>
      <c r="O105" s="23">
        <v>0</v>
      </c>
      <c r="P105" s="20">
        <v>0</v>
      </c>
      <c r="Q105" s="23">
        <v>0</v>
      </c>
      <c r="R105" s="22">
        <v>3412.45</v>
      </c>
      <c r="Y105" t="s">
        <v>5</v>
      </c>
      <c r="AD105" t="s">
        <v>4</v>
      </c>
      <c r="AE105" s="18">
        <v>3249.95</v>
      </c>
      <c r="AF105">
        <v>3249.95</v>
      </c>
      <c r="AG105" s="16">
        <f t="shared" si="9"/>
        <v>162.4975</v>
      </c>
      <c r="AH105" s="16">
        <f t="shared" si="10"/>
        <v>3412.4474999999998</v>
      </c>
      <c r="AI105" s="17">
        <f t="shared" si="11"/>
        <v>-2.5000000000545697E-3</v>
      </c>
    </row>
    <row r="106" spans="2:35" ht="30" x14ac:dyDescent="0.25">
      <c r="B106" s="47">
        <v>2471</v>
      </c>
      <c r="C106" s="52" t="s">
        <v>1196</v>
      </c>
      <c r="D106" s="20">
        <v>104</v>
      </c>
      <c r="E106" s="20">
        <v>1</v>
      </c>
      <c r="F106" s="26" t="s">
        <v>1227</v>
      </c>
      <c r="G106" s="23">
        <v>3198.59</v>
      </c>
      <c r="H106" s="20">
        <v>31.5</v>
      </c>
      <c r="I106" s="23">
        <v>959.57</v>
      </c>
      <c r="J106" s="20">
        <v>21</v>
      </c>
      <c r="K106" s="23">
        <v>639.72</v>
      </c>
      <c r="L106" s="20">
        <v>10.5</v>
      </c>
      <c r="M106" s="23">
        <v>319.86</v>
      </c>
      <c r="N106" s="20">
        <v>0</v>
      </c>
      <c r="O106" s="23">
        <v>0</v>
      </c>
      <c r="P106" s="20">
        <v>0</v>
      </c>
      <c r="Q106" s="23">
        <v>0</v>
      </c>
      <c r="R106" s="22">
        <v>5117.74</v>
      </c>
      <c r="Y106" t="s">
        <v>5</v>
      </c>
      <c r="AD106" t="s">
        <v>4</v>
      </c>
      <c r="AE106" s="18">
        <v>4874.05</v>
      </c>
      <c r="AF106">
        <v>4874.05</v>
      </c>
      <c r="AG106" s="16">
        <f t="shared" si="9"/>
        <v>243.70250000000001</v>
      </c>
      <c r="AH106" s="16">
        <f t="shared" si="10"/>
        <v>5117.7525000000005</v>
      </c>
      <c r="AI106" s="17">
        <f t="shared" si="11"/>
        <v>1.2500000000727596E-2</v>
      </c>
    </row>
    <row r="107" spans="2:35" ht="30" x14ac:dyDescent="0.25">
      <c r="B107" s="47">
        <v>2472</v>
      </c>
      <c r="C107" s="52" t="s">
        <v>1196</v>
      </c>
      <c r="D107" s="20">
        <v>105</v>
      </c>
      <c r="E107" s="20">
        <v>1</v>
      </c>
      <c r="F107" s="26" t="s">
        <v>1226</v>
      </c>
      <c r="G107" s="23">
        <v>5332.55</v>
      </c>
      <c r="H107" s="20">
        <v>31.5</v>
      </c>
      <c r="I107" s="23">
        <v>1599.77</v>
      </c>
      <c r="J107" s="20">
        <v>21</v>
      </c>
      <c r="K107" s="23">
        <v>1066.51</v>
      </c>
      <c r="L107" s="20">
        <v>10.5</v>
      </c>
      <c r="M107" s="23">
        <v>533.25</v>
      </c>
      <c r="N107" s="20">
        <v>0</v>
      </c>
      <c r="O107" s="23">
        <v>0</v>
      </c>
      <c r="P107" s="20">
        <v>0</v>
      </c>
      <c r="Q107" s="23">
        <v>0</v>
      </c>
      <c r="R107" s="22">
        <v>8532.08</v>
      </c>
      <c r="Y107" t="s">
        <v>5</v>
      </c>
      <c r="AD107" t="s">
        <v>4</v>
      </c>
      <c r="AE107" s="18">
        <v>8125.79</v>
      </c>
      <c r="AF107">
        <v>8125.79</v>
      </c>
      <c r="AG107" s="16">
        <f t="shared" si="9"/>
        <v>406.28950000000003</v>
      </c>
      <c r="AH107" s="16">
        <f t="shared" si="10"/>
        <v>8532.0794999999998</v>
      </c>
      <c r="AI107" s="17">
        <f t="shared" si="11"/>
        <v>-5.0000000010186341E-4</v>
      </c>
    </row>
    <row r="108" spans="2:35" ht="30" x14ac:dyDescent="0.25">
      <c r="B108" s="47">
        <v>2473</v>
      </c>
      <c r="C108" s="52" t="s">
        <v>1196</v>
      </c>
      <c r="D108" s="47">
        <v>106</v>
      </c>
      <c r="E108" s="20">
        <v>1</v>
      </c>
      <c r="F108" s="26" t="s">
        <v>1225</v>
      </c>
      <c r="G108" s="23">
        <v>5332.55</v>
      </c>
      <c r="H108" s="20">
        <v>31.5</v>
      </c>
      <c r="I108" s="23">
        <v>1599.77</v>
      </c>
      <c r="J108" s="20">
        <v>21</v>
      </c>
      <c r="K108" s="23">
        <v>1066.51</v>
      </c>
      <c r="L108" s="20">
        <v>10.5</v>
      </c>
      <c r="M108" s="23">
        <v>533.25</v>
      </c>
      <c r="N108" s="20">
        <v>0</v>
      </c>
      <c r="O108" s="23">
        <v>0</v>
      </c>
      <c r="P108" s="20">
        <v>0</v>
      </c>
      <c r="Q108" s="23">
        <v>0</v>
      </c>
      <c r="R108" s="22">
        <v>8532.08</v>
      </c>
      <c r="Y108" t="s">
        <v>5</v>
      </c>
      <c r="AD108" t="s">
        <v>4</v>
      </c>
      <c r="AE108" s="18">
        <v>8125.79</v>
      </c>
      <c r="AF108">
        <v>8125.79</v>
      </c>
      <c r="AG108" s="16">
        <f t="shared" si="9"/>
        <v>406.28950000000003</v>
      </c>
      <c r="AH108" s="16">
        <f t="shared" si="10"/>
        <v>8532.0794999999998</v>
      </c>
      <c r="AI108" s="17">
        <f t="shared" si="11"/>
        <v>-5.0000000010186341E-4</v>
      </c>
    </row>
    <row r="109" spans="2:35" ht="30" x14ac:dyDescent="0.25">
      <c r="B109" s="47">
        <v>2474</v>
      </c>
      <c r="C109" s="52" t="s">
        <v>1196</v>
      </c>
      <c r="D109" s="20">
        <v>107</v>
      </c>
      <c r="E109" s="20">
        <v>1</v>
      </c>
      <c r="F109" s="26" t="s">
        <v>1224</v>
      </c>
      <c r="G109" s="23">
        <v>6933.6</v>
      </c>
      <c r="H109" s="20">
        <v>31.5</v>
      </c>
      <c r="I109" s="23">
        <v>2080.08</v>
      </c>
      <c r="J109" s="20">
        <v>21</v>
      </c>
      <c r="K109" s="23">
        <v>1386.72</v>
      </c>
      <c r="L109" s="20">
        <v>10.5</v>
      </c>
      <c r="M109" s="23">
        <v>693.36</v>
      </c>
      <c r="N109" s="20">
        <v>0</v>
      </c>
      <c r="O109" s="23">
        <v>0</v>
      </c>
      <c r="P109" s="20">
        <v>0</v>
      </c>
      <c r="Q109" s="23">
        <v>0</v>
      </c>
      <c r="R109" s="22">
        <v>11093.76</v>
      </c>
      <c r="Y109" t="s">
        <v>5</v>
      </c>
      <c r="AD109" t="s">
        <v>4</v>
      </c>
      <c r="AE109" s="18">
        <v>10565.49</v>
      </c>
      <c r="AF109">
        <v>10565.49</v>
      </c>
      <c r="AG109" s="16">
        <f t="shared" si="9"/>
        <v>528.27449999999999</v>
      </c>
      <c r="AH109" s="16">
        <f t="shared" si="10"/>
        <v>11093.764499999999</v>
      </c>
      <c r="AI109" s="17">
        <f t="shared" si="11"/>
        <v>4.4999999990977813E-3</v>
      </c>
    </row>
    <row r="110" spans="2:35" ht="30" x14ac:dyDescent="0.25">
      <c r="B110" s="47">
        <v>2475</v>
      </c>
      <c r="C110" s="52" t="s">
        <v>1196</v>
      </c>
      <c r="D110" s="20">
        <v>108</v>
      </c>
      <c r="E110" s="20">
        <v>1</v>
      </c>
      <c r="F110" s="26" t="s">
        <v>1223</v>
      </c>
      <c r="G110" s="23">
        <v>9332.84</v>
      </c>
      <c r="H110" s="20">
        <v>31.5</v>
      </c>
      <c r="I110" s="23">
        <v>2799.86</v>
      </c>
      <c r="J110" s="20">
        <v>21</v>
      </c>
      <c r="K110" s="23">
        <v>1866.56</v>
      </c>
      <c r="L110" s="20">
        <v>10.5</v>
      </c>
      <c r="M110" s="23">
        <v>933.28</v>
      </c>
      <c r="N110" s="20">
        <v>0</v>
      </c>
      <c r="O110" s="23">
        <v>0</v>
      </c>
      <c r="P110" s="20">
        <v>0</v>
      </c>
      <c r="Q110" s="23">
        <v>0</v>
      </c>
      <c r="R110" s="22">
        <v>14932.54</v>
      </c>
      <c r="Y110" t="s">
        <v>5</v>
      </c>
      <c r="AD110" t="s">
        <v>4</v>
      </c>
      <c r="AE110" s="18">
        <v>14221.47</v>
      </c>
      <c r="AF110">
        <v>14221.47</v>
      </c>
      <c r="AG110" s="16">
        <f t="shared" si="9"/>
        <v>711.07349999999997</v>
      </c>
      <c r="AH110" s="16">
        <f t="shared" si="10"/>
        <v>14932.5435</v>
      </c>
      <c r="AI110" s="17">
        <f t="shared" si="11"/>
        <v>3.4999999988940544E-3</v>
      </c>
    </row>
    <row r="111" spans="2:35" ht="30" x14ac:dyDescent="0.25">
      <c r="B111" s="47">
        <v>2476</v>
      </c>
      <c r="C111" s="52" t="s">
        <v>1196</v>
      </c>
      <c r="D111" s="47">
        <v>109</v>
      </c>
      <c r="E111" s="20">
        <v>1</v>
      </c>
      <c r="F111" s="26" t="s">
        <v>1222</v>
      </c>
      <c r="G111" s="23">
        <v>11999.69</v>
      </c>
      <c r="H111" s="20">
        <v>31.5</v>
      </c>
      <c r="I111" s="23">
        <v>3599.9</v>
      </c>
      <c r="J111" s="20">
        <v>21</v>
      </c>
      <c r="K111" s="23">
        <v>2399.94</v>
      </c>
      <c r="L111" s="20">
        <v>10.5</v>
      </c>
      <c r="M111" s="23">
        <v>1199.97</v>
      </c>
      <c r="N111" s="20">
        <v>0</v>
      </c>
      <c r="O111" s="23">
        <v>0</v>
      </c>
      <c r="P111" s="20">
        <v>0</v>
      </c>
      <c r="Q111" s="23">
        <v>0</v>
      </c>
      <c r="R111" s="22">
        <v>19199.5</v>
      </c>
      <c r="Y111" t="s">
        <v>5</v>
      </c>
      <c r="AD111" t="s">
        <v>4</v>
      </c>
      <c r="AE111" s="18">
        <v>18285.25</v>
      </c>
      <c r="AF111">
        <v>18285.25</v>
      </c>
      <c r="AG111" s="16">
        <f t="shared" si="9"/>
        <v>914.26250000000005</v>
      </c>
      <c r="AH111" s="16">
        <f t="shared" si="10"/>
        <v>19199.512500000001</v>
      </c>
      <c r="AI111" s="17">
        <f t="shared" si="11"/>
        <v>1.2500000000727596E-2</v>
      </c>
    </row>
    <row r="112" spans="2:35" ht="30" x14ac:dyDescent="0.25">
      <c r="B112" s="47">
        <v>2477</v>
      </c>
      <c r="C112" s="52" t="s">
        <v>1196</v>
      </c>
      <c r="D112" s="20">
        <v>110</v>
      </c>
      <c r="E112" s="20">
        <v>1</v>
      </c>
      <c r="F112" s="26" t="s">
        <v>1221</v>
      </c>
      <c r="G112" s="23">
        <v>10667.43</v>
      </c>
      <c r="H112" s="20">
        <v>31.5</v>
      </c>
      <c r="I112" s="23">
        <v>3200.23</v>
      </c>
      <c r="J112" s="20">
        <v>21</v>
      </c>
      <c r="K112" s="23">
        <v>2133.48</v>
      </c>
      <c r="L112" s="20">
        <v>10.5</v>
      </c>
      <c r="M112" s="23">
        <v>1066.75</v>
      </c>
      <c r="N112" s="20">
        <v>0</v>
      </c>
      <c r="O112" s="23">
        <v>0</v>
      </c>
      <c r="P112" s="20">
        <v>0</v>
      </c>
      <c r="Q112" s="23">
        <v>0</v>
      </c>
      <c r="R112" s="22">
        <v>17067.89</v>
      </c>
      <c r="Y112" t="s">
        <v>5</v>
      </c>
      <c r="AD112" t="s">
        <v>4</v>
      </c>
      <c r="AE112" s="18">
        <v>16255.14</v>
      </c>
      <c r="AF112">
        <v>16255.14</v>
      </c>
      <c r="AG112" s="16">
        <f t="shared" si="9"/>
        <v>812.75700000000006</v>
      </c>
      <c r="AH112" s="16">
        <f t="shared" si="10"/>
        <v>17067.897000000001</v>
      </c>
      <c r="AI112" s="17">
        <f t="shared" si="11"/>
        <v>7.0000000014260877E-3</v>
      </c>
    </row>
    <row r="113" spans="2:35" ht="30" x14ac:dyDescent="0.25">
      <c r="B113" s="47">
        <v>2478</v>
      </c>
      <c r="C113" s="52" t="s">
        <v>1196</v>
      </c>
      <c r="D113" s="20">
        <v>111</v>
      </c>
      <c r="E113" s="20">
        <v>1</v>
      </c>
      <c r="F113" s="26" t="s">
        <v>1220</v>
      </c>
      <c r="G113" s="23">
        <v>6667.14</v>
      </c>
      <c r="H113" s="20">
        <v>31.5</v>
      </c>
      <c r="I113" s="23">
        <v>2000.14</v>
      </c>
      <c r="J113" s="20">
        <v>21</v>
      </c>
      <c r="K113" s="23">
        <v>1333.43</v>
      </c>
      <c r="L113" s="20">
        <v>10.5</v>
      </c>
      <c r="M113" s="23">
        <v>666.72</v>
      </c>
      <c r="N113" s="20">
        <v>0</v>
      </c>
      <c r="O113" s="23">
        <v>0</v>
      </c>
      <c r="P113" s="20">
        <v>0</v>
      </c>
      <c r="Q113" s="23">
        <v>0</v>
      </c>
      <c r="R113" s="22">
        <v>10667.43</v>
      </c>
      <c r="Y113" t="s">
        <v>5</v>
      </c>
      <c r="AD113" t="s">
        <v>4</v>
      </c>
      <c r="AE113" s="18">
        <v>10159.459999999999</v>
      </c>
      <c r="AF113">
        <v>10159.459999999999</v>
      </c>
      <c r="AG113" s="16">
        <f t="shared" si="9"/>
        <v>507.97299999999996</v>
      </c>
      <c r="AH113" s="16">
        <f t="shared" si="10"/>
        <v>10667.432999999999</v>
      </c>
      <c r="AI113" s="17">
        <f t="shared" si="11"/>
        <v>2.999999998792191E-3</v>
      </c>
    </row>
    <row r="114" spans="2:35" ht="30" x14ac:dyDescent="0.25">
      <c r="B114" s="47">
        <v>2479</v>
      </c>
      <c r="C114" s="52" t="s">
        <v>1196</v>
      </c>
      <c r="D114" s="47">
        <v>112</v>
      </c>
      <c r="E114" s="20">
        <v>1</v>
      </c>
      <c r="F114" s="26" t="s">
        <v>1219</v>
      </c>
      <c r="G114" s="23">
        <v>7333.28</v>
      </c>
      <c r="H114" s="20">
        <v>31.5</v>
      </c>
      <c r="I114" s="23">
        <v>2199.98</v>
      </c>
      <c r="J114" s="20">
        <v>21</v>
      </c>
      <c r="K114" s="23">
        <v>1466.66</v>
      </c>
      <c r="L114" s="20">
        <v>10.5</v>
      </c>
      <c r="M114" s="23">
        <v>733.33</v>
      </c>
      <c r="N114" s="20">
        <v>0</v>
      </c>
      <c r="O114" s="23">
        <v>0</v>
      </c>
      <c r="P114" s="20">
        <v>0</v>
      </c>
      <c r="Q114" s="23">
        <v>0</v>
      </c>
      <c r="R114" s="22">
        <v>11733.25</v>
      </c>
      <c r="Y114" t="s">
        <v>5</v>
      </c>
      <c r="AD114" t="s">
        <v>4</v>
      </c>
      <c r="AE114" s="18">
        <v>11174.53</v>
      </c>
      <c r="AF114">
        <v>11174.53</v>
      </c>
      <c r="AG114" s="16">
        <f t="shared" si="9"/>
        <v>558.7265000000001</v>
      </c>
      <c r="AH114" s="16">
        <f t="shared" si="10"/>
        <v>11733.256500000001</v>
      </c>
      <c r="AI114" s="17">
        <f t="shared" si="11"/>
        <v>6.5000000013242243E-3</v>
      </c>
    </row>
    <row r="115" spans="2:35" ht="30" x14ac:dyDescent="0.25">
      <c r="B115" s="47">
        <v>2480</v>
      </c>
      <c r="C115" s="52" t="s">
        <v>1196</v>
      </c>
      <c r="D115" s="20">
        <v>113</v>
      </c>
      <c r="E115" s="20">
        <v>1</v>
      </c>
      <c r="F115" s="26" t="s">
        <v>1218</v>
      </c>
      <c r="G115" s="23">
        <v>10667.43</v>
      </c>
      <c r="H115" s="20">
        <v>31.5</v>
      </c>
      <c r="I115" s="23">
        <v>3200.23</v>
      </c>
      <c r="J115" s="20">
        <v>21</v>
      </c>
      <c r="K115" s="23">
        <v>2133.48</v>
      </c>
      <c r="L115" s="20">
        <v>10.5</v>
      </c>
      <c r="M115" s="23">
        <v>1066.75</v>
      </c>
      <c r="N115" s="20">
        <v>0</v>
      </c>
      <c r="O115" s="23">
        <v>0</v>
      </c>
      <c r="P115" s="20">
        <v>0</v>
      </c>
      <c r="Q115" s="23">
        <v>0</v>
      </c>
      <c r="R115" s="22">
        <v>17067.89</v>
      </c>
      <c r="Y115" t="s">
        <v>5</v>
      </c>
      <c r="AD115" t="s">
        <v>4</v>
      </c>
      <c r="AE115" s="18">
        <v>16255.14</v>
      </c>
      <c r="AF115">
        <v>16255.14</v>
      </c>
      <c r="AG115" s="16">
        <f t="shared" si="9"/>
        <v>812.75700000000006</v>
      </c>
      <c r="AH115" s="16">
        <f t="shared" si="10"/>
        <v>17067.897000000001</v>
      </c>
      <c r="AI115" s="17">
        <f t="shared" si="11"/>
        <v>7.0000000014260877E-3</v>
      </c>
    </row>
    <row r="116" spans="2:35" ht="30" x14ac:dyDescent="0.25">
      <c r="B116" s="47">
        <v>2481</v>
      </c>
      <c r="C116" s="52" t="s">
        <v>1196</v>
      </c>
      <c r="D116" s="20">
        <v>114</v>
      </c>
      <c r="E116" s="20">
        <v>1</v>
      </c>
      <c r="F116" s="26" t="s">
        <v>1217</v>
      </c>
      <c r="G116" s="23">
        <v>5332.55</v>
      </c>
      <c r="H116" s="20">
        <v>31.5</v>
      </c>
      <c r="I116" s="23">
        <v>1599.77</v>
      </c>
      <c r="J116" s="20">
        <v>21</v>
      </c>
      <c r="K116" s="23">
        <v>1066.51</v>
      </c>
      <c r="L116" s="20">
        <v>10.5</v>
      </c>
      <c r="M116" s="23">
        <v>533.25</v>
      </c>
      <c r="N116" s="20">
        <v>0</v>
      </c>
      <c r="O116" s="23">
        <v>0</v>
      </c>
      <c r="P116" s="20">
        <v>0</v>
      </c>
      <c r="Q116" s="23">
        <v>0</v>
      </c>
      <c r="R116" s="22">
        <v>8532.08</v>
      </c>
      <c r="Y116" t="s">
        <v>5</v>
      </c>
      <c r="AD116" t="s">
        <v>4</v>
      </c>
      <c r="AE116" s="18">
        <v>8125.79</v>
      </c>
      <c r="AF116">
        <v>8125.79</v>
      </c>
      <c r="AG116" s="16">
        <f t="shared" si="9"/>
        <v>406.28950000000003</v>
      </c>
      <c r="AH116" s="16">
        <f t="shared" si="10"/>
        <v>8532.0794999999998</v>
      </c>
      <c r="AI116" s="17">
        <f t="shared" si="11"/>
        <v>-5.0000000010186341E-4</v>
      </c>
    </row>
    <row r="117" spans="2:35" ht="30" x14ac:dyDescent="0.25">
      <c r="B117" s="47">
        <v>2482</v>
      </c>
      <c r="C117" s="52" t="s">
        <v>1196</v>
      </c>
      <c r="D117" s="47">
        <v>115</v>
      </c>
      <c r="E117" s="20">
        <v>1</v>
      </c>
      <c r="F117" s="26" t="s">
        <v>1216</v>
      </c>
      <c r="G117" s="23">
        <v>10667.43</v>
      </c>
      <c r="H117" s="20">
        <v>31.5</v>
      </c>
      <c r="I117" s="23">
        <v>3200.23</v>
      </c>
      <c r="J117" s="20">
        <v>21</v>
      </c>
      <c r="K117" s="23">
        <v>2133.48</v>
      </c>
      <c r="L117" s="20">
        <v>10.5</v>
      </c>
      <c r="M117" s="23">
        <v>1066.75</v>
      </c>
      <c r="N117" s="20">
        <v>0</v>
      </c>
      <c r="O117" s="23">
        <v>0</v>
      </c>
      <c r="P117" s="20">
        <v>0</v>
      </c>
      <c r="Q117" s="23">
        <v>0</v>
      </c>
      <c r="R117" s="22">
        <v>17067.89</v>
      </c>
      <c r="Y117" t="s">
        <v>5</v>
      </c>
      <c r="AD117" t="s">
        <v>4</v>
      </c>
      <c r="AE117" s="18">
        <v>16255.14</v>
      </c>
      <c r="AF117">
        <v>16255.14</v>
      </c>
      <c r="AG117" s="16">
        <f t="shared" si="9"/>
        <v>812.75700000000006</v>
      </c>
      <c r="AH117" s="16">
        <f t="shared" si="10"/>
        <v>17067.897000000001</v>
      </c>
      <c r="AI117" s="17">
        <f t="shared" si="11"/>
        <v>7.0000000014260877E-3</v>
      </c>
    </row>
    <row r="118" spans="2:35" ht="30" x14ac:dyDescent="0.25">
      <c r="B118" s="47">
        <v>2483</v>
      </c>
      <c r="C118" s="52" t="s">
        <v>1196</v>
      </c>
      <c r="D118" s="20">
        <v>116</v>
      </c>
      <c r="E118" s="20">
        <v>1</v>
      </c>
      <c r="F118" s="26" t="s">
        <v>1215</v>
      </c>
      <c r="G118" s="23">
        <v>5466.94</v>
      </c>
      <c r="H118" s="20">
        <v>31.5</v>
      </c>
      <c r="I118" s="23">
        <v>1640.08</v>
      </c>
      <c r="J118" s="20">
        <v>21</v>
      </c>
      <c r="K118" s="23">
        <v>1093.3900000000001</v>
      </c>
      <c r="L118" s="20">
        <v>10.5</v>
      </c>
      <c r="M118" s="23">
        <v>546.69000000000005</v>
      </c>
      <c r="N118" s="20">
        <v>0</v>
      </c>
      <c r="O118" s="23">
        <v>0</v>
      </c>
      <c r="P118" s="20">
        <v>0</v>
      </c>
      <c r="Q118" s="23">
        <v>0</v>
      </c>
      <c r="R118" s="22">
        <v>8747.1</v>
      </c>
      <c r="Y118" t="s">
        <v>5</v>
      </c>
      <c r="AD118" t="s">
        <v>4</v>
      </c>
      <c r="AE118" s="18">
        <v>8330.57</v>
      </c>
      <c r="AF118">
        <v>8330.57</v>
      </c>
      <c r="AG118" s="16">
        <f t="shared" si="9"/>
        <v>416.52850000000001</v>
      </c>
      <c r="AH118" s="16">
        <f t="shared" si="10"/>
        <v>8747.0985000000001</v>
      </c>
      <c r="AI118" s="17">
        <f t="shared" si="11"/>
        <v>-1.5000000003055902E-3</v>
      </c>
    </row>
    <row r="119" spans="2:35" ht="30" x14ac:dyDescent="0.25">
      <c r="B119" s="47">
        <v>2484</v>
      </c>
      <c r="C119" s="52" t="s">
        <v>1196</v>
      </c>
      <c r="D119" s="20">
        <v>117</v>
      </c>
      <c r="E119" s="20">
        <v>1</v>
      </c>
      <c r="F119" s="26" t="s">
        <v>1214</v>
      </c>
      <c r="G119" s="23">
        <v>7599.73</v>
      </c>
      <c r="H119" s="20">
        <v>31.5</v>
      </c>
      <c r="I119" s="23">
        <v>2279.92</v>
      </c>
      <c r="J119" s="20">
        <v>21</v>
      </c>
      <c r="K119" s="23">
        <v>1519.95</v>
      </c>
      <c r="L119" s="20">
        <v>10.5</v>
      </c>
      <c r="M119" s="23">
        <v>759.97</v>
      </c>
      <c r="N119" s="20">
        <v>0</v>
      </c>
      <c r="O119" s="23">
        <v>0</v>
      </c>
      <c r="P119" s="20">
        <v>0</v>
      </c>
      <c r="Q119" s="23">
        <v>0</v>
      </c>
      <c r="R119" s="22">
        <v>12159.57</v>
      </c>
      <c r="Y119" t="s">
        <v>5</v>
      </c>
      <c r="AD119" t="s">
        <v>4</v>
      </c>
      <c r="AE119" s="18">
        <v>11580.54</v>
      </c>
      <c r="AF119">
        <v>11580.54</v>
      </c>
      <c r="AG119" s="16">
        <f t="shared" si="9"/>
        <v>579.02700000000004</v>
      </c>
      <c r="AH119" s="16">
        <f t="shared" si="10"/>
        <v>12159.567000000001</v>
      </c>
      <c r="AI119" s="17">
        <f t="shared" si="11"/>
        <v>-2.999999998792191E-3</v>
      </c>
    </row>
    <row r="120" spans="2:35" ht="30" x14ac:dyDescent="0.25">
      <c r="B120" s="47">
        <v>2485</v>
      </c>
      <c r="C120" s="52" t="s">
        <v>1196</v>
      </c>
      <c r="D120" s="47">
        <v>118</v>
      </c>
      <c r="E120" s="20">
        <v>1</v>
      </c>
      <c r="F120" s="26" t="s">
        <v>825</v>
      </c>
      <c r="G120" s="23">
        <v>11333.56</v>
      </c>
      <c r="H120" s="20">
        <v>31.5</v>
      </c>
      <c r="I120" s="23">
        <v>3400.07</v>
      </c>
      <c r="J120" s="20">
        <v>21</v>
      </c>
      <c r="K120" s="23">
        <v>2266.71</v>
      </c>
      <c r="L120" s="20">
        <v>10.5</v>
      </c>
      <c r="M120" s="23">
        <v>1133.3599999999999</v>
      </c>
      <c r="N120" s="20">
        <v>0</v>
      </c>
      <c r="O120" s="23">
        <v>0</v>
      </c>
      <c r="P120" s="20">
        <v>0</v>
      </c>
      <c r="Q120" s="23">
        <v>0</v>
      </c>
      <c r="R120" s="22">
        <v>18133.7</v>
      </c>
      <c r="Y120" t="s">
        <v>5</v>
      </c>
      <c r="AD120" t="s">
        <v>4</v>
      </c>
      <c r="AE120" s="18">
        <v>17270.189999999999</v>
      </c>
      <c r="AF120">
        <v>17270.189999999999</v>
      </c>
      <c r="AG120" s="16">
        <f t="shared" si="9"/>
        <v>863.5095</v>
      </c>
      <c r="AH120" s="16">
        <f t="shared" si="10"/>
        <v>18133.699499999999</v>
      </c>
      <c r="AI120" s="17">
        <f t="shared" si="11"/>
        <v>-5.0000000192085281E-4</v>
      </c>
    </row>
    <row r="121" spans="2:35" ht="30" x14ac:dyDescent="0.25">
      <c r="B121" s="47">
        <v>2486</v>
      </c>
      <c r="C121" s="52" t="s">
        <v>1196</v>
      </c>
      <c r="D121" s="20">
        <v>119</v>
      </c>
      <c r="E121" s="20">
        <v>1</v>
      </c>
      <c r="F121" s="26" t="s">
        <v>824</v>
      </c>
      <c r="G121" s="23">
        <v>16667.29</v>
      </c>
      <c r="H121" s="20">
        <v>31.5</v>
      </c>
      <c r="I121" s="23">
        <v>5000.18</v>
      </c>
      <c r="J121" s="20">
        <v>21</v>
      </c>
      <c r="K121" s="23">
        <v>3333.46</v>
      </c>
      <c r="L121" s="20">
        <v>10.5</v>
      </c>
      <c r="M121" s="23">
        <v>1666.73</v>
      </c>
      <c r="N121" s="20">
        <v>0</v>
      </c>
      <c r="O121" s="23">
        <v>0</v>
      </c>
      <c r="P121" s="20">
        <v>0</v>
      </c>
      <c r="Q121" s="23">
        <v>0</v>
      </c>
      <c r="R121" s="22">
        <v>26667.66</v>
      </c>
      <c r="Y121" t="s">
        <v>5</v>
      </c>
      <c r="AD121" t="s">
        <v>4</v>
      </c>
      <c r="AE121" s="18">
        <v>25397.77</v>
      </c>
      <c r="AF121">
        <v>25397.77</v>
      </c>
      <c r="AG121" s="16">
        <f t="shared" si="9"/>
        <v>1269.8885</v>
      </c>
      <c r="AH121" s="16">
        <f t="shared" si="10"/>
        <v>26667.658500000001</v>
      </c>
      <c r="AI121" s="17">
        <f t="shared" si="11"/>
        <v>-1.4999999984866008E-3</v>
      </c>
    </row>
    <row r="122" spans="2:35" ht="45" x14ac:dyDescent="0.25">
      <c r="B122" s="47">
        <v>2487</v>
      </c>
      <c r="C122" s="52" t="s">
        <v>1196</v>
      </c>
      <c r="D122" s="20">
        <v>120</v>
      </c>
      <c r="E122" s="20">
        <v>1</v>
      </c>
      <c r="F122" s="26" t="s">
        <v>1213</v>
      </c>
      <c r="G122" s="23">
        <v>10399.82</v>
      </c>
      <c r="H122" s="20">
        <v>31.5</v>
      </c>
      <c r="I122" s="23">
        <v>3119.95</v>
      </c>
      <c r="J122" s="20">
        <v>21</v>
      </c>
      <c r="K122" s="23">
        <v>2079.9699999999998</v>
      </c>
      <c r="L122" s="20">
        <v>10.5</v>
      </c>
      <c r="M122" s="23">
        <v>1039.98</v>
      </c>
      <c r="N122" s="20">
        <v>0</v>
      </c>
      <c r="O122" s="23">
        <v>0</v>
      </c>
      <c r="P122" s="20">
        <v>0</v>
      </c>
      <c r="Q122" s="23">
        <v>0</v>
      </c>
      <c r="R122" s="22">
        <v>16639.72</v>
      </c>
      <c r="Y122" t="s">
        <v>5</v>
      </c>
      <c r="AD122" t="s">
        <v>4</v>
      </c>
      <c r="AE122" s="18">
        <v>15847.35</v>
      </c>
      <c r="AF122">
        <v>15847.35</v>
      </c>
      <c r="AG122" s="16">
        <f t="shared" si="9"/>
        <v>792.36750000000006</v>
      </c>
      <c r="AH122" s="16">
        <f t="shared" si="10"/>
        <v>16639.717499999999</v>
      </c>
      <c r="AI122" s="17">
        <f t="shared" si="11"/>
        <v>-2.5000000023283064E-3</v>
      </c>
    </row>
    <row r="123" spans="2:35" ht="30" x14ac:dyDescent="0.25">
      <c r="B123" s="47">
        <v>2488</v>
      </c>
      <c r="C123" s="52" t="s">
        <v>1196</v>
      </c>
      <c r="D123" s="47">
        <v>121</v>
      </c>
      <c r="E123" s="20">
        <v>1</v>
      </c>
      <c r="F123" s="26" t="s">
        <v>1212</v>
      </c>
      <c r="G123" s="23">
        <v>5332.55</v>
      </c>
      <c r="H123" s="20">
        <v>31.5</v>
      </c>
      <c r="I123" s="23">
        <v>1599.77</v>
      </c>
      <c r="J123" s="20">
        <v>21</v>
      </c>
      <c r="K123" s="23">
        <v>1066.51</v>
      </c>
      <c r="L123" s="20">
        <v>10.5</v>
      </c>
      <c r="M123" s="23">
        <v>533.25</v>
      </c>
      <c r="N123" s="20">
        <v>0</v>
      </c>
      <c r="O123" s="23">
        <v>0</v>
      </c>
      <c r="P123" s="20">
        <v>0</v>
      </c>
      <c r="Q123" s="23">
        <v>0</v>
      </c>
      <c r="R123" s="22">
        <v>8532.08</v>
      </c>
      <c r="Y123" t="s">
        <v>5</v>
      </c>
      <c r="AD123" t="s">
        <v>4</v>
      </c>
      <c r="AE123" s="18">
        <v>8125.79</v>
      </c>
      <c r="AF123">
        <v>8125.79</v>
      </c>
      <c r="AG123" s="16">
        <f t="shared" si="9"/>
        <v>406.28950000000003</v>
      </c>
      <c r="AH123" s="16">
        <f t="shared" si="10"/>
        <v>8532.0794999999998</v>
      </c>
      <c r="AI123" s="17">
        <f t="shared" si="11"/>
        <v>-5.0000000010186341E-4</v>
      </c>
    </row>
    <row r="124" spans="2:35" ht="30" x14ac:dyDescent="0.25">
      <c r="B124" s="47">
        <v>2489</v>
      </c>
      <c r="C124" s="52" t="s">
        <v>1196</v>
      </c>
      <c r="D124" s="20">
        <v>122</v>
      </c>
      <c r="E124" s="20">
        <v>1</v>
      </c>
      <c r="F124" s="26" t="s">
        <v>1211</v>
      </c>
      <c r="G124" s="23">
        <v>3198.59</v>
      </c>
      <c r="H124" s="20">
        <v>31.5</v>
      </c>
      <c r="I124" s="23">
        <v>959.57</v>
      </c>
      <c r="J124" s="20">
        <v>21</v>
      </c>
      <c r="K124" s="23">
        <v>639.72</v>
      </c>
      <c r="L124" s="20">
        <v>10.5</v>
      </c>
      <c r="M124" s="23">
        <v>319.86</v>
      </c>
      <c r="N124" s="20">
        <v>0</v>
      </c>
      <c r="O124" s="23">
        <v>0</v>
      </c>
      <c r="P124" s="20">
        <v>0</v>
      </c>
      <c r="Q124" s="23">
        <v>0</v>
      </c>
      <c r="R124" s="22">
        <v>5117.74</v>
      </c>
      <c r="Y124" t="s">
        <v>5</v>
      </c>
      <c r="AD124" t="s">
        <v>4</v>
      </c>
      <c r="AE124" s="18">
        <v>4874.05</v>
      </c>
      <c r="AF124">
        <v>4874.05</v>
      </c>
      <c r="AG124" s="16">
        <f t="shared" si="9"/>
        <v>243.70250000000001</v>
      </c>
      <c r="AH124" s="16">
        <f t="shared" si="10"/>
        <v>5117.7525000000005</v>
      </c>
      <c r="AI124" s="17">
        <f t="shared" si="11"/>
        <v>1.2500000000727596E-2</v>
      </c>
    </row>
    <row r="125" spans="2:35" ht="60" x14ac:dyDescent="0.25">
      <c r="B125" s="47">
        <v>2490</v>
      </c>
      <c r="C125" s="52" t="s">
        <v>1196</v>
      </c>
      <c r="D125" s="20">
        <v>123</v>
      </c>
      <c r="E125" s="20">
        <v>1</v>
      </c>
      <c r="F125" s="26" t="s">
        <v>1210</v>
      </c>
      <c r="G125" s="23">
        <v>6399.53</v>
      </c>
      <c r="H125" s="20">
        <v>31.5</v>
      </c>
      <c r="I125" s="23">
        <v>1919.86</v>
      </c>
      <c r="J125" s="20">
        <v>21</v>
      </c>
      <c r="K125" s="23">
        <v>1279.9100000000001</v>
      </c>
      <c r="L125" s="20">
        <v>10.5</v>
      </c>
      <c r="M125" s="23">
        <v>639.95000000000005</v>
      </c>
      <c r="N125" s="20">
        <v>0</v>
      </c>
      <c r="O125" s="23">
        <v>0</v>
      </c>
      <c r="P125" s="20">
        <v>0</v>
      </c>
      <c r="Q125" s="23">
        <v>0</v>
      </c>
      <c r="R125" s="22">
        <v>10239.25</v>
      </c>
      <c r="Y125" t="s">
        <v>5</v>
      </c>
      <c r="AD125" t="s">
        <v>4</v>
      </c>
      <c r="AE125" s="18">
        <v>9751.67</v>
      </c>
      <c r="AF125">
        <v>9751.67</v>
      </c>
      <c r="AG125" s="16">
        <f t="shared" si="9"/>
        <v>487.58350000000002</v>
      </c>
      <c r="AH125" s="16">
        <f t="shared" si="10"/>
        <v>10239.253500000001</v>
      </c>
      <c r="AI125" s="17">
        <f t="shared" si="11"/>
        <v>3.5000000007130438E-3</v>
      </c>
    </row>
    <row r="126" spans="2:35" ht="30" x14ac:dyDescent="0.25">
      <c r="B126" s="47">
        <v>2491</v>
      </c>
      <c r="C126" s="52" t="s">
        <v>1196</v>
      </c>
      <c r="D126" s="47">
        <v>124</v>
      </c>
      <c r="E126" s="20">
        <v>1</v>
      </c>
      <c r="F126" s="26" t="s">
        <v>1209</v>
      </c>
      <c r="G126" s="23">
        <v>10667.43</v>
      </c>
      <c r="H126" s="20">
        <v>31.5</v>
      </c>
      <c r="I126" s="23">
        <v>3200.23</v>
      </c>
      <c r="J126" s="20">
        <v>21</v>
      </c>
      <c r="K126" s="23">
        <v>2133.48</v>
      </c>
      <c r="L126" s="20">
        <v>10.5</v>
      </c>
      <c r="M126" s="23">
        <v>1066.75</v>
      </c>
      <c r="N126" s="20">
        <v>0</v>
      </c>
      <c r="O126" s="23">
        <v>0</v>
      </c>
      <c r="P126" s="20">
        <v>0</v>
      </c>
      <c r="Q126" s="23">
        <v>0</v>
      </c>
      <c r="R126" s="22">
        <v>17067.89</v>
      </c>
      <c r="Y126" t="s">
        <v>5</v>
      </c>
      <c r="AD126" t="s">
        <v>4</v>
      </c>
      <c r="AE126" s="18">
        <v>16255.14</v>
      </c>
      <c r="AF126">
        <v>16255.14</v>
      </c>
      <c r="AG126" s="16">
        <f t="shared" si="9"/>
        <v>812.75700000000006</v>
      </c>
      <c r="AH126" s="16">
        <f t="shared" si="10"/>
        <v>17067.897000000001</v>
      </c>
      <c r="AI126" s="17">
        <f t="shared" si="11"/>
        <v>7.0000000014260877E-3</v>
      </c>
    </row>
    <row r="127" spans="2:35" ht="30" x14ac:dyDescent="0.25">
      <c r="B127" s="47">
        <v>2492</v>
      </c>
      <c r="C127" s="52" t="s">
        <v>1196</v>
      </c>
      <c r="D127" s="20">
        <v>125</v>
      </c>
      <c r="E127" s="20">
        <v>1</v>
      </c>
      <c r="F127" s="26" t="s">
        <v>1208</v>
      </c>
      <c r="G127" s="23">
        <v>6399.53</v>
      </c>
      <c r="H127" s="20">
        <v>31.5</v>
      </c>
      <c r="I127" s="23">
        <v>1919.86</v>
      </c>
      <c r="J127" s="20">
        <v>21</v>
      </c>
      <c r="K127" s="23">
        <v>1279.9100000000001</v>
      </c>
      <c r="L127" s="20">
        <v>10.5</v>
      </c>
      <c r="M127" s="23">
        <v>639.95000000000005</v>
      </c>
      <c r="N127" s="20">
        <v>0</v>
      </c>
      <c r="O127" s="23">
        <v>0</v>
      </c>
      <c r="P127" s="20">
        <v>0</v>
      </c>
      <c r="Q127" s="23">
        <v>0</v>
      </c>
      <c r="R127" s="22">
        <v>10239.25</v>
      </c>
      <c r="Y127" t="s">
        <v>5</v>
      </c>
      <c r="AD127" t="s">
        <v>4</v>
      </c>
      <c r="AE127" s="18">
        <v>9751.67</v>
      </c>
      <c r="AF127">
        <v>9751.67</v>
      </c>
      <c r="AG127" s="16">
        <f t="shared" si="9"/>
        <v>487.58350000000002</v>
      </c>
      <c r="AH127" s="16">
        <f t="shared" si="10"/>
        <v>10239.253500000001</v>
      </c>
      <c r="AI127" s="17">
        <f t="shared" si="11"/>
        <v>3.5000000007130438E-3</v>
      </c>
    </row>
    <row r="128" spans="2:35" ht="30" x14ac:dyDescent="0.25">
      <c r="B128" s="47">
        <v>2493</v>
      </c>
      <c r="C128" s="52" t="s">
        <v>1196</v>
      </c>
      <c r="D128" s="20">
        <v>126</v>
      </c>
      <c r="E128" s="20">
        <v>1</v>
      </c>
      <c r="F128" s="26" t="s">
        <v>1207</v>
      </c>
      <c r="G128" s="23">
        <v>9998.9699999999993</v>
      </c>
      <c r="H128" s="20">
        <v>31.5</v>
      </c>
      <c r="I128" s="23">
        <v>2999.69</v>
      </c>
      <c r="J128" s="20">
        <v>21</v>
      </c>
      <c r="K128" s="23">
        <v>1999.8</v>
      </c>
      <c r="L128" s="20">
        <v>10.5</v>
      </c>
      <c r="M128" s="23">
        <v>999.89</v>
      </c>
      <c r="N128" s="20">
        <v>0</v>
      </c>
      <c r="O128" s="23">
        <v>0</v>
      </c>
      <c r="P128" s="20">
        <v>0</v>
      </c>
      <c r="Q128" s="23">
        <v>0</v>
      </c>
      <c r="R128" s="22">
        <v>15998.35</v>
      </c>
      <c r="Y128" t="s">
        <v>5</v>
      </c>
      <c r="AD128" t="s">
        <v>4</v>
      </c>
      <c r="AE128" s="18">
        <v>15236.53</v>
      </c>
      <c r="AF128">
        <v>15236.53</v>
      </c>
      <c r="AG128" s="16">
        <f t="shared" si="9"/>
        <v>761.82650000000012</v>
      </c>
      <c r="AH128" s="16">
        <f t="shared" si="10"/>
        <v>15998.356500000002</v>
      </c>
      <c r="AI128" s="17">
        <f t="shared" si="11"/>
        <v>6.5000000013242243E-3</v>
      </c>
    </row>
    <row r="129" spans="2:35" ht="30" x14ac:dyDescent="0.25">
      <c r="B129" s="47">
        <v>2494</v>
      </c>
      <c r="C129" s="52" t="s">
        <v>1196</v>
      </c>
      <c r="D129" s="47">
        <v>127</v>
      </c>
      <c r="E129" s="20">
        <v>1</v>
      </c>
      <c r="F129" s="26" t="s">
        <v>202</v>
      </c>
      <c r="G129" s="23">
        <v>3999.12</v>
      </c>
      <c r="H129" s="20">
        <v>31.5</v>
      </c>
      <c r="I129" s="23">
        <v>1199.74</v>
      </c>
      <c r="J129" s="20">
        <v>21</v>
      </c>
      <c r="K129" s="23">
        <v>799.83</v>
      </c>
      <c r="L129" s="20">
        <v>10.5</v>
      </c>
      <c r="M129" s="23">
        <v>399.91</v>
      </c>
      <c r="N129" s="20">
        <v>0</v>
      </c>
      <c r="O129" s="23">
        <v>0</v>
      </c>
      <c r="P129" s="20">
        <v>0</v>
      </c>
      <c r="Q129" s="23">
        <v>0</v>
      </c>
      <c r="R129" s="22">
        <v>6398.6</v>
      </c>
      <c r="Y129" t="s">
        <v>5</v>
      </c>
      <c r="AD129" t="s">
        <v>4</v>
      </c>
      <c r="AE129" s="18">
        <v>6093.91</v>
      </c>
      <c r="AF129">
        <v>6093.91</v>
      </c>
      <c r="AG129" s="16">
        <f t="shared" si="9"/>
        <v>304.69549999999998</v>
      </c>
      <c r="AH129" s="16">
        <f t="shared" si="10"/>
        <v>6398.6054999999997</v>
      </c>
      <c r="AI129" s="17">
        <f t="shared" si="11"/>
        <v>5.4999999993015081E-3</v>
      </c>
    </row>
    <row r="130" spans="2:35" ht="30" x14ac:dyDescent="0.25">
      <c r="B130" s="47">
        <v>2495</v>
      </c>
      <c r="C130" s="52" t="s">
        <v>1196</v>
      </c>
      <c r="D130" s="20">
        <v>128</v>
      </c>
      <c r="E130" s="20">
        <v>1</v>
      </c>
      <c r="F130" s="26" t="s">
        <v>190</v>
      </c>
      <c r="G130" s="23">
        <v>1200.2</v>
      </c>
      <c r="H130" s="20">
        <v>31.5</v>
      </c>
      <c r="I130" s="23">
        <v>360.07</v>
      </c>
      <c r="J130" s="20">
        <v>21</v>
      </c>
      <c r="K130" s="23">
        <v>240.04</v>
      </c>
      <c r="L130" s="20">
        <v>10.5</v>
      </c>
      <c r="M130" s="23">
        <v>120.03</v>
      </c>
      <c r="N130" s="20">
        <v>0</v>
      </c>
      <c r="O130" s="23">
        <v>0</v>
      </c>
      <c r="P130" s="20">
        <v>0</v>
      </c>
      <c r="Q130" s="23">
        <v>0</v>
      </c>
      <c r="R130" s="22">
        <v>1920.34</v>
      </c>
      <c r="Y130" t="s">
        <v>5</v>
      </c>
      <c r="AD130" t="s">
        <v>4</v>
      </c>
      <c r="AE130" s="18">
        <v>1828.89</v>
      </c>
      <c r="AF130">
        <v>1828.89</v>
      </c>
      <c r="AG130" s="16">
        <f t="shared" si="9"/>
        <v>91.444500000000005</v>
      </c>
      <c r="AH130" s="16">
        <f t="shared" si="10"/>
        <v>1920.3345000000002</v>
      </c>
      <c r="AI130" s="17">
        <f t="shared" si="11"/>
        <v>-5.4999999997562554E-3</v>
      </c>
    </row>
    <row r="131" spans="2:35" ht="30" x14ac:dyDescent="0.25">
      <c r="B131" s="47">
        <v>2496</v>
      </c>
      <c r="C131" s="52" t="s">
        <v>1196</v>
      </c>
      <c r="D131" s="20">
        <v>129</v>
      </c>
      <c r="E131" s="20">
        <v>1</v>
      </c>
      <c r="F131" s="26" t="s">
        <v>186</v>
      </c>
      <c r="G131" s="23">
        <v>16001.16</v>
      </c>
      <c r="H131" s="20">
        <v>31.5</v>
      </c>
      <c r="I131" s="23">
        <v>4800.3500000000004</v>
      </c>
      <c r="J131" s="20">
        <v>21</v>
      </c>
      <c r="K131" s="23">
        <v>3200.23</v>
      </c>
      <c r="L131" s="20">
        <v>10.5</v>
      </c>
      <c r="M131" s="23">
        <v>1600.12</v>
      </c>
      <c r="N131" s="20">
        <v>0</v>
      </c>
      <c r="O131" s="23">
        <v>0</v>
      </c>
      <c r="P131" s="20">
        <v>0</v>
      </c>
      <c r="Q131" s="23">
        <v>0</v>
      </c>
      <c r="R131" s="22">
        <v>25601.86</v>
      </c>
      <c r="Y131" t="s">
        <v>5</v>
      </c>
      <c r="AD131" t="s">
        <v>4</v>
      </c>
      <c r="AE131" s="18">
        <v>24382.720000000001</v>
      </c>
      <c r="AF131">
        <v>24382.720000000001</v>
      </c>
      <c r="AG131" s="16">
        <f t="shared" ref="AG131:AG162" si="12">+AF131*5%</f>
        <v>1219.1360000000002</v>
      </c>
      <c r="AH131" s="16">
        <f t="shared" ref="AH131:AH162" si="13">+AG131+AF131</f>
        <v>25601.856</v>
      </c>
      <c r="AI131" s="17">
        <f t="shared" ref="AI131:AI162" si="14">+AH131-R131</f>
        <v>-4.0000000008149073E-3</v>
      </c>
    </row>
    <row r="132" spans="2:35" ht="30" x14ac:dyDescent="0.25">
      <c r="B132" s="47">
        <v>2497</v>
      </c>
      <c r="C132" s="52" t="s">
        <v>1196</v>
      </c>
      <c r="D132" s="47">
        <v>130</v>
      </c>
      <c r="E132" s="20">
        <v>1</v>
      </c>
      <c r="F132" s="26" t="s">
        <v>1206</v>
      </c>
      <c r="G132" s="23">
        <v>11335.9</v>
      </c>
      <c r="H132" s="20">
        <v>31.5</v>
      </c>
      <c r="I132" s="23">
        <v>3400.77</v>
      </c>
      <c r="J132" s="20">
        <v>21</v>
      </c>
      <c r="K132" s="23">
        <v>2267.1799999999998</v>
      </c>
      <c r="L132" s="20">
        <v>10.5</v>
      </c>
      <c r="M132" s="23">
        <v>1133.5899999999999</v>
      </c>
      <c r="N132" s="20">
        <v>0</v>
      </c>
      <c r="O132" s="23">
        <v>0</v>
      </c>
      <c r="P132" s="20">
        <v>0</v>
      </c>
      <c r="Q132" s="23">
        <v>0</v>
      </c>
      <c r="R132" s="22">
        <v>18137.439999999999</v>
      </c>
      <c r="Y132" t="s">
        <v>5</v>
      </c>
      <c r="AD132" t="s">
        <v>4</v>
      </c>
      <c r="AE132" s="18">
        <v>17273.759999999998</v>
      </c>
      <c r="AF132">
        <v>17273.759999999998</v>
      </c>
      <c r="AG132" s="16">
        <f t="shared" si="12"/>
        <v>863.68799999999999</v>
      </c>
      <c r="AH132" s="16">
        <f t="shared" si="13"/>
        <v>18137.447999999997</v>
      </c>
      <c r="AI132" s="17">
        <f t="shared" si="14"/>
        <v>7.9999999979918357E-3</v>
      </c>
    </row>
    <row r="133" spans="2:35" ht="30" x14ac:dyDescent="0.25">
      <c r="B133" s="47">
        <v>2498</v>
      </c>
      <c r="C133" s="52" t="s">
        <v>1196</v>
      </c>
      <c r="D133" s="20">
        <v>131</v>
      </c>
      <c r="E133" s="20">
        <v>1</v>
      </c>
      <c r="F133" s="26" t="s">
        <v>114</v>
      </c>
      <c r="G133" s="23">
        <v>12855.15</v>
      </c>
      <c r="H133" s="20">
        <v>31.5</v>
      </c>
      <c r="I133" s="23">
        <v>3856.54</v>
      </c>
      <c r="J133" s="20">
        <v>21</v>
      </c>
      <c r="K133" s="23">
        <v>2571.0300000000002</v>
      </c>
      <c r="L133" s="20">
        <v>10.5</v>
      </c>
      <c r="M133" s="23">
        <v>1285.52</v>
      </c>
      <c r="N133" s="20">
        <v>0</v>
      </c>
      <c r="O133" s="23">
        <v>0</v>
      </c>
      <c r="P133" s="20">
        <v>0</v>
      </c>
      <c r="Q133" s="23">
        <v>0</v>
      </c>
      <c r="R133" s="22">
        <v>20568.240000000002</v>
      </c>
      <c r="Y133" t="s">
        <v>5</v>
      </c>
      <c r="AD133" t="s">
        <v>4</v>
      </c>
      <c r="AE133" s="18">
        <v>19588.8</v>
      </c>
      <c r="AF133">
        <v>19588.8</v>
      </c>
      <c r="AG133" s="16">
        <f t="shared" si="12"/>
        <v>979.44</v>
      </c>
      <c r="AH133" s="16">
        <f t="shared" si="13"/>
        <v>20568.239999999998</v>
      </c>
      <c r="AI133" s="17">
        <f t="shared" si="14"/>
        <v>0</v>
      </c>
    </row>
    <row r="134" spans="2:35" ht="30" x14ac:dyDescent="0.25">
      <c r="B134" s="47">
        <v>2499</v>
      </c>
      <c r="C134" s="52" t="s">
        <v>1196</v>
      </c>
      <c r="D134" s="20">
        <v>132</v>
      </c>
      <c r="E134" s="20">
        <v>1</v>
      </c>
      <c r="F134" s="26" t="s">
        <v>1205</v>
      </c>
      <c r="G134" s="23">
        <v>5492.66</v>
      </c>
      <c r="H134" s="20">
        <v>31.5</v>
      </c>
      <c r="I134" s="23">
        <v>1647.8</v>
      </c>
      <c r="J134" s="20">
        <v>21</v>
      </c>
      <c r="K134" s="23">
        <v>1098.53</v>
      </c>
      <c r="L134" s="20">
        <v>10.5</v>
      </c>
      <c r="M134" s="23">
        <v>549.27</v>
      </c>
      <c r="N134" s="20">
        <v>0</v>
      </c>
      <c r="O134" s="23">
        <v>0</v>
      </c>
      <c r="P134" s="20">
        <v>0</v>
      </c>
      <c r="Q134" s="23">
        <v>0</v>
      </c>
      <c r="R134" s="22">
        <v>8788.26</v>
      </c>
      <c r="Y134" t="s">
        <v>5</v>
      </c>
      <c r="AD134" t="s">
        <v>4</v>
      </c>
      <c r="AE134" s="18">
        <v>8369.76</v>
      </c>
      <c r="AF134">
        <v>8369.76</v>
      </c>
      <c r="AG134" s="16">
        <f t="shared" si="12"/>
        <v>418.48800000000006</v>
      </c>
      <c r="AH134" s="16">
        <f t="shared" si="13"/>
        <v>8788.2479999999996</v>
      </c>
      <c r="AI134" s="17">
        <f t="shared" si="14"/>
        <v>-1.2000000000625732E-2</v>
      </c>
    </row>
    <row r="135" spans="2:35" ht="30" x14ac:dyDescent="0.25">
      <c r="B135" s="47">
        <v>2500</v>
      </c>
      <c r="C135" s="52" t="s">
        <v>1196</v>
      </c>
      <c r="D135" s="47">
        <v>133</v>
      </c>
      <c r="E135" s="20">
        <v>1</v>
      </c>
      <c r="F135" s="26" t="s">
        <v>1204</v>
      </c>
      <c r="G135" s="23">
        <v>8297.42</v>
      </c>
      <c r="H135" s="20">
        <v>31.5</v>
      </c>
      <c r="I135" s="23">
        <v>2489.2199999999998</v>
      </c>
      <c r="J135" s="20">
        <v>21</v>
      </c>
      <c r="K135" s="23">
        <v>1659.48</v>
      </c>
      <c r="L135" s="20">
        <v>10.5</v>
      </c>
      <c r="M135" s="23">
        <v>829.74</v>
      </c>
      <c r="N135" s="20">
        <v>0</v>
      </c>
      <c r="O135" s="23">
        <v>0</v>
      </c>
      <c r="P135" s="20">
        <v>0</v>
      </c>
      <c r="Q135" s="23">
        <v>0</v>
      </c>
      <c r="R135" s="22">
        <v>13275.86</v>
      </c>
      <c r="Y135" t="s">
        <v>5</v>
      </c>
      <c r="AD135" t="s">
        <v>4</v>
      </c>
      <c r="AE135" s="18">
        <v>12643.68</v>
      </c>
      <c r="AF135">
        <v>12643.68</v>
      </c>
      <c r="AG135" s="16">
        <f t="shared" si="12"/>
        <v>632.18400000000008</v>
      </c>
      <c r="AH135" s="16">
        <f t="shared" si="13"/>
        <v>13275.864</v>
      </c>
      <c r="AI135" s="17">
        <f t="shared" si="14"/>
        <v>3.9999999989959178E-3</v>
      </c>
    </row>
    <row r="136" spans="2:35" ht="30" x14ac:dyDescent="0.25">
      <c r="B136" s="47">
        <v>2501</v>
      </c>
      <c r="C136" s="52" t="s">
        <v>1196</v>
      </c>
      <c r="D136" s="20">
        <v>134</v>
      </c>
      <c r="E136" s="20">
        <v>1</v>
      </c>
      <c r="F136" s="26" t="s">
        <v>1203</v>
      </c>
      <c r="G136" s="23">
        <v>4791.46</v>
      </c>
      <c r="H136" s="20">
        <v>31.5</v>
      </c>
      <c r="I136" s="23">
        <v>1437.44</v>
      </c>
      <c r="J136" s="20">
        <v>21</v>
      </c>
      <c r="K136" s="23">
        <v>958.29</v>
      </c>
      <c r="L136" s="20">
        <v>10.5</v>
      </c>
      <c r="M136" s="23">
        <v>479.15</v>
      </c>
      <c r="N136" s="20">
        <v>0</v>
      </c>
      <c r="O136" s="23">
        <v>0</v>
      </c>
      <c r="P136" s="20">
        <v>0</v>
      </c>
      <c r="Q136" s="23">
        <v>0</v>
      </c>
      <c r="R136" s="22">
        <v>7666.34</v>
      </c>
      <c r="Y136" t="s">
        <v>5</v>
      </c>
      <c r="AD136" t="s">
        <v>4</v>
      </c>
      <c r="AE136" s="18">
        <v>7301.28</v>
      </c>
      <c r="AF136">
        <v>7301.28</v>
      </c>
      <c r="AG136" s="16">
        <f t="shared" si="12"/>
        <v>365.06400000000002</v>
      </c>
      <c r="AH136" s="16">
        <f t="shared" si="13"/>
        <v>7666.3440000000001</v>
      </c>
      <c r="AI136" s="17">
        <f t="shared" si="14"/>
        <v>3.9999999999054126E-3</v>
      </c>
    </row>
    <row r="137" spans="2:35" ht="45" x14ac:dyDescent="0.25">
      <c r="B137" s="47">
        <v>2502</v>
      </c>
      <c r="C137" s="52" t="s">
        <v>1196</v>
      </c>
      <c r="D137" s="20">
        <v>135</v>
      </c>
      <c r="E137" s="20">
        <v>1</v>
      </c>
      <c r="F137" s="26" t="s">
        <v>1202</v>
      </c>
      <c r="G137" s="23">
        <v>14023.8</v>
      </c>
      <c r="H137" s="20">
        <v>31.5</v>
      </c>
      <c r="I137" s="23">
        <v>4207.1400000000003</v>
      </c>
      <c r="J137" s="20">
        <v>21</v>
      </c>
      <c r="K137" s="23">
        <v>2804.76</v>
      </c>
      <c r="L137" s="20">
        <v>10.5</v>
      </c>
      <c r="M137" s="23">
        <v>1402.38</v>
      </c>
      <c r="N137" s="20">
        <v>0</v>
      </c>
      <c r="O137" s="23">
        <v>0</v>
      </c>
      <c r="P137" s="20">
        <v>0</v>
      </c>
      <c r="Q137" s="23">
        <v>0</v>
      </c>
      <c r="R137" s="22">
        <v>22438.080000000002</v>
      </c>
      <c r="Y137" t="s">
        <v>5</v>
      </c>
      <c r="AD137" t="s">
        <v>4</v>
      </c>
      <c r="AE137" s="18">
        <v>21369.599999999999</v>
      </c>
      <c r="AF137">
        <v>21369.599999999999</v>
      </c>
      <c r="AG137" s="16">
        <f t="shared" si="12"/>
        <v>1068.48</v>
      </c>
      <c r="AH137" s="16">
        <f t="shared" si="13"/>
        <v>22438.079999999998</v>
      </c>
      <c r="AI137" s="17">
        <f t="shared" si="14"/>
        <v>0</v>
      </c>
    </row>
    <row r="138" spans="2:35" ht="30" x14ac:dyDescent="0.25">
      <c r="B138" s="47">
        <v>2503</v>
      </c>
      <c r="C138" s="52" t="s">
        <v>1196</v>
      </c>
      <c r="D138" s="47">
        <v>136</v>
      </c>
      <c r="E138" s="20">
        <v>1</v>
      </c>
      <c r="F138" s="26" t="s">
        <v>1201</v>
      </c>
      <c r="G138" s="23">
        <v>14023.8</v>
      </c>
      <c r="H138" s="20">
        <v>31.5</v>
      </c>
      <c r="I138" s="23">
        <v>4207.1400000000003</v>
      </c>
      <c r="J138" s="20">
        <v>21</v>
      </c>
      <c r="K138" s="23">
        <v>2804.76</v>
      </c>
      <c r="L138" s="20">
        <v>10.5</v>
      </c>
      <c r="M138" s="23">
        <v>1402.38</v>
      </c>
      <c r="N138" s="20">
        <v>0</v>
      </c>
      <c r="O138" s="23">
        <v>0</v>
      </c>
      <c r="P138" s="20">
        <v>0</v>
      </c>
      <c r="Q138" s="23">
        <v>0</v>
      </c>
      <c r="R138" s="22">
        <v>22438.080000000002</v>
      </c>
      <c r="Y138" t="s">
        <v>5</v>
      </c>
      <c r="AD138" t="s">
        <v>4</v>
      </c>
      <c r="AE138" s="18">
        <v>21369.599999999999</v>
      </c>
      <c r="AF138">
        <v>21369.599999999999</v>
      </c>
      <c r="AG138" s="16">
        <f t="shared" si="12"/>
        <v>1068.48</v>
      </c>
      <c r="AH138" s="16">
        <f t="shared" si="13"/>
        <v>22438.079999999998</v>
      </c>
      <c r="AI138" s="17">
        <f t="shared" si="14"/>
        <v>0</v>
      </c>
    </row>
    <row r="139" spans="2:35" ht="30" x14ac:dyDescent="0.25">
      <c r="B139" s="47">
        <v>2504</v>
      </c>
      <c r="C139" s="52" t="s">
        <v>1196</v>
      </c>
      <c r="D139" s="20">
        <v>137</v>
      </c>
      <c r="E139" s="20">
        <v>1</v>
      </c>
      <c r="F139" s="26" t="s">
        <v>1200</v>
      </c>
      <c r="G139" s="23">
        <v>7128.76</v>
      </c>
      <c r="H139" s="20">
        <v>31.5</v>
      </c>
      <c r="I139" s="23">
        <v>2138.63</v>
      </c>
      <c r="J139" s="20">
        <v>21</v>
      </c>
      <c r="K139" s="23">
        <v>1425.75</v>
      </c>
      <c r="L139" s="20">
        <v>10.5</v>
      </c>
      <c r="M139" s="23">
        <v>712.88</v>
      </c>
      <c r="N139" s="20">
        <v>0</v>
      </c>
      <c r="O139" s="23">
        <v>0</v>
      </c>
      <c r="P139" s="20">
        <v>0</v>
      </c>
      <c r="Q139" s="23">
        <v>0</v>
      </c>
      <c r="R139" s="22">
        <v>11406.02</v>
      </c>
      <c r="Y139" t="s">
        <v>5</v>
      </c>
      <c r="AD139" t="s">
        <v>4</v>
      </c>
      <c r="AE139" s="18">
        <v>10862.88</v>
      </c>
      <c r="AF139">
        <v>10862.88</v>
      </c>
      <c r="AG139" s="16">
        <f t="shared" si="12"/>
        <v>543.14400000000001</v>
      </c>
      <c r="AH139" s="16">
        <f t="shared" si="13"/>
        <v>11406.023999999999</v>
      </c>
      <c r="AI139" s="17">
        <f t="shared" si="14"/>
        <v>3.9999999989959178E-3</v>
      </c>
    </row>
    <row r="140" spans="2:35" ht="30" x14ac:dyDescent="0.25">
      <c r="B140" s="47">
        <v>2505</v>
      </c>
      <c r="C140" s="52" t="s">
        <v>1196</v>
      </c>
      <c r="D140" s="20">
        <v>138</v>
      </c>
      <c r="E140" s="20">
        <v>1</v>
      </c>
      <c r="F140" s="26" t="s">
        <v>1199</v>
      </c>
      <c r="G140" s="23">
        <v>5960.12</v>
      </c>
      <c r="H140" s="20">
        <v>31.5</v>
      </c>
      <c r="I140" s="23">
        <v>1788.03</v>
      </c>
      <c r="J140" s="20">
        <v>21</v>
      </c>
      <c r="K140" s="23">
        <v>1192.02</v>
      </c>
      <c r="L140" s="20">
        <v>10.5</v>
      </c>
      <c r="M140" s="23">
        <v>596.01</v>
      </c>
      <c r="N140" s="20">
        <v>0</v>
      </c>
      <c r="O140" s="23">
        <v>0</v>
      </c>
      <c r="P140" s="20">
        <v>0</v>
      </c>
      <c r="Q140" s="23">
        <v>0</v>
      </c>
      <c r="R140" s="22">
        <v>9536.18</v>
      </c>
      <c r="Y140" t="s">
        <v>5</v>
      </c>
      <c r="AD140" t="s">
        <v>4</v>
      </c>
      <c r="AE140" s="18">
        <v>9082.08</v>
      </c>
      <c r="AF140">
        <v>9082.08</v>
      </c>
      <c r="AG140" s="16">
        <f t="shared" si="12"/>
        <v>454.10400000000004</v>
      </c>
      <c r="AH140" s="16">
        <f t="shared" si="13"/>
        <v>9536.1839999999993</v>
      </c>
      <c r="AI140" s="17">
        <f t="shared" si="14"/>
        <v>3.9999999989959178E-3</v>
      </c>
    </row>
    <row r="141" spans="2:35" ht="30" x14ac:dyDescent="0.25">
      <c r="B141" s="47">
        <v>2506</v>
      </c>
      <c r="C141" s="52" t="s">
        <v>1196</v>
      </c>
      <c r="D141" s="47">
        <v>139</v>
      </c>
      <c r="E141" s="20">
        <v>1</v>
      </c>
      <c r="F141" s="26" t="s">
        <v>1198</v>
      </c>
      <c r="G141" s="23">
        <v>4324</v>
      </c>
      <c r="H141" s="20">
        <v>31.5</v>
      </c>
      <c r="I141" s="23">
        <v>1297.2</v>
      </c>
      <c r="J141" s="20">
        <v>21</v>
      </c>
      <c r="K141" s="23">
        <v>864.8</v>
      </c>
      <c r="L141" s="20">
        <v>10.5</v>
      </c>
      <c r="M141" s="23">
        <v>432.4</v>
      </c>
      <c r="N141" s="20">
        <v>0</v>
      </c>
      <c r="O141" s="23">
        <v>0</v>
      </c>
      <c r="P141" s="20">
        <v>0</v>
      </c>
      <c r="Q141" s="23">
        <v>0</v>
      </c>
      <c r="R141" s="22">
        <v>6918.4</v>
      </c>
      <c r="Y141" t="s">
        <v>5</v>
      </c>
      <c r="AD141" t="s">
        <v>4</v>
      </c>
      <c r="AE141" s="18">
        <v>6588.96</v>
      </c>
      <c r="AF141">
        <v>6588.96</v>
      </c>
      <c r="AG141" s="16">
        <f t="shared" si="12"/>
        <v>329.44800000000004</v>
      </c>
      <c r="AH141" s="16">
        <f t="shared" si="13"/>
        <v>6918.4080000000004</v>
      </c>
      <c r="AI141" s="17">
        <f t="shared" si="14"/>
        <v>8.0000000007203198E-3</v>
      </c>
    </row>
    <row r="142" spans="2:35" ht="30" x14ac:dyDescent="0.25">
      <c r="B142" s="47">
        <v>2507</v>
      </c>
      <c r="C142" s="52" t="s">
        <v>1196</v>
      </c>
      <c r="D142" s="20">
        <v>140</v>
      </c>
      <c r="E142" s="20">
        <v>1</v>
      </c>
      <c r="F142" s="26" t="s">
        <v>1197</v>
      </c>
      <c r="G142" s="23">
        <v>5960.12</v>
      </c>
      <c r="H142" s="20">
        <v>31.5</v>
      </c>
      <c r="I142" s="23">
        <v>1788.03</v>
      </c>
      <c r="J142" s="20">
        <v>21</v>
      </c>
      <c r="K142" s="23">
        <v>1192.02</v>
      </c>
      <c r="L142" s="20">
        <v>10.5</v>
      </c>
      <c r="M142" s="23">
        <v>596.01</v>
      </c>
      <c r="N142" s="20">
        <v>0</v>
      </c>
      <c r="O142" s="23">
        <v>0</v>
      </c>
      <c r="P142" s="20">
        <v>0</v>
      </c>
      <c r="Q142" s="23">
        <v>0</v>
      </c>
      <c r="R142" s="22">
        <v>9536.18</v>
      </c>
      <c r="Y142" t="s">
        <v>5</v>
      </c>
      <c r="AD142" t="s">
        <v>4</v>
      </c>
      <c r="AE142" s="18">
        <v>9082.08</v>
      </c>
      <c r="AF142">
        <v>9082.08</v>
      </c>
      <c r="AG142" s="16">
        <f t="shared" si="12"/>
        <v>454.10400000000004</v>
      </c>
      <c r="AH142" s="16">
        <f t="shared" si="13"/>
        <v>9536.1839999999993</v>
      </c>
      <c r="AI142" s="17">
        <f t="shared" si="14"/>
        <v>3.9999999989959178E-3</v>
      </c>
    </row>
    <row r="143" spans="2:35" ht="30.75" thickBot="1" x14ac:dyDescent="0.3">
      <c r="B143" s="221"/>
      <c r="C143" s="52" t="s">
        <v>1196</v>
      </c>
      <c r="D143" s="20">
        <v>141</v>
      </c>
      <c r="E143" s="20"/>
      <c r="F143" s="26" t="s">
        <v>1195</v>
      </c>
      <c r="G143" s="23">
        <v>4063.56</v>
      </c>
      <c r="H143" s="20">
        <v>0</v>
      </c>
      <c r="I143" s="23">
        <v>0</v>
      </c>
      <c r="J143" s="20">
        <v>21</v>
      </c>
      <c r="K143" s="23">
        <v>812.71</v>
      </c>
      <c r="L143" s="23">
        <v>0</v>
      </c>
      <c r="M143" s="23">
        <v>0</v>
      </c>
      <c r="N143" s="20">
        <v>0</v>
      </c>
      <c r="O143" s="23">
        <v>0</v>
      </c>
      <c r="P143" s="20">
        <v>0</v>
      </c>
      <c r="Q143" s="23">
        <v>0</v>
      </c>
      <c r="R143" s="22">
        <v>4876.2700000000004</v>
      </c>
      <c r="X143" t="s">
        <v>477</v>
      </c>
      <c r="AD143" t="s">
        <v>4</v>
      </c>
      <c r="AE143" s="18">
        <v>4644.07</v>
      </c>
      <c r="AF143">
        <v>4644.07</v>
      </c>
      <c r="AG143" s="16">
        <f t="shared" si="12"/>
        <v>232.20349999999999</v>
      </c>
      <c r="AH143" s="16">
        <f t="shared" si="13"/>
        <v>4876.2734999999993</v>
      </c>
      <c r="AI143" s="17">
        <f t="shared" si="14"/>
        <v>3.4999999988940544E-3</v>
      </c>
    </row>
    <row r="144" spans="2:35" ht="22.5" x14ac:dyDescent="0.25">
      <c r="B144" s="220"/>
      <c r="C144" s="219"/>
      <c r="D144" s="218"/>
      <c r="F144" s="217" t="s">
        <v>3</v>
      </c>
      <c r="G144" s="216"/>
      <c r="H144" s="215"/>
      <c r="I144" s="8"/>
      <c r="J144" s="8"/>
      <c r="K144" s="8"/>
      <c r="L144" s="8"/>
      <c r="M144" s="8"/>
      <c r="N144" s="8"/>
      <c r="O144" s="8"/>
      <c r="P144" s="8"/>
      <c r="Q144" s="8"/>
      <c r="R144" s="211"/>
    </row>
    <row r="145" spans="2:18" ht="22.5" x14ac:dyDescent="0.25">
      <c r="B145" s="214"/>
      <c r="C145" s="213"/>
      <c r="D145" s="212"/>
      <c r="F145" s="5" t="s">
        <v>2</v>
      </c>
      <c r="G145" s="9">
        <v>0.3</v>
      </c>
      <c r="H145" s="3">
        <v>0.3</v>
      </c>
      <c r="I145" s="8"/>
      <c r="J145" s="8"/>
      <c r="K145" s="8"/>
      <c r="L145" s="8"/>
      <c r="M145" s="8"/>
      <c r="N145" s="8"/>
      <c r="O145" s="8"/>
      <c r="P145" s="8"/>
      <c r="Q145" s="8"/>
      <c r="R145" s="211"/>
    </row>
    <row r="146" spans="2:18" ht="22.5" x14ac:dyDescent="0.25">
      <c r="B146" s="214"/>
      <c r="C146" s="213"/>
      <c r="D146" s="212"/>
      <c r="F146" s="5" t="s">
        <v>1</v>
      </c>
      <c r="G146" s="9">
        <v>0.2</v>
      </c>
      <c r="H146" s="3">
        <v>0.2</v>
      </c>
      <c r="I146" s="8"/>
      <c r="J146" s="8"/>
      <c r="K146" s="8"/>
      <c r="L146" s="8"/>
      <c r="M146" s="8"/>
      <c r="N146" s="8"/>
      <c r="O146" s="8"/>
      <c r="P146" s="8"/>
      <c r="Q146" s="8"/>
      <c r="R146" s="211"/>
    </row>
    <row r="147" spans="2:18" ht="34.5" thickBot="1" x14ac:dyDescent="0.3">
      <c r="B147" s="210"/>
      <c r="C147" s="209"/>
      <c r="D147" s="208"/>
      <c r="F147" s="207" t="s">
        <v>0</v>
      </c>
      <c r="G147" s="4">
        <v>0.1</v>
      </c>
      <c r="H147" s="206">
        <v>0.1</v>
      </c>
      <c r="I147" s="205"/>
      <c r="J147" s="205"/>
      <c r="K147" s="205"/>
      <c r="L147" s="205"/>
      <c r="M147" s="205"/>
      <c r="N147" s="205"/>
      <c r="O147" s="205"/>
      <c r="P147" s="205"/>
      <c r="Q147" s="205"/>
      <c r="R147" s="204"/>
    </row>
    <row r="149" spans="2:18" x14ac:dyDescent="0.25">
      <c r="F149" s="203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I110"/>
  <sheetViews>
    <sheetView topLeftCell="C1" workbookViewId="0">
      <selection activeCell="Z1" sqref="Z1"/>
    </sheetView>
  </sheetViews>
  <sheetFormatPr baseColWidth="10" defaultRowHeight="15" x14ac:dyDescent="0.25"/>
  <cols>
    <col min="1" max="1" width="0" hidden="1" customWidth="1"/>
    <col min="2" max="2" width="15" hidden="1" customWidth="1"/>
    <col min="5" max="5" width="0" hidden="1" customWidth="1"/>
    <col min="6" max="6" width="33.8554687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3" width="0" hidden="1" customWidth="1"/>
    <col min="25" max="25" width="0" hidden="1" customWidth="1"/>
    <col min="30" max="35" width="0" hidden="1" customWidth="1"/>
  </cols>
  <sheetData>
    <row r="1" spans="1:35" s="16" customFormat="1" ht="97.5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1:35" s="16" customFormat="1" ht="52.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1253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4.75" customHeight="1" x14ac:dyDescent="0.25">
      <c r="A3" s="16">
        <v>944</v>
      </c>
      <c r="B3" s="20">
        <v>2180</v>
      </c>
      <c r="C3" s="20" t="s">
        <v>1251</v>
      </c>
      <c r="D3" s="20">
        <v>1</v>
      </c>
      <c r="E3" s="20">
        <v>1</v>
      </c>
      <c r="F3" s="26" t="s">
        <v>55</v>
      </c>
      <c r="G3" s="23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266.45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253.76</v>
      </c>
      <c r="AF3" s="16">
        <v>253.76</v>
      </c>
      <c r="AG3" s="16">
        <f t="shared" ref="AG3:AG34" si="0">+AF3*5%</f>
        <v>12.688000000000001</v>
      </c>
      <c r="AH3" s="16">
        <f t="shared" ref="AH3:AH34" si="1">+AG3+AF3</f>
        <v>266.44799999999998</v>
      </c>
      <c r="AI3" s="17">
        <f t="shared" ref="AI3:AI34" si="2">+AH3-R3</f>
        <v>-2.0000000000095497E-3</v>
      </c>
    </row>
    <row r="4" spans="1:35" s="16" customFormat="1" ht="30" x14ac:dyDescent="0.25">
      <c r="A4" s="16">
        <v>945</v>
      </c>
      <c r="B4" s="20">
        <v>2181</v>
      </c>
      <c r="C4" s="20" t="s">
        <v>1251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946</v>
      </c>
      <c r="B5" s="20">
        <v>2182</v>
      </c>
      <c r="C5" s="20" t="s">
        <v>1251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947</v>
      </c>
      <c r="B6" s="20">
        <v>2183</v>
      </c>
      <c r="C6" s="20" t="s">
        <v>1251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948</v>
      </c>
      <c r="B7" s="20">
        <v>2184</v>
      </c>
      <c r="C7" s="20" t="s">
        <v>1251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949</v>
      </c>
      <c r="B8" s="20">
        <v>2185</v>
      </c>
      <c r="C8" s="20" t="s">
        <v>1251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950</v>
      </c>
      <c r="B9" s="20">
        <v>2186</v>
      </c>
      <c r="C9" s="20" t="s">
        <v>1251</v>
      </c>
      <c r="D9" s="20">
        <v>7</v>
      </c>
      <c r="E9" s="20">
        <v>1</v>
      </c>
      <c r="F9" s="26" t="s">
        <v>1249</v>
      </c>
      <c r="G9" s="23">
        <v>2666.86</v>
      </c>
      <c r="H9" s="20">
        <v>31.5</v>
      </c>
      <c r="I9" s="23">
        <v>800.06</v>
      </c>
      <c r="J9" s="20">
        <v>21</v>
      </c>
      <c r="K9" s="23">
        <v>533.37</v>
      </c>
      <c r="L9" s="20">
        <v>10.5</v>
      </c>
      <c r="M9" s="23">
        <v>266.69</v>
      </c>
      <c r="N9" s="20">
        <v>0</v>
      </c>
      <c r="O9" s="23">
        <v>0</v>
      </c>
      <c r="P9" s="20">
        <v>0</v>
      </c>
      <c r="Q9" s="23">
        <v>0</v>
      </c>
      <c r="R9" s="22">
        <v>4266.9799999999996</v>
      </c>
      <c r="S9" s="20">
        <v>100</v>
      </c>
      <c r="T9" s="20">
        <v>50</v>
      </c>
      <c r="U9" s="21">
        <v>25</v>
      </c>
      <c r="V9" s="20"/>
      <c r="W9" s="20"/>
      <c r="X9"/>
      <c r="Y9" t="s">
        <v>5</v>
      </c>
      <c r="AA9" s="17"/>
      <c r="AD9" s="16" t="s">
        <v>4</v>
      </c>
      <c r="AE9" s="46">
        <v>4063.79</v>
      </c>
      <c r="AF9" s="16">
        <v>4063.79</v>
      </c>
      <c r="AG9" s="16">
        <f t="shared" si="0"/>
        <v>203.18950000000001</v>
      </c>
      <c r="AH9" s="16">
        <f t="shared" si="1"/>
        <v>4266.9795000000004</v>
      </c>
      <c r="AI9" s="17">
        <f t="shared" si="2"/>
        <v>-4.999999991923687E-4</v>
      </c>
    </row>
    <row r="10" spans="1:35" s="16" customFormat="1" x14ac:dyDescent="0.25">
      <c r="A10" s="16">
        <v>951</v>
      </c>
      <c r="B10" s="20">
        <v>2187</v>
      </c>
      <c r="C10" s="20" t="s">
        <v>1251</v>
      </c>
      <c r="D10" s="20">
        <v>8</v>
      </c>
      <c r="E10" s="20">
        <v>1</v>
      </c>
      <c r="F10" s="26" t="s">
        <v>1248</v>
      </c>
      <c r="G10" s="23">
        <v>3466.22</v>
      </c>
      <c r="H10" s="20">
        <v>31.5</v>
      </c>
      <c r="I10" s="23">
        <v>1039.8699999999999</v>
      </c>
      <c r="J10" s="20">
        <v>21</v>
      </c>
      <c r="K10" s="23">
        <v>693.24</v>
      </c>
      <c r="L10" s="20">
        <v>10.5</v>
      </c>
      <c r="M10" s="23">
        <v>346.63</v>
      </c>
      <c r="N10" s="20">
        <v>0</v>
      </c>
      <c r="O10" s="23">
        <v>0</v>
      </c>
      <c r="P10" s="20">
        <v>0</v>
      </c>
      <c r="Q10" s="23">
        <v>0</v>
      </c>
      <c r="R10" s="22">
        <v>5545.96</v>
      </c>
      <c r="S10" s="20">
        <v>100</v>
      </c>
      <c r="T10" s="20">
        <v>50</v>
      </c>
      <c r="U10" s="21">
        <v>25</v>
      </c>
      <c r="V10" s="20"/>
      <c r="W10" s="20"/>
      <c r="X10"/>
      <c r="Y10" t="s">
        <v>5</v>
      </c>
      <c r="AA10" s="17"/>
      <c r="AD10" s="16" t="s">
        <v>4</v>
      </c>
      <c r="AE10" s="46">
        <v>5281.86</v>
      </c>
      <c r="AF10" s="16">
        <v>5281.86</v>
      </c>
      <c r="AG10" s="16">
        <f t="shared" si="0"/>
        <v>264.09300000000002</v>
      </c>
      <c r="AH10" s="16">
        <f t="shared" si="1"/>
        <v>5545.9529999999995</v>
      </c>
      <c r="AI10" s="17">
        <f t="shared" si="2"/>
        <v>-7.000000000516593E-3</v>
      </c>
    </row>
    <row r="11" spans="1:35" s="16" customFormat="1" ht="30" x14ac:dyDescent="0.25">
      <c r="A11" s="16">
        <v>952</v>
      </c>
      <c r="B11" s="20">
        <v>2188</v>
      </c>
      <c r="C11" s="20" t="s">
        <v>1251</v>
      </c>
      <c r="D11" s="20">
        <v>9</v>
      </c>
      <c r="E11" s="20">
        <v>1</v>
      </c>
      <c r="F11" s="26" t="s">
        <v>1247</v>
      </c>
      <c r="G11" s="23">
        <v>6933.6</v>
      </c>
      <c r="H11" s="20">
        <v>31.5</v>
      </c>
      <c r="I11" s="23">
        <v>2080.08</v>
      </c>
      <c r="J11" s="20">
        <v>21</v>
      </c>
      <c r="K11" s="23">
        <v>1386.72</v>
      </c>
      <c r="L11" s="20">
        <v>10.5</v>
      </c>
      <c r="M11" s="23">
        <v>693.36</v>
      </c>
      <c r="N11" s="20">
        <v>0</v>
      </c>
      <c r="O11" s="23">
        <v>0</v>
      </c>
      <c r="P11" s="20">
        <v>0</v>
      </c>
      <c r="Q11" s="23">
        <v>0</v>
      </c>
      <c r="R11" s="22">
        <v>11093.76</v>
      </c>
      <c r="S11" s="20">
        <v>100</v>
      </c>
      <c r="T11" s="20">
        <v>50</v>
      </c>
      <c r="U11" s="21">
        <v>25</v>
      </c>
      <c r="V11" s="20"/>
      <c r="W11" s="20"/>
      <c r="X11"/>
      <c r="Y11" t="s">
        <v>5</v>
      </c>
      <c r="AA11" s="17"/>
      <c r="AD11" s="16" t="s">
        <v>4</v>
      </c>
      <c r="AE11" s="46">
        <v>10565.49</v>
      </c>
      <c r="AF11" s="16">
        <v>10565.49</v>
      </c>
      <c r="AG11" s="16">
        <f t="shared" si="0"/>
        <v>528.27449999999999</v>
      </c>
      <c r="AH11" s="16">
        <f t="shared" si="1"/>
        <v>11093.764499999999</v>
      </c>
      <c r="AI11" s="17">
        <f t="shared" si="2"/>
        <v>4.4999999990977813E-3</v>
      </c>
    </row>
    <row r="12" spans="1:35" s="16" customFormat="1" x14ac:dyDescent="0.25">
      <c r="A12" s="16">
        <v>953</v>
      </c>
      <c r="B12" s="20">
        <v>2189</v>
      </c>
      <c r="C12" s="20" t="s">
        <v>1251</v>
      </c>
      <c r="D12" s="20">
        <v>10</v>
      </c>
      <c r="E12" s="20">
        <v>1</v>
      </c>
      <c r="F12" s="26" t="s">
        <v>1246</v>
      </c>
      <c r="G12" s="23">
        <v>5998.68</v>
      </c>
      <c r="H12" s="20">
        <v>31.5</v>
      </c>
      <c r="I12" s="23">
        <v>1799.61</v>
      </c>
      <c r="J12" s="20">
        <v>21</v>
      </c>
      <c r="K12" s="23">
        <v>1199.74</v>
      </c>
      <c r="L12" s="20">
        <v>10.5</v>
      </c>
      <c r="M12" s="23">
        <v>599.86</v>
      </c>
      <c r="N12" s="20">
        <v>0</v>
      </c>
      <c r="O12" s="23">
        <v>0</v>
      </c>
      <c r="P12" s="20">
        <v>0</v>
      </c>
      <c r="Q12" s="23">
        <v>0</v>
      </c>
      <c r="R12" s="22">
        <v>9597.89</v>
      </c>
      <c r="S12" s="20">
        <v>100</v>
      </c>
      <c r="T12" s="20">
        <v>50</v>
      </c>
      <c r="U12" s="21">
        <v>25</v>
      </c>
      <c r="V12" s="20"/>
      <c r="W12" s="20"/>
      <c r="X12"/>
      <c r="Y12" t="s">
        <v>5</v>
      </c>
      <c r="AA12" s="17"/>
      <c r="AD12" s="16" t="s">
        <v>4</v>
      </c>
      <c r="AE12" s="46">
        <v>9140.85</v>
      </c>
      <c r="AF12" s="16">
        <v>9140.85</v>
      </c>
      <c r="AG12" s="16">
        <f t="shared" si="0"/>
        <v>457.04250000000002</v>
      </c>
      <c r="AH12" s="16">
        <f t="shared" si="1"/>
        <v>9597.8924999999999</v>
      </c>
      <c r="AI12" s="17">
        <f t="shared" si="2"/>
        <v>2.500000000509317E-3</v>
      </c>
    </row>
    <row r="13" spans="1:35" s="16" customFormat="1" ht="45" x14ac:dyDescent="0.25">
      <c r="A13" s="16">
        <v>954</v>
      </c>
      <c r="B13" s="20">
        <v>2190</v>
      </c>
      <c r="C13" s="20" t="s">
        <v>1251</v>
      </c>
      <c r="D13" s="20">
        <v>11</v>
      </c>
      <c r="E13" s="20">
        <v>1</v>
      </c>
      <c r="F13" s="26" t="s">
        <v>1245</v>
      </c>
      <c r="G13" s="23">
        <v>11666.63</v>
      </c>
      <c r="H13" s="20">
        <v>31.5</v>
      </c>
      <c r="I13" s="23">
        <v>3499.99</v>
      </c>
      <c r="J13" s="20">
        <v>21</v>
      </c>
      <c r="K13" s="23">
        <v>2333.33</v>
      </c>
      <c r="L13" s="20">
        <v>10.5</v>
      </c>
      <c r="M13" s="23">
        <v>1166.67</v>
      </c>
      <c r="N13" s="20">
        <v>0</v>
      </c>
      <c r="O13" s="23">
        <v>0</v>
      </c>
      <c r="P13" s="20">
        <v>0</v>
      </c>
      <c r="Q13" s="23">
        <v>0</v>
      </c>
      <c r="R13" s="22">
        <v>18666.62</v>
      </c>
      <c r="S13" s="20">
        <v>100</v>
      </c>
      <c r="T13" s="20">
        <v>50</v>
      </c>
      <c r="U13" s="21">
        <v>25</v>
      </c>
      <c r="V13" s="20"/>
      <c r="W13" s="20"/>
      <c r="X13"/>
      <c r="Y13" t="s">
        <v>5</v>
      </c>
      <c r="AA13" s="17"/>
      <c r="AD13" s="16" t="s">
        <v>4</v>
      </c>
      <c r="AE13" s="46">
        <v>17777.73</v>
      </c>
      <c r="AF13" s="16">
        <v>17777.73</v>
      </c>
      <c r="AG13" s="16">
        <f t="shared" si="0"/>
        <v>888.88650000000007</v>
      </c>
      <c r="AH13" s="16">
        <f t="shared" si="1"/>
        <v>18666.6165</v>
      </c>
      <c r="AI13" s="17">
        <f t="shared" si="2"/>
        <v>-3.4999999988940544E-3</v>
      </c>
    </row>
    <row r="14" spans="1:35" s="16" customFormat="1" x14ac:dyDescent="0.25">
      <c r="A14" s="16">
        <v>955</v>
      </c>
      <c r="B14" s="20">
        <v>2191</v>
      </c>
      <c r="C14" s="20" t="s">
        <v>1251</v>
      </c>
      <c r="D14" s="20">
        <v>12</v>
      </c>
      <c r="E14" s="20">
        <v>1</v>
      </c>
      <c r="F14" s="26" t="s">
        <v>1244</v>
      </c>
      <c r="G14" s="23">
        <v>2666.86</v>
      </c>
      <c r="H14" s="20">
        <v>31.5</v>
      </c>
      <c r="I14" s="23">
        <v>800.06</v>
      </c>
      <c r="J14" s="20">
        <v>21</v>
      </c>
      <c r="K14" s="23">
        <v>533.37</v>
      </c>
      <c r="L14" s="20">
        <v>10.5</v>
      </c>
      <c r="M14" s="23">
        <v>266.69</v>
      </c>
      <c r="N14" s="20">
        <v>0</v>
      </c>
      <c r="O14" s="23">
        <v>0</v>
      </c>
      <c r="P14" s="20">
        <v>0</v>
      </c>
      <c r="Q14" s="23">
        <v>0</v>
      </c>
      <c r="R14" s="22">
        <v>4266.9799999999996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AA14" s="17"/>
      <c r="AD14" s="16" t="s">
        <v>4</v>
      </c>
      <c r="AE14" s="46">
        <v>4063.79</v>
      </c>
      <c r="AF14" s="16">
        <v>4063.79</v>
      </c>
      <c r="AG14" s="16">
        <f t="shared" si="0"/>
        <v>203.18950000000001</v>
      </c>
      <c r="AH14" s="16">
        <f t="shared" si="1"/>
        <v>4266.9795000000004</v>
      </c>
      <c r="AI14" s="17">
        <f t="shared" si="2"/>
        <v>-4.999999991923687E-4</v>
      </c>
    </row>
    <row r="15" spans="1:35" s="16" customFormat="1" x14ac:dyDescent="0.25">
      <c r="A15" s="16">
        <v>956</v>
      </c>
      <c r="B15" s="20">
        <v>2192</v>
      </c>
      <c r="C15" s="20" t="s">
        <v>1251</v>
      </c>
      <c r="D15" s="20">
        <v>13</v>
      </c>
      <c r="E15" s="20">
        <v>1</v>
      </c>
      <c r="F15" s="26" t="s">
        <v>1243</v>
      </c>
      <c r="G15" s="23">
        <v>12267.32</v>
      </c>
      <c r="H15" s="20">
        <v>31.5</v>
      </c>
      <c r="I15" s="23">
        <v>3680.2</v>
      </c>
      <c r="J15" s="20">
        <v>21</v>
      </c>
      <c r="K15" s="23">
        <v>2453.46</v>
      </c>
      <c r="L15" s="20">
        <v>10.5</v>
      </c>
      <c r="M15" s="23">
        <v>1226.74</v>
      </c>
      <c r="N15" s="20">
        <v>0</v>
      </c>
      <c r="O15" s="23">
        <v>0</v>
      </c>
      <c r="P15" s="20">
        <v>0</v>
      </c>
      <c r="Q15" s="23">
        <v>0</v>
      </c>
      <c r="R15" s="22">
        <v>19627.72</v>
      </c>
      <c r="S15" s="20">
        <v>100</v>
      </c>
      <c r="T15" s="20">
        <v>50</v>
      </c>
      <c r="U15" s="21">
        <v>25</v>
      </c>
      <c r="V15" s="20"/>
      <c r="W15" s="20"/>
      <c r="X15"/>
      <c r="Y15" t="s">
        <v>5</v>
      </c>
      <c r="AA15" s="17"/>
      <c r="AD15" s="16" t="s">
        <v>4</v>
      </c>
      <c r="AE15" s="46">
        <v>18693.060000000001</v>
      </c>
      <c r="AF15" s="16">
        <v>18693.060000000001</v>
      </c>
      <c r="AG15" s="16">
        <f t="shared" si="0"/>
        <v>934.65300000000013</v>
      </c>
      <c r="AH15" s="16">
        <f t="shared" si="1"/>
        <v>19627.713</v>
      </c>
      <c r="AI15" s="17">
        <f t="shared" si="2"/>
        <v>-7.0000000014260877E-3</v>
      </c>
    </row>
    <row r="16" spans="1:35" s="16" customFormat="1" x14ac:dyDescent="0.25">
      <c r="A16" s="16">
        <v>957</v>
      </c>
      <c r="B16" s="20">
        <v>2193</v>
      </c>
      <c r="C16" s="20" t="s">
        <v>1251</v>
      </c>
      <c r="D16" s="20">
        <v>14</v>
      </c>
      <c r="E16" s="20">
        <v>1</v>
      </c>
      <c r="F16" s="26" t="s">
        <v>1242</v>
      </c>
      <c r="G16" s="23">
        <v>3066.54</v>
      </c>
      <c r="H16" s="20">
        <v>31.5</v>
      </c>
      <c r="I16" s="23">
        <v>919.96</v>
      </c>
      <c r="J16" s="20">
        <v>21</v>
      </c>
      <c r="K16" s="23">
        <v>613.30999999999995</v>
      </c>
      <c r="L16" s="20">
        <v>10.5</v>
      </c>
      <c r="M16" s="23">
        <v>306.64999999999998</v>
      </c>
      <c r="N16" s="20">
        <v>0</v>
      </c>
      <c r="O16" s="23">
        <v>0</v>
      </c>
      <c r="P16" s="20">
        <v>0</v>
      </c>
      <c r="Q16" s="23">
        <v>0</v>
      </c>
      <c r="R16" s="22">
        <v>4906.46</v>
      </c>
      <c r="S16" s="20">
        <v>100</v>
      </c>
      <c r="T16" s="20">
        <v>50</v>
      </c>
      <c r="U16" s="21">
        <v>25</v>
      </c>
      <c r="V16" s="20"/>
      <c r="W16" s="20"/>
      <c r="X16"/>
      <c r="Y16" t="s">
        <v>5</v>
      </c>
      <c r="AA16" s="17"/>
      <c r="AD16" s="16" t="s">
        <v>4</v>
      </c>
      <c r="AE16" s="46">
        <v>4672.8100000000004</v>
      </c>
      <c r="AF16" s="16">
        <v>4672.8100000000004</v>
      </c>
      <c r="AG16" s="16">
        <f t="shared" si="0"/>
        <v>233.64050000000003</v>
      </c>
      <c r="AH16" s="16">
        <f t="shared" si="1"/>
        <v>4906.4505000000008</v>
      </c>
      <c r="AI16" s="17">
        <f t="shared" si="2"/>
        <v>-9.4999999992069206E-3</v>
      </c>
    </row>
    <row r="17" spans="1:35" s="16" customFormat="1" ht="30" x14ac:dyDescent="0.25">
      <c r="A17" s="16">
        <v>958</v>
      </c>
      <c r="B17" s="20">
        <v>2194</v>
      </c>
      <c r="C17" s="20" t="s">
        <v>1251</v>
      </c>
      <c r="D17" s="20">
        <v>15</v>
      </c>
      <c r="E17" s="20">
        <v>1</v>
      </c>
      <c r="F17" s="26" t="s">
        <v>1241</v>
      </c>
      <c r="G17" s="23">
        <v>6133.07</v>
      </c>
      <c r="H17" s="20">
        <v>31.5</v>
      </c>
      <c r="I17" s="23">
        <v>1839.93</v>
      </c>
      <c r="J17" s="20">
        <v>21</v>
      </c>
      <c r="K17" s="23">
        <v>1226.6099999999999</v>
      </c>
      <c r="L17" s="20">
        <v>10.5</v>
      </c>
      <c r="M17" s="23">
        <v>613.30999999999995</v>
      </c>
      <c r="N17" s="20">
        <v>0</v>
      </c>
      <c r="O17" s="23">
        <v>0</v>
      </c>
      <c r="P17" s="20">
        <v>0</v>
      </c>
      <c r="Q17" s="23">
        <v>0</v>
      </c>
      <c r="R17" s="22">
        <v>9812.92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AA17" s="17"/>
      <c r="AD17" s="16" t="s">
        <v>4</v>
      </c>
      <c r="AE17" s="46">
        <v>9345.6299999999992</v>
      </c>
      <c r="AF17" s="16">
        <v>9345.6299999999992</v>
      </c>
      <c r="AG17" s="16">
        <f t="shared" si="0"/>
        <v>467.28149999999999</v>
      </c>
      <c r="AH17" s="16">
        <f t="shared" si="1"/>
        <v>9812.9114999999983</v>
      </c>
      <c r="AI17" s="17">
        <f t="shared" si="2"/>
        <v>-8.5000000017316779E-3</v>
      </c>
    </row>
    <row r="18" spans="1:35" s="16" customFormat="1" ht="30" x14ac:dyDescent="0.25">
      <c r="A18" s="16">
        <v>959</v>
      </c>
      <c r="B18" s="20">
        <v>2195</v>
      </c>
      <c r="C18" s="20" t="s">
        <v>1251</v>
      </c>
      <c r="D18" s="20">
        <v>16</v>
      </c>
      <c r="E18" s="20">
        <v>1</v>
      </c>
      <c r="F18" s="26" t="s">
        <v>1240</v>
      </c>
      <c r="G18" s="23">
        <v>5066.1000000000004</v>
      </c>
      <c r="H18" s="20">
        <v>31.5</v>
      </c>
      <c r="I18" s="23">
        <v>1519.83</v>
      </c>
      <c r="J18" s="20">
        <v>21</v>
      </c>
      <c r="K18" s="23">
        <v>1013.22</v>
      </c>
      <c r="L18" s="20">
        <v>10.5</v>
      </c>
      <c r="M18" s="23">
        <v>506.61</v>
      </c>
      <c r="N18" s="20">
        <v>0</v>
      </c>
      <c r="O18" s="23">
        <v>0</v>
      </c>
      <c r="P18" s="20">
        <v>0</v>
      </c>
      <c r="Q18" s="23">
        <v>0</v>
      </c>
      <c r="R18" s="22">
        <v>8105.76</v>
      </c>
      <c r="S18" s="20">
        <v>100</v>
      </c>
      <c r="T18" s="20">
        <v>50</v>
      </c>
      <c r="U18" s="21">
        <v>25</v>
      </c>
      <c r="V18" s="20"/>
      <c r="W18" s="20"/>
      <c r="X18"/>
      <c r="Y18" t="s">
        <v>5</v>
      </c>
      <c r="AA18" s="17"/>
      <c r="AD18" s="16" t="s">
        <v>4</v>
      </c>
      <c r="AE18" s="46">
        <v>7719.78</v>
      </c>
      <c r="AF18" s="16">
        <v>7719.78</v>
      </c>
      <c r="AG18" s="16">
        <f t="shared" si="0"/>
        <v>385.98900000000003</v>
      </c>
      <c r="AH18" s="16">
        <f t="shared" si="1"/>
        <v>8105.7690000000002</v>
      </c>
      <c r="AI18" s="17">
        <f t="shared" si="2"/>
        <v>9.0000000000145519E-3</v>
      </c>
    </row>
    <row r="19" spans="1:35" s="16" customFormat="1" x14ac:dyDescent="0.25">
      <c r="A19" s="16">
        <v>960</v>
      </c>
      <c r="B19" s="20">
        <v>2196</v>
      </c>
      <c r="C19" s="20" t="s">
        <v>1251</v>
      </c>
      <c r="D19" s="20">
        <v>17</v>
      </c>
      <c r="E19" s="20">
        <v>1</v>
      </c>
      <c r="F19" s="26" t="s">
        <v>1239</v>
      </c>
      <c r="G19" s="23">
        <v>3999.12</v>
      </c>
      <c r="H19" s="20">
        <v>31.5</v>
      </c>
      <c r="I19" s="23">
        <v>1199.74</v>
      </c>
      <c r="J19" s="20">
        <v>21</v>
      </c>
      <c r="K19" s="23">
        <v>799.83</v>
      </c>
      <c r="L19" s="20">
        <v>10.5</v>
      </c>
      <c r="M19" s="23">
        <v>399.91</v>
      </c>
      <c r="N19" s="20">
        <v>0</v>
      </c>
      <c r="O19" s="23">
        <v>0</v>
      </c>
      <c r="P19" s="20">
        <v>0</v>
      </c>
      <c r="Q19" s="23">
        <v>0</v>
      </c>
      <c r="R19" s="22">
        <v>6398.6</v>
      </c>
      <c r="S19" s="20">
        <v>100</v>
      </c>
      <c r="T19" s="20">
        <v>50</v>
      </c>
      <c r="U19" s="21">
        <v>25</v>
      </c>
      <c r="V19" s="20"/>
      <c r="W19" s="20"/>
      <c r="X19"/>
      <c r="Y19" t="s">
        <v>5</v>
      </c>
      <c r="AA19" s="17"/>
      <c r="AD19" s="16" t="s">
        <v>4</v>
      </c>
      <c r="AE19" s="46">
        <v>6093.91</v>
      </c>
      <c r="AF19" s="16">
        <v>6093.91</v>
      </c>
      <c r="AG19" s="16">
        <f t="shared" si="0"/>
        <v>304.69549999999998</v>
      </c>
      <c r="AH19" s="16">
        <f t="shared" si="1"/>
        <v>6398.6054999999997</v>
      </c>
      <c r="AI19" s="17">
        <f t="shared" si="2"/>
        <v>5.4999999993015081E-3</v>
      </c>
    </row>
    <row r="20" spans="1:35" s="16" customFormat="1" ht="45" x14ac:dyDescent="0.25">
      <c r="A20" s="16">
        <v>961</v>
      </c>
      <c r="B20" s="20">
        <v>2197</v>
      </c>
      <c r="C20" s="20" t="s">
        <v>1251</v>
      </c>
      <c r="D20" s="20">
        <v>18</v>
      </c>
      <c r="E20" s="20">
        <v>1</v>
      </c>
      <c r="F20" s="26" t="s">
        <v>1238</v>
      </c>
      <c r="G20" s="23">
        <v>5998.68</v>
      </c>
      <c r="H20" s="20">
        <v>31.5</v>
      </c>
      <c r="I20" s="23">
        <v>1799.61</v>
      </c>
      <c r="J20" s="20">
        <v>21</v>
      </c>
      <c r="K20" s="23">
        <v>1199.74</v>
      </c>
      <c r="L20" s="20">
        <v>10.5</v>
      </c>
      <c r="M20" s="23">
        <v>599.86</v>
      </c>
      <c r="N20" s="20">
        <v>0</v>
      </c>
      <c r="O20" s="23">
        <v>0</v>
      </c>
      <c r="P20" s="20">
        <v>0</v>
      </c>
      <c r="Q20" s="23">
        <v>0</v>
      </c>
      <c r="R20" s="22">
        <v>9597.89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AA20" s="17"/>
      <c r="AD20" s="16" t="s">
        <v>4</v>
      </c>
      <c r="AE20" s="46">
        <v>9140.85</v>
      </c>
      <c r="AF20" s="16">
        <v>9140.85</v>
      </c>
      <c r="AG20" s="16">
        <f t="shared" si="0"/>
        <v>457.04250000000002</v>
      </c>
      <c r="AH20" s="16">
        <f t="shared" si="1"/>
        <v>9597.8924999999999</v>
      </c>
      <c r="AI20" s="17">
        <f t="shared" si="2"/>
        <v>2.500000000509317E-3</v>
      </c>
    </row>
    <row r="21" spans="1:35" s="16" customFormat="1" ht="45" x14ac:dyDescent="0.25">
      <c r="A21" s="16">
        <v>962</v>
      </c>
      <c r="B21" s="20">
        <v>2198</v>
      </c>
      <c r="C21" s="20" t="s">
        <v>1251</v>
      </c>
      <c r="D21" s="20">
        <v>19</v>
      </c>
      <c r="E21" s="20">
        <v>1</v>
      </c>
      <c r="F21" s="26" t="s">
        <v>1237</v>
      </c>
      <c r="G21" s="23">
        <v>13333.13</v>
      </c>
      <c r="H21" s="20">
        <v>31.5</v>
      </c>
      <c r="I21" s="23">
        <v>3999.94</v>
      </c>
      <c r="J21" s="20">
        <v>21</v>
      </c>
      <c r="K21" s="23">
        <v>2666.62</v>
      </c>
      <c r="L21" s="20">
        <v>10.5</v>
      </c>
      <c r="M21" s="23">
        <v>1333.31</v>
      </c>
      <c r="N21" s="20">
        <v>0</v>
      </c>
      <c r="O21" s="23">
        <v>0</v>
      </c>
      <c r="P21" s="20">
        <v>0</v>
      </c>
      <c r="Q21" s="23">
        <v>0</v>
      </c>
      <c r="R21" s="22">
        <v>21333</v>
      </c>
      <c r="S21" s="20">
        <v>100</v>
      </c>
      <c r="T21" s="20">
        <v>50</v>
      </c>
      <c r="U21" s="21">
        <v>25</v>
      </c>
      <c r="V21" s="20"/>
      <c r="W21" s="20"/>
      <c r="X21"/>
      <c r="Y21" t="s">
        <v>5</v>
      </c>
      <c r="AA21" s="17"/>
      <c r="AD21" s="16" t="s">
        <v>4</v>
      </c>
      <c r="AE21" s="46">
        <v>20317.150000000001</v>
      </c>
      <c r="AF21" s="16">
        <v>20317.150000000001</v>
      </c>
      <c r="AG21" s="16">
        <f t="shared" si="0"/>
        <v>1015.8575000000001</v>
      </c>
      <c r="AH21" s="16">
        <f t="shared" si="1"/>
        <v>21333.0075</v>
      </c>
      <c r="AI21" s="17">
        <f t="shared" si="2"/>
        <v>7.4999999997089617E-3</v>
      </c>
    </row>
    <row r="22" spans="1:35" s="16" customFormat="1" ht="30" x14ac:dyDescent="0.25">
      <c r="A22" s="16">
        <v>963</v>
      </c>
      <c r="B22" s="20">
        <v>2199</v>
      </c>
      <c r="C22" s="20" t="s">
        <v>1251</v>
      </c>
      <c r="D22" s="20">
        <v>20</v>
      </c>
      <c r="E22" s="20">
        <v>1</v>
      </c>
      <c r="F22" s="26" t="s">
        <v>1236</v>
      </c>
      <c r="G22" s="23">
        <v>7198.88</v>
      </c>
      <c r="H22" s="20">
        <v>31.5</v>
      </c>
      <c r="I22" s="23">
        <v>2159.66</v>
      </c>
      <c r="J22" s="20">
        <v>21</v>
      </c>
      <c r="K22" s="23">
        <v>1439.78</v>
      </c>
      <c r="L22" s="20">
        <v>10.5</v>
      </c>
      <c r="M22" s="23">
        <v>719.89</v>
      </c>
      <c r="N22" s="20">
        <v>0</v>
      </c>
      <c r="O22" s="23">
        <v>0</v>
      </c>
      <c r="P22" s="20">
        <v>0</v>
      </c>
      <c r="Q22" s="23">
        <v>0</v>
      </c>
      <c r="R22" s="22">
        <v>11518.21</v>
      </c>
      <c r="S22" s="20">
        <v>100</v>
      </c>
      <c r="T22" s="20">
        <v>50</v>
      </c>
      <c r="U22" s="21">
        <v>25</v>
      </c>
      <c r="V22" s="20"/>
      <c r="W22" s="20"/>
      <c r="X22"/>
      <c r="Y22" t="s">
        <v>5</v>
      </c>
      <c r="AA22" s="17"/>
      <c r="AD22" s="16" t="s">
        <v>4</v>
      </c>
      <c r="AE22" s="46">
        <v>10969.73</v>
      </c>
      <c r="AF22" s="16">
        <v>10969.73</v>
      </c>
      <c r="AG22" s="16">
        <f t="shared" si="0"/>
        <v>548.48649999999998</v>
      </c>
      <c r="AH22" s="16">
        <f t="shared" si="1"/>
        <v>11518.216499999999</v>
      </c>
      <c r="AI22" s="17">
        <f t="shared" si="2"/>
        <v>6.4999999995052349E-3</v>
      </c>
    </row>
    <row r="23" spans="1:35" s="16" customFormat="1" ht="30" x14ac:dyDescent="0.25">
      <c r="A23" s="16">
        <v>964</v>
      </c>
      <c r="B23" s="20">
        <v>2200</v>
      </c>
      <c r="C23" s="20" t="s">
        <v>1251</v>
      </c>
      <c r="D23" s="20">
        <v>21</v>
      </c>
      <c r="E23" s="20">
        <v>1</v>
      </c>
      <c r="F23" s="26" t="s">
        <v>1235</v>
      </c>
      <c r="G23" s="23">
        <v>5866.62</v>
      </c>
      <c r="H23" s="20">
        <v>31.5</v>
      </c>
      <c r="I23" s="23">
        <v>1759.99</v>
      </c>
      <c r="J23" s="20">
        <v>21</v>
      </c>
      <c r="K23" s="23">
        <v>1173.32</v>
      </c>
      <c r="L23" s="20">
        <v>10.5</v>
      </c>
      <c r="M23" s="23">
        <v>586.66999999999996</v>
      </c>
      <c r="N23" s="20">
        <v>0</v>
      </c>
      <c r="O23" s="23">
        <v>0</v>
      </c>
      <c r="P23" s="20">
        <v>0</v>
      </c>
      <c r="Q23" s="23">
        <v>0</v>
      </c>
      <c r="R23" s="22">
        <v>9386.6</v>
      </c>
      <c r="S23" s="20">
        <v>100</v>
      </c>
      <c r="T23" s="20">
        <v>50</v>
      </c>
      <c r="U23" s="21">
        <v>25</v>
      </c>
      <c r="V23" s="20"/>
      <c r="W23" s="20"/>
      <c r="X23"/>
      <c r="Y23" t="s">
        <v>5</v>
      </c>
      <c r="AA23" s="17"/>
      <c r="AD23" s="16" t="s">
        <v>4</v>
      </c>
      <c r="AE23" s="46">
        <v>8939.6200000000008</v>
      </c>
      <c r="AF23" s="16">
        <v>8939.6200000000008</v>
      </c>
      <c r="AG23" s="16">
        <f t="shared" si="0"/>
        <v>446.98100000000005</v>
      </c>
      <c r="AH23" s="16">
        <f t="shared" si="1"/>
        <v>9386.6010000000006</v>
      </c>
      <c r="AI23" s="17">
        <f t="shared" si="2"/>
        <v>1.0000000002037268E-3</v>
      </c>
    </row>
    <row r="24" spans="1:35" s="16" customFormat="1" ht="30" x14ac:dyDescent="0.25">
      <c r="A24" s="16">
        <v>965</v>
      </c>
      <c r="B24" s="20">
        <v>2201</v>
      </c>
      <c r="C24" s="20" t="s">
        <v>1251</v>
      </c>
      <c r="D24" s="20">
        <v>22</v>
      </c>
      <c r="E24" s="20">
        <v>1</v>
      </c>
      <c r="F24" s="26" t="s">
        <v>1234</v>
      </c>
      <c r="G24" s="23">
        <v>5332.55</v>
      </c>
      <c r="H24" s="20">
        <v>31.5</v>
      </c>
      <c r="I24" s="23">
        <v>1599.77</v>
      </c>
      <c r="J24" s="20">
        <v>21</v>
      </c>
      <c r="K24" s="23">
        <v>1066.51</v>
      </c>
      <c r="L24" s="20">
        <v>10.5</v>
      </c>
      <c r="M24" s="23">
        <v>533.25</v>
      </c>
      <c r="N24" s="20">
        <v>0</v>
      </c>
      <c r="O24" s="23">
        <v>0</v>
      </c>
      <c r="P24" s="20">
        <v>0</v>
      </c>
      <c r="Q24" s="23">
        <v>0</v>
      </c>
      <c r="R24" s="22">
        <v>8532.08</v>
      </c>
      <c r="S24" s="20">
        <v>100</v>
      </c>
      <c r="T24" s="20">
        <v>50</v>
      </c>
      <c r="U24" s="21">
        <v>25</v>
      </c>
      <c r="V24" s="20"/>
      <c r="W24" s="20"/>
      <c r="X24"/>
      <c r="Y24" t="s">
        <v>5</v>
      </c>
      <c r="AA24" s="17"/>
      <c r="AD24" s="16" t="s">
        <v>4</v>
      </c>
      <c r="AE24" s="46">
        <v>8125.79</v>
      </c>
      <c r="AF24" s="16">
        <v>8125.79</v>
      </c>
      <c r="AG24" s="16">
        <f t="shared" si="0"/>
        <v>406.28950000000003</v>
      </c>
      <c r="AH24" s="16">
        <f t="shared" si="1"/>
        <v>8532.0794999999998</v>
      </c>
      <c r="AI24" s="17">
        <f t="shared" si="2"/>
        <v>-5.0000000010186341E-4</v>
      </c>
    </row>
    <row r="25" spans="1:35" s="16" customFormat="1" ht="30" x14ac:dyDescent="0.25">
      <c r="A25" s="16">
        <v>966</v>
      </c>
      <c r="B25" s="20">
        <v>2202</v>
      </c>
      <c r="C25" s="20" t="s">
        <v>1251</v>
      </c>
      <c r="D25" s="20">
        <v>23</v>
      </c>
      <c r="E25" s="20">
        <v>1</v>
      </c>
      <c r="F25" s="26" t="s">
        <v>1233</v>
      </c>
      <c r="G25" s="23">
        <v>9332.84</v>
      </c>
      <c r="H25" s="20">
        <v>31.5</v>
      </c>
      <c r="I25" s="23">
        <v>2799.86</v>
      </c>
      <c r="J25" s="20">
        <v>21</v>
      </c>
      <c r="K25" s="23">
        <v>1866.56</v>
      </c>
      <c r="L25" s="20">
        <v>10.5</v>
      </c>
      <c r="M25" s="23">
        <v>933.28</v>
      </c>
      <c r="N25" s="20">
        <v>0</v>
      </c>
      <c r="O25" s="23">
        <v>0</v>
      </c>
      <c r="P25" s="20">
        <v>0</v>
      </c>
      <c r="Q25" s="23">
        <v>0</v>
      </c>
      <c r="R25" s="22">
        <v>14932.54</v>
      </c>
      <c r="S25" s="20">
        <v>100</v>
      </c>
      <c r="T25" s="20">
        <v>50</v>
      </c>
      <c r="U25" s="21">
        <v>25</v>
      </c>
      <c r="V25" s="20"/>
      <c r="W25" s="20"/>
      <c r="X25"/>
      <c r="Y25" t="s">
        <v>5</v>
      </c>
      <c r="AA25" s="17"/>
      <c r="AD25" s="16" t="s">
        <v>4</v>
      </c>
      <c r="AE25" s="46">
        <v>14221.47</v>
      </c>
      <c r="AF25" s="16">
        <v>14221.47</v>
      </c>
      <c r="AG25" s="16">
        <f t="shared" si="0"/>
        <v>711.07349999999997</v>
      </c>
      <c r="AH25" s="16">
        <f t="shared" si="1"/>
        <v>14932.5435</v>
      </c>
      <c r="AI25" s="17">
        <f t="shared" si="2"/>
        <v>3.4999999988940544E-3</v>
      </c>
    </row>
    <row r="26" spans="1:35" s="16" customFormat="1" ht="30" x14ac:dyDescent="0.25">
      <c r="A26" s="16">
        <v>967</v>
      </c>
      <c r="B26" s="20">
        <v>2203</v>
      </c>
      <c r="C26" s="20" t="s">
        <v>1251</v>
      </c>
      <c r="D26" s="20">
        <v>24</v>
      </c>
      <c r="E26" s="20">
        <v>1</v>
      </c>
      <c r="F26" s="26" t="s">
        <v>1232</v>
      </c>
      <c r="G26" s="23">
        <v>7732.96</v>
      </c>
      <c r="H26" s="20">
        <v>31.5</v>
      </c>
      <c r="I26" s="23">
        <v>2319.89</v>
      </c>
      <c r="J26" s="20">
        <v>21</v>
      </c>
      <c r="K26" s="23">
        <v>1546.59</v>
      </c>
      <c r="L26" s="20">
        <v>10.5</v>
      </c>
      <c r="M26" s="23">
        <v>773.29</v>
      </c>
      <c r="N26" s="20">
        <v>0</v>
      </c>
      <c r="O26" s="23">
        <v>0</v>
      </c>
      <c r="P26" s="20">
        <v>0</v>
      </c>
      <c r="Q26" s="23">
        <v>0</v>
      </c>
      <c r="R26" s="22">
        <v>12372.73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AA26" s="17"/>
      <c r="AD26" s="16" t="s">
        <v>4</v>
      </c>
      <c r="AE26" s="46">
        <v>11783.55</v>
      </c>
      <c r="AF26" s="16">
        <v>11783.55</v>
      </c>
      <c r="AG26" s="16">
        <f t="shared" si="0"/>
        <v>589.17750000000001</v>
      </c>
      <c r="AH26" s="16">
        <f t="shared" si="1"/>
        <v>12372.727499999999</v>
      </c>
      <c r="AI26" s="17">
        <f t="shared" si="2"/>
        <v>-2.500000000509317E-3</v>
      </c>
    </row>
    <row r="27" spans="1:35" s="16" customFormat="1" ht="30" x14ac:dyDescent="0.25">
      <c r="A27" s="16">
        <v>968</v>
      </c>
      <c r="B27" s="20">
        <v>2204</v>
      </c>
      <c r="C27" s="20" t="s">
        <v>1251</v>
      </c>
      <c r="D27" s="20">
        <v>25</v>
      </c>
      <c r="E27" s="20">
        <v>1</v>
      </c>
      <c r="F27" s="26" t="s">
        <v>1231</v>
      </c>
      <c r="G27" s="23">
        <v>7732.96</v>
      </c>
      <c r="H27" s="20">
        <v>31.5</v>
      </c>
      <c r="I27" s="23">
        <v>2319.89</v>
      </c>
      <c r="J27" s="20">
        <v>21</v>
      </c>
      <c r="K27" s="23">
        <v>1546.59</v>
      </c>
      <c r="L27" s="20">
        <v>10.5</v>
      </c>
      <c r="M27" s="23">
        <v>773.29</v>
      </c>
      <c r="N27" s="20">
        <v>0</v>
      </c>
      <c r="O27" s="23">
        <v>0</v>
      </c>
      <c r="P27" s="20">
        <v>0</v>
      </c>
      <c r="Q27" s="23">
        <v>0</v>
      </c>
      <c r="R27" s="22">
        <v>12372.73</v>
      </c>
      <c r="S27" s="20">
        <v>100</v>
      </c>
      <c r="T27" s="20">
        <v>50</v>
      </c>
      <c r="U27" s="21">
        <v>25</v>
      </c>
      <c r="V27" s="20"/>
      <c r="W27" s="20"/>
      <c r="X27"/>
      <c r="Y27" t="s">
        <v>5</v>
      </c>
      <c r="AA27" s="17"/>
      <c r="AD27" s="16" t="s">
        <v>4</v>
      </c>
      <c r="AE27" s="46">
        <v>11783.55</v>
      </c>
      <c r="AF27" s="16">
        <v>11783.55</v>
      </c>
      <c r="AG27" s="16">
        <f t="shared" si="0"/>
        <v>589.17750000000001</v>
      </c>
      <c r="AH27" s="16">
        <f t="shared" si="1"/>
        <v>12372.727499999999</v>
      </c>
      <c r="AI27" s="17">
        <f t="shared" si="2"/>
        <v>-2.500000000509317E-3</v>
      </c>
    </row>
    <row r="28" spans="1:35" s="16" customFormat="1" ht="30" x14ac:dyDescent="0.25">
      <c r="A28" s="16">
        <v>969</v>
      </c>
      <c r="B28" s="20">
        <v>2205</v>
      </c>
      <c r="C28" s="20" t="s">
        <v>1251</v>
      </c>
      <c r="D28" s="20">
        <v>26</v>
      </c>
      <c r="E28" s="20">
        <v>1</v>
      </c>
      <c r="F28" s="26" t="s">
        <v>1230</v>
      </c>
      <c r="G28" s="23">
        <v>6532.75</v>
      </c>
      <c r="H28" s="20">
        <v>31.5</v>
      </c>
      <c r="I28" s="23">
        <v>1959.82</v>
      </c>
      <c r="J28" s="20">
        <v>21</v>
      </c>
      <c r="K28" s="23">
        <v>1306.55</v>
      </c>
      <c r="L28" s="20">
        <v>10.5</v>
      </c>
      <c r="M28" s="23">
        <v>653.28</v>
      </c>
      <c r="N28" s="20">
        <v>0</v>
      </c>
      <c r="O28" s="23">
        <v>0</v>
      </c>
      <c r="P28" s="20">
        <v>0</v>
      </c>
      <c r="Q28" s="23">
        <v>0</v>
      </c>
      <c r="R28" s="22">
        <v>10452.4</v>
      </c>
      <c r="S28" s="20">
        <v>100</v>
      </c>
      <c r="T28" s="20">
        <v>50</v>
      </c>
      <c r="U28" s="21">
        <v>25</v>
      </c>
      <c r="V28" s="20"/>
      <c r="W28" s="20"/>
      <c r="X28"/>
      <c r="Y28" t="s">
        <v>5</v>
      </c>
      <c r="AA28" s="17"/>
      <c r="AD28" s="16" t="s">
        <v>4</v>
      </c>
      <c r="AE28" s="46">
        <v>9954.67</v>
      </c>
      <c r="AF28" s="16">
        <v>9954.67</v>
      </c>
      <c r="AG28" s="16">
        <f t="shared" si="0"/>
        <v>497.73350000000005</v>
      </c>
      <c r="AH28" s="16">
        <f t="shared" si="1"/>
        <v>10452.4035</v>
      </c>
      <c r="AI28" s="17">
        <f t="shared" si="2"/>
        <v>3.5000000007130438E-3</v>
      </c>
    </row>
    <row r="29" spans="1:35" s="16" customFormat="1" x14ac:dyDescent="0.25">
      <c r="A29" s="16">
        <v>970</v>
      </c>
      <c r="B29" s="20">
        <v>2206</v>
      </c>
      <c r="C29" s="20" t="s">
        <v>1251</v>
      </c>
      <c r="D29" s="20">
        <v>27</v>
      </c>
      <c r="E29" s="20">
        <v>1</v>
      </c>
      <c r="F29" s="26" t="s">
        <v>1229</v>
      </c>
      <c r="G29" s="23">
        <v>5066.1000000000004</v>
      </c>
      <c r="H29" s="20">
        <v>31.5</v>
      </c>
      <c r="I29" s="23">
        <v>1519.83</v>
      </c>
      <c r="J29" s="20">
        <v>21</v>
      </c>
      <c r="K29" s="23">
        <v>1013.22</v>
      </c>
      <c r="L29" s="20">
        <v>10.5</v>
      </c>
      <c r="M29" s="23">
        <v>506.61</v>
      </c>
      <c r="N29" s="20">
        <v>0</v>
      </c>
      <c r="O29" s="23">
        <v>0</v>
      </c>
      <c r="P29" s="20">
        <v>0</v>
      </c>
      <c r="Q29" s="23">
        <v>0</v>
      </c>
      <c r="R29" s="22">
        <v>8105.76</v>
      </c>
      <c r="S29" s="20">
        <v>100</v>
      </c>
      <c r="T29" s="20">
        <v>50</v>
      </c>
      <c r="U29" s="21">
        <v>25</v>
      </c>
      <c r="V29" s="20"/>
      <c r="W29" s="20"/>
      <c r="X29"/>
      <c r="Y29" t="s">
        <v>5</v>
      </c>
      <c r="AA29" s="17"/>
      <c r="AD29" s="16" t="s">
        <v>4</v>
      </c>
      <c r="AE29" s="46">
        <v>7719.78</v>
      </c>
      <c r="AF29" s="16">
        <v>7719.78</v>
      </c>
      <c r="AG29" s="16">
        <f t="shared" si="0"/>
        <v>385.98900000000003</v>
      </c>
      <c r="AH29" s="16">
        <f t="shared" si="1"/>
        <v>8105.7690000000002</v>
      </c>
      <c r="AI29" s="17">
        <f t="shared" si="2"/>
        <v>9.0000000000145519E-3</v>
      </c>
    </row>
    <row r="30" spans="1:35" s="16" customFormat="1" x14ac:dyDescent="0.25">
      <c r="A30" s="16">
        <v>971</v>
      </c>
      <c r="B30" s="20">
        <v>2207</v>
      </c>
      <c r="C30" s="20" t="s">
        <v>1251</v>
      </c>
      <c r="D30" s="20">
        <v>28</v>
      </c>
      <c r="E30" s="20">
        <v>1</v>
      </c>
      <c r="F30" s="26" t="s">
        <v>1228</v>
      </c>
      <c r="G30" s="23">
        <v>2132.7800000000002</v>
      </c>
      <c r="H30" s="20">
        <v>31.5</v>
      </c>
      <c r="I30" s="23">
        <v>639.84</v>
      </c>
      <c r="J30" s="20">
        <v>21</v>
      </c>
      <c r="K30" s="23">
        <v>426.55</v>
      </c>
      <c r="L30" s="20">
        <v>10.5</v>
      </c>
      <c r="M30" s="23">
        <v>213.28</v>
      </c>
      <c r="N30" s="20">
        <v>0</v>
      </c>
      <c r="O30" s="23">
        <v>0</v>
      </c>
      <c r="P30" s="20">
        <v>0</v>
      </c>
      <c r="Q30" s="23">
        <v>0</v>
      </c>
      <c r="R30" s="22">
        <v>3412.45</v>
      </c>
      <c r="S30" s="20">
        <v>100</v>
      </c>
      <c r="T30" s="20">
        <v>50</v>
      </c>
      <c r="U30" s="21">
        <v>25</v>
      </c>
      <c r="V30" s="20"/>
      <c r="W30" s="20"/>
      <c r="X30"/>
      <c r="Y30" t="s">
        <v>5</v>
      </c>
      <c r="AA30" s="17"/>
      <c r="AD30" s="16" t="s">
        <v>4</v>
      </c>
      <c r="AE30" s="46">
        <v>3249.95</v>
      </c>
      <c r="AF30" s="16">
        <v>3249.95</v>
      </c>
      <c r="AG30" s="16">
        <f t="shared" si="0"/>
        <v>162.4975</v>
      </c>
      <c r="AH30" s="16">
        <f t="shared" si="1"/>
        <v>3412.4474999999998</v>
      </c>
      <c r="AI30" s="17">
        <f t="shared" si="2"/>
        <v>-2.5000000000545697E-3</v>
      </c>
    </row>
    <row r="31" spans="1:35" s="16" customFormat="1" x14ac:dyDescent="0.25">
      <c r="A31" s="16">
        <v>972</v>
      </c>
      <c r="B31" s="20">
        <v>2208</v>
      </c>
      <c r="C31" s="20" t="s">
        <v>1251</v>
      </c>
      <c r="D31" s="20">
        <v>29</v>
      </c>
      <c r="E31" s="20">
        <v>1</v>
      </c>
      <c r="F31" s="26" t="s">
        <v>1227</v>
      </c>
      <c r="G31" s="23">
        <v>3198.59</v>
      </c>
      <c r="H31" s="20">
        <v>31.5</v>
      </c>
      <c r="I31" s="23">
        <v>959.57</v>
      </c>
      <c r="J31" s="20">
        <v>21</v>
      </c>
      <c r="K31" s="23">
        <v>639.72</v>
      </c>
      <c r="L31" s="20">
        <v>10.5</v>
      </c>
      <c r="M31" s="23">
        <v>319.86</v>
      </c>
      <c r="N31" s="20">
        <v>0</v>
      </c>
      <c r="O31" s="23">
        <v>0</v>
      </c>
      <c r="P31" s="20">
        <v>0</v>
      </c>
      <c r="Q31" s="23">
        <v>0</v>
      </c>
      <c r="R31" s="22">
        <v>5117.74</v>
      </c>
      <c r="S31" s="20">
        <v>100</v>
      </c>
      <c r="T31" s="20">
        <v>50</v>
      </c>
      <c r="U31" s="21">
        <v>25</v>
      </c>
      <c r="V31" s="20"/>
      <c r="W31" s="20"/>
      <c r="X31"/>
      <c r="Y31" t="s">
        <v>5</v>
      </c>
      <c r="AA31" s="17"/>
      <c r="AD31" s="16" t="s">
        <v>4</v>
      </c>
      <c r="AE31" s="46">
        <v>4874.05</v>
      </c>
      <c r="AF31" s="16">
        <v>4874.05</v>
      </c>
      <c r="AG31" s="16">
        <f t="shared" si="0"/>
        <v>243.70250000000001</v>
      </c>
      <c r="AH31" s="16">
        <f t="shared" si="1"/>
        <v>5117.7525000000005</v>
      </c>
      <c r="AI31" s="17">
        <f t="shared" si="2"/>
        <v>1.2500000000727596E-2</v>
      </c>
    </row>
    <row r="32" spans="1:35" s="16" customFormat="1" x14ac:dyDescent="0.25">
      <c r="A32" s="16">
        <v>973</v>
      </c>
      <c r="B32" s="20">
        <v>2209</v>
      </c>
      <c r="C32" s="20" t="s">
        <v>1251</v>
      </c>
      <c r="D32" s="20">
        <v>30</v>
      </c>
      <c r="E32" s="20">
        <v>1</v>
      </c>
      <c r="F32" s="26" t="s">
        <v>1226</v>
      </c>
      <c r="G32" s="23">
        <v>5332.55</v>
      </c>
      <c r="H32" s="20">
        <v>31.5</v>
      </c>
      <c r="I32" s="23">
        <v>1599.77</v>
      </c>
      <c r="J32" s="20">
        <v>21</v>
      </c>
      <c r="K32" s="23">
        <v>1066.51</v>
      </c>
      <c r="L32" s="20">
        <v>10.5</v>
      </c>
      <c r="M32" s="23">
        <v>533.25</v>
      </c>
      <c r="N32" s="20">
        <v>0</v>
      </c>
      <c r="O32" s="23">
        <v>0</v>
      </c>
      <c r="P32" s="20">
        <v>0</v>
      </c>
      <c r="Q32" s="23">
        <v>0</v>
      </c>
      <c r="R32" s="22">
        <v>8532.08</v>
      </c>
      <c r="S32" s="20">
        <v>100</v>
      </c>
      <c r="T32" s="20">
        <v>50</v>
      </c>
      <c r="U32" s="21">
        <v>25</v>
      </c>
      <c r="V32" s="20"/>
      <c r="W32" s="20"/>
      <c r="X32"/>
      <c r="Y32" t="s">
        <v>5</v>
      </c>
      <c r="AA32" s="17"/>
      <c r="AD32" s="16" t="s">
        <v>4</v>
      </c>
      <c r="AE32" s="46">
        <v>8125.79</v>
      </c>
      <c r="AF32" s="16">
        <v>8125.79</v>
      </c>
      <c r="AG32" s="16">
        <f t="shared" si="0"/>
        <v>406.28950000000003</v>
      </c>
      <c r="AH32" s="16">
        <f t="shared" si="1"/>
        <v>8532.0794999999998</v>
      </c>
      <c r="AI32" s="17">
        <f t="shared" si="2"/>
        <v>-5.0000000010186341E-4</v>
      </c>
    </row>
    <row r="33" spans="1:35" s="16" customFormat="1" x14ac:dyDescent="0.25">
      <c r="A33" s="16">
        <v>974</v>
      </c>
      <c r="B33" s="20">
        <v>2210</v>
      </c>
      <c r="C33" s="20" t="s">
        <v>1251</v>
      </c>
      <c r="D33" s="20">
        <v>31</v>
      </c>
      <c r="E33" s="20">
        <v>1</v>
      </c>
      <c r="F33" s="26" t="s">
        <v>1225</v>
      </c>
      <c r="G33" s="23">
        <v>5332.55</v>
      </c>
      <c r="H33" s="20">
        <v>31.5</v>
      </c>
      <c r="I33" s="23">
        <v>1599.77</v>
      </c>
      <c r="J33" s="20">
        <v>21</v>
      </c>
      <c r="K33" s="23">
        <v>1066.51</v>
      </c>
      <c r="L33" s="20">
        <v>10.5</v>
      </c>
      <c r="M33" s="23">
        <v>533.25</v>
      </c>
      <c r="N33" s="20">
        <v>0</v>
      </c>
      <c r="O33" s="23">
        <v>0</v>
      </c>
      <c r="P33" s="20">
        <v>0</v>
      </c>
      <c r="Q33" s="23">
        <v>0</v>
      </c>
      <c r="R33" s="22">
        <v>8532.08</v>
      </c>
      <c r="S33" s="20">
        <v>100</v>
      </c>
      <c r="T33" s="20">
        <v>50</v>
      </c>
      <c r="U33" s="21">
        <v>25</v>
      </c>
      <c r="V33" s="20"/>
      <c r="W33" s="20"/>
      <c r="X33"/>
      <c r="Y33" t="s">
        <v>5</v>
      </c>
      <c r="AA33" s="17"/>
      <c r="AD33" s="16" t="s">
        <v>4</v>
      </c>
      <c r="AE33" s="46">
        <v>8125.79</v>
      </c>
      <c r="AF33" s="16">
        <v>8125.79</v>
      </c>
      <c r="AG33" s="16">
        <f t="shared" si="0"/>
        <v>406.28950000000003</v>
      </c>
      <c r="AH33" s="16">
        <f t="shared" si="1"/>
        <v>8532.0794999999998</v>
      </c>
      <c r="AI33" s="17">
        <f t="shared" si="2"/>
        <v>-5.0000000010186341E-4</v>
      </c>
    </row>
    <row r="34" spans="1:35" s="16" customFormat="1" x14ac:dyDescent="0.25">
      <c r="A34" s="16">
        <v>975</v>
      </c>
      <c r="B34" s="20">
        <v>2211</v>
      </c>
      <c r="C34" s="20" t="s">
        <v>1251</v>
      </c>
      <c r="D34" s="20">
        <v>32</v>
      </c>
      <c r="E34" s="20">
        <v>1</v>
      </c>
      <c r="F34" s="26" t="s">
        <v>1224</v>
      </c>
      <c r="G34" s="23">
        <v>6933.6</v>
      </c>
      <c r="H34" s="20">
        <v>31.5</v>
      </c>
      <c r="I34" s="23">
        <v>2080.08</v>
      </c>
      <c r="J34" s="20">
        <v>21</v>
      </c>
      <c r="K34" s="23">
        <v>1386.72</v>
      </c>
      <c r="L34" s="20">
        <v>10.5</v>
      </c>
      <c r="M34" s="23">
        <v>693.36</v>
      </c>
      <c r="N34" s="20">
        <v>0</v>
      </c>
      <c r="O34" s="23">
        <v>0</v>
      </c>
      <c r="P34" s="20">
        <v>0</v>
      </c>
      <c r="Q34" s="23">
        <v>0</v>
      </c>
      <c r="R34" s="22">
        <v>11093.76</v>
      </c>
      <c r="S34" s="20">
        <v>100</v>
      </c>
      <c r="T34" s="20">
        <v>50</v>
      </c>
      <c r="U34" s="21">
        <v>25</v>
      </c>
      <c r="V34" s="20"/>
      <c r="W34" s="20"/>
      <c r="X34"/>
      <c r="Y34" t="s">
        <v>5</v>
      </c>
      <c r="AA34" s="17"/>
      <c r="AD34" s="16" t="s">
        <v>4</v>
      </c>
      <c r="AE34" s="46">
        <v>10565.49</v>
      </c>
      <c r="AF34" s="16">
        <v>10565.49</v>
      </c>
      <c r="AG34" s="16">
        <f t="shared" si="0"/>
        <v>528.27449999999999</v>
      </c>
      <c r="AH34" s="16">
        <f t="shared" si="1"/>
        <v>11093.764499999999</v>
      </c>
      <c r="AI34" s="17">
        <f t="shared" si="2"/>
        <v>4.4999999990977813E-3</v>
      </c>
    </row>
    <row r="35" spans="1:35" s="16" customFormat="1" x14ac:dyDescent="0.25">
      <c r="A35" s="16">
        <v>976</v>
      </c>
      <c r="B35" s="20">
        <v>2212</v>
      </c>
      <c r="C35" s="20" t="s">
        <v>1251</v>
      </c>
      <c r="D35" s="20">
        <v>33</v>
      </c>
      <c r="E35" s="20">
        <v>1</v>
      </c>
      <c r="F35" s="26" t="s">
        <v>1223</v>
      </c>
      <c r="G35" s="23">
        <v>9332.84</v>
      </c>
      <c r="H35" s="20">
        <v>31.5</v>
      </c>
      <c r="I35" s="23">
        <v>2799.86</v>
      </c>
      <c r="J35" s="20">
        <v>21</v>
      </c>
      <c r="K35" s="23">
        <v>1866.56</v>
      </c>
      <c r="L35" s="20">
        <v>10.5</v>
      </c>
      <c r="M35" s="23">
        <v>933.28</v>
      </c>
      <c r="N35" s="20">
        <v>0</v>
      </c>
      <c r="O35" s="23">
        <v>0</v>
      </c>
      <c r="P35" s="20">
        <v>0</v>
      </c>
      <c r="Q35" s="23">
        <v>0</v>
      </c>
      <c r="R35" s="22">
        <v>14932.54</v>
      </c>
      <c r="S35" s="20">
        <v>100</v>
      </c>
      <c r="T35" s="20">
        <v>50</v>
      </c>
      <c r="U35" s="21">
        <v>25</v>
      </c>
      <c r="V35" s="20"/>
      <c r="W35" s="20"/>
      <c r="X35"/>
      <c r="Y35" t="s">
        <v>5</v>
      </c>
      <c r="AA35" s="17"/>
      <c r="AD35" s="16" t="s">
        <v>4</v>
      </c>
      <c r="AE35" s="46">
        <v>14221.47</v>
      </c>
      <c r="AF35" s="16">
        <v>14221.47</v>
      </c>
      <c r="AG35" s="16">
        <f t="shared" ref="AG35:AG66" si="3">+AF35*5%</f>
        <v>711.07349999999997</v>
      </c>
      <c r="AH35" s="16">
        <f t="shared" ref="AH35:AH66" si="4">+AG35+AF35</f>
        <v>14932.5435</v>
      </c>
      <c r="AI35" s="17">
        <f t="shared" ref="AI35:AI66" si="5">+AH35-R35</f>
        <v>3.4999999988940544E-3</v>
      </c>
    </row>
    <row r="36" spans="1:35" s="16" customFormat="1" ht="30" x14ac:dyDescent="0.25">
      <c r="A36" s="16">
        <v>977</v>
      </c>
      <c r="B36" s="20">
        <v>2213</v>
      </c>
      <c r="C36" s="20" t="s">
        <v>1251</v>
      </c>
      <c r="D36" s="20">
        <v>34</v>
      </c>
      <c r="E36" s="20">
        <v>1</v>
      </c>
      <c r="F36" s="26" t="s">
        <v>1222</v>
      </c>
      <c r="G36" s="23">
        <v>11999.69</v>
      </c>
      <c r="H36" s="20">
        <v>31.5</v>
      </c>
      <c r="I36" s="23">
        <v>3599.9</v>
      </c>
      <c r="J36" s="20">
        <v>21</v>
      </c>
      <c r="K36" s="23">
        <v>2399.94</v>
      </c>
      <c r="L36" s="20">
        <v>10.5</v>
      </c>
      <c r="M36" s="23">
        <v>1199.97</v>
      </c>
      <c r="N36" s="20">
        <v>0</v>
      </c>
      <c r="O36" s="23">
        <v>0</v>
      </c>
      <c r="P36" s="20">
        <v>0</v>
      </c>
      <c r="Q36" s="23">
        <v>0</v>
      </c>
      <c r="R36" s="22">
        <v>19199.5</v>
      </c>
      <c r="S36" s="20">
        <v>100</v>
      </c>
      <c r="T36" s="20">
        <v>50</v>
      </c>
      <c r="U36" s="21">
        <v>25</v>
      </c>
      <c r="V36" s="20"/>
      <c r="W36" s="20"/>
      <c r="X36"/>
      <c r="Y36" t="s">
        <v>5</v>
      </c>
      <c r="AA36" s="17"/>
      <c r="AD36" s="16" t="s">
        <v>4</v>
      </c>
      <c r="AE36" s="46">
        <v>18285.25</v>
      </c>
      <c r="AF36" s="16">
        <v>18285.25</v>
      </c>
      <c r="AG36" s="16">
        <f t="shared" si="3"/>
        <v>914.26250000000005</v>
      </c>
      <c r="AH36" s="16">
        <f t="shared" si="4"/>
        <v>19199.512500000001</v>
      </c>
      <c r="AI36" s="17">
        <f t="shared" si="5"/>
        <v>1.2500000000727596E-2</v>
      </c>
    </row>
    <row r="37" spans="1:35" s="16" customFormat="1" x14ac:dyDescent="0.25">
      <c r="A37" s="16">
        <v>978</v>
      </c>
      <c r="B37" s="20">
        <v>2214</v>
      </c>
      <c r="C37" s="20" t="s">
        <v>1251</v>
      </c>
      <c r="D37" s="20">
        <v>35</v>
      </c>
      <c r="E37" s="20">
        <v>1</v>
      </c>
      <c r="F37" s="26" t="s">
        <v>1221</v>
      </c>
      <c r="G37" s="23">
        <v>10667.43</v>
      </c>
      <c r="H37" s="20">
        <v>31.5</v>
      </c>
      <c r="I37" s="23">
        <v>3200.23</v>
      </c>
      <c r="J37" s="20">
        <v>21</v>
      </c>
      <c r="K37" s="23">
        <v>2133.48</v>
      </c>
      <c r="L37" s="20">
        <v>10.5</v>
      </c>
      <c r="M37" s="23">
        <v>1066.75</v>
      </c>
      <c r="N37" s="20">
        <v>0</v>
      </c>
      <c r="O37" s="23">
        <v>0</v>
      </c>
      <c r="P37" s="20">
        <v>0</v>
      </c>
      <c r="Q37" s="23">
        <v>0</v>
      </c>
      <c r="R37" s="22">
        <v>17067.89</v>
      </c>
      <c r="S37" s="20">
        <v>100</v>
      </c>
      <c r="T37" s="20">
        <v>50</v>
      </c>
      <c r="U37" s="21">
        <v>25</v>
      </c>
      <c r="V37" s="20"/>
      <c r="W37" s="20"/>
      <c r="X37"/>
      <c r="Y37" t="s">
        <v>5</v>
      </c>
      <c r="AA37" s="17"/>
      <c r="AD37" s="16" t="s">
        <v>4</v>
      </c>
      <c r="AE37" s="46">
        <v>16255.14</v>
      </c>
      <c r="AF37" s="16">
        <v>16255.14</v>
      </c>
      <c r="AG37" s="16">
        <f t="shared" si="3"/>
        <v>812.75700000000006</v>
      </c>
      <c r="AH37" s="16">
        <f t="shared" si="4"/>
        <v>17067.897000000001</v>
      </c>
      <c r="AI37" s="17">
        <f t="shared" si="5"/>
        <v>7.0000000014260877E-3</v>
      </c>
    </row>
    <row r="38" spans="1:35" s="16" customFormat="1" x14ac:dyDescent="0.25">
      <c r="A38" s="16">
        <v>979</v>
      </c>
      <c r="B38" s="20">
        <v>2215</v>
      </c>
      <c r="C38" s="20" t="s">
        <v>1251</v>
      </c>
      <c r="D38" s="20">
        <v>36</v>
      </c>
      <c r="E38" s="20">
        <v>1</v>
      </c>
      <c r="F38" s="26" t="s">
        <v>1220</v>
      </c>
      <c r="G38" s="23">
        <v>6667.14</v>
      </c>
      <c r="H38" s="20">
        <v>31.5</v>
      </c>
      <c r="I38" s="23">
        <v>2000.14</v>
      </c>
      <c r="J38" s="20">
        <v>21</v>
      </c>
      <c r="K38" s="23">
        <v>1333.43</v>
      </c>
      <c r="L38" s="20">
        <v>10.5</v>
      </c>
      <c r="M38" s="23">
        <v>666.72</v>
      </c>
      <c r="N38" s="20">
        <v>0</v>
      </c>
      <c r="O38" s="23">
        <v>0</v>
      </c>
      <c r="P38" s="20">
        <v>0</v>
      </c>
      <c r="Q38" s="23">
        <v>0</v>
      </c>
      <c r="R38" s="22">
        <v>10667.43</v>
      </c>
      <c r="S38" s="20">
        <v>100</v>
      </c>
      <c r="T38" s="20">
        <v>50</v>
      </c>
      <c r="U38" s="21">
        <v>25</v>
      </c>
      <c r="V38" s="20"/>
      <c r="W38" s="20"/>
      <c r="X38"/>
      <c r="Y38" t="s">
        <v>5</v>
      </c>
      <c r="AA38" s="17"/>
      <c r="AD38" s="16" t="s">
        <v>4</v>
      </c>
      <c r="AE38" s="46">
        <v>10159.459999999999</v>
      </c>
      <c r="AF38" s="16">
        <v>10159.459999999999</v>
      </c>
      <c r="AG38" s="16">
        <f t="shared" si="3"/>
        <v>507.97299999999996</v>
      </c>
      <c r="AH38" s="16">
        <f t="shared" si="4"/>
        <v>10667.432999999999</v>
      </c>
      <c r="AI38" s="17">
        <f t="shared" si="5"/>
        <v>2.999999998792191E-3</v>
      </c>
    </row>
    <row r="39" spans="1:35" s="16" customFormat="1" ht="45" x14ac:dyDescent="0.25">
      <c r="A39" s="16">
        <v>980</v>
      </c>
      <c r="B39" s="20">
        <v>2216</v>
      </c>
      <c r="C39" s="20" t="s">
        <v>1251</v>
      </c>
      <c r="D39" s="20">
        <v>37</v>
      </c>
      <c r="E39" s="20">
        <v>1</v>
      </c>
      <c r="F39" s="26" t="s">
        <v>1219</v>
      </c>
      <c r="G39" s="23">
        <v>7333.28</v>
      </c>
      <c r="H39" s="20">
        <v>31.5</v>
      </c>
      <c r="I39" s="23">
        <v>2199.98</v>
      </c>
      <c r="J39" s="20">
        <v>21</v>
      </c>
      <c r="K39" s="23">
        <v>1466.66</v>
      </c>
      <c r="L39" s="20">
        <v>10.5</v>
      </c>
      <c r="M39" s="23">
        <v>733.33</v>
      </c>
      <c r="N39" s="20">
        <v>0</v>
      </c>
      <c r="O39" s="23">
        <v>0</v>
      </c>
      <c r="P39" s="20">
        <v>0</v>
      </c>
      <c r="Q39" s="23">
        <v>0</v>
      </c>
      <c r="R39" s="22">
        <v>11733.25</v>
      </c>
      <c r="S39" s="20">
        <v>100</v>
      </c>
      <c r="T39" s="20">
        <v>50</v>
      </c>
      <c r="U39" s="21">
        <v>25</v>
      </c>
      <c r="V39" s="20"/>
      <c r="W39" s="20"/>
      <c r="X39"/>
      <c r="Y39" t="s">
        <v>5</v>
      </c>
      <c r="AA39" s="17"/>
      <c r="AD39" s="16" t="s">
        <v>4</v>
      </c>
      <c r="AE39" s="46">
        <v>11174.53</v>
      </c>
      <c r="AF39" s="16">
        <v>11174.53</v>
      </c>
      <c r="AG39" s="16">
        <f t="shared" si="3"/>
        <v>558.7265000000001</v>
      </c>
      <c r="AH39" s="16">
        <f t="shared" si="4"/>
        <v>11733.256500000001</v>
      </c>
      <c r="AI39" s="17">
        <f t="shared" si="5"/>
        <v>6.5000000013242243E-3</v>
      </c>
    </row>
    <row r="40" spans="1:35" s="16" customFormat="1" ht="45" x14ac:dyDescent="0.25">
      <c r="A40" s="16">
        <v>981</v>
      </c>
      <c r="B40" s="20">
        <v>2217</v>
      </c>
      <c r="C40" s="20" t="s">
        <v>1251</v>
      </c>
      <c r="D40" s="20">
        <v>38</v>
      </c>
      <c r="E40" s="20">
        <v>1</v>
      </c>
      <c r="F40" s="26" t="s">
        <v>1218</v>
      </c>
      <c r="G40" s="23">
        <v>10667.43</v>
      </c>
      <c r="H40" s="20">
        <v>31.5</v>
      </c>
      <c r="I40" s="23">
        <v>3200.23</v>
      </c>
      <c r="J40" s="20">
        <v>21</v>
      </c>
      <c r="K40" s="23">
        <v>2133.48</v>
      </c>
      <c r="L40" s="20">
        <v>10.5</v>
      </c>
      <c r="M40" s="23">
        <v>1066.75</v>
      </c>
      <c r="N40" s="20">
        <v>0</v>
      </c>
      <c r="O40" s="23">
        <v>0</v>
      </c>
      <c r="P40" s="20">
        <v>0</v>
      </c>
      <c r="Q40" s="23">
        <v>0</v>
      </c>
      <c r="R40" s="22">
        <v>17067.89</v>
      </c>
      <c r="S40" s="20">
        <v>100</v>
      </c>
      <c r="T40" s="20">
        <v>50</v>
      </c>
      <c r="U40" s="21">
        <v>25</v>
      </c>
      <c r="V40" s="20"/>
      <c r="W40" s="20"/>
      <c r="X40"/>
      <c r="Y40" t="s">
        <v>5</v>
      </c>
      <c r="AA40" s="17"/>
      <c r="AD40" s="16" t="s">
        <v>4</v>
      </c>
      <c r="AE40" s="46">
        <v>16255.14</v>
      </c>
      <c r="AF40" s="16">
        <v>16255.14</v>
      </c>
      <c r="AG40" s="16">
        <f t="shared" si="3"/>
        <v>812.75700000000006</v>
      </c>
      <c r="AH40" s="16">
        <f t="shared" si="4"/>
        <v>17067.897000000001</v>
      </c>
      <c r="AI40" s="17">
        <f t="shared" si="5"/>
        <v>7.0000000014260877E-3</v>
      </c>
    </row>
    <row r="41" spans="1:35" s="16" customFormat="1" x14ac:dyDescent="0.25">
      <c r="A41" s="16">
        <v>982</v>
      </c>
      <c r="B41" s="20">
        <v>2218</v>
      </c>
      <c r="C41" s="20" t="s">
        <v>1251</v>
      </c>
      <c r="D41" s="20">
        <v>39</v>
      </c>
      <c r="E41" s="20">
        <v>1</v>
      </c>
      <c r="F41" s="26" t="s">
        <v>1217</v>
      </c>
      <c r="G41" s="23">
        <v>5332.55</v>
      </c>
      <c r="H41" s="20">
        <v>31.5</v>
      </c>
      <c r="I41" s="23">
        <v>1599.77</v>
      </c>
      <c r="J41" s="20">
        <v>21</v>
      </c>
      <c r="K41" s="23">
        <v>1066.51</v>
      </c>
      <c r="L41" s="20">
        <v>10.5</v>
      </c>
      <c r="M41" s="23">
        <v>533.25</v>
      </c>
      <c r="N41" s="20">
        <v>0</v>
      </c>
      <c r="O41" s="23">
        <v>0</v>
      </c>
      <c r="P41" s="20">
        <v>0</v>
      </c>
      <c r="Q41" s="23">
        <v>0</v>
      </c>
      <c r="R41" s="22">
        <v>8532.08</v>
      </c>
      <c r="S41" s="20">
        <v>100</v>
      </c>
      <c r="T41" s="20">
        <v>50</v>
      </c>
      <c r="U41" s="21">
        <v>25</v>
      </c>
      <c r="V41" s="20"/>
      <c r="W41" s="20"/>
      <c r="X41"/>
      <c r="Y41" t="s">
        <v>5</v>
      </c>
      <c r="AA41" s="17"/>
      <c r="AD41" s="16" t="s">
        <v>4</v>
      </c>
      <c r="AE41" s="46">
        <v>8125.79</v>
      </c>
      <c r="AF41" s="16">
        <v>8125.79</v>
      </c>
      <c r="AG41" s="16">
        <f t="shared" si="3"/>
        <v>406.28950000000003</v>
      </c>
      <c r="AH41" s="16">
        <f t="shared" si="4"/>
        <v>8532.0794999999998</v>
      </c>
      <c r="AI41" s="17">
        <f t="shared" si="5"/>
        <v>-5.0000000010186341E-4</v>
      </c>
    </row>
    <row r="42" spans="1:35" s="16" customFormat="1" ht="30" x14ac:dyDescent="0.25">
      <c r="A42" s="16">
        <v>983</v>
      </c>
      <c r="B42" s="20">
        <v>2219</v>
      </c>
      <c r="C42" s="20" t="s">
        <v>1251</v>
      </c>
      <c r="D42" s="20">
        <v>40</v>
      </c>
      <c r="E42" s="20">
        <v>1</v>
      </c>
      <c r="F42" s="26" t="s">
        <v>1216</v>
      </c>
      <c r="G42" s="23">
        <v>10667.43</v>
      </c>
      <c r="H42" s="20">
        <v>31.5</v>
      </c>
      <c r="I42" s="23">
        <v>3200.23</v>
      </c>
      <c r="J42" s="20">
        <v>21</v>
      </c>
      <c r="K42" s="23">
        <v>2133.48</v>
      </c>
      <c r="L42" s="20">
        <v>10.5</v>
      </c>
      <c r="M42" s="23">
        <v>1066.75</v>
      </c>
      <c r="N42" s="20">
        <v>0</v>
      </c>
      <c r="O42" s="23">
        <v>0</v>
      </c>
      <c r="P42" s="20">
        <v>0</v>
      </c>
      <c r="Q42" s="23">
        <v>0</v>
      </c>
      <c r="R42" s="22">
        <v>17067.89</v>
      </c>
      <c r="S42" s="20">
        <v>100</v>
      </c>
      <c r="T42" s="20">
        <v>50</v>
      </c>
      <c r="U42" s="21">
        <v>25</v>
      </c>
      <c r="V42" s="20"/>
      <c r="W42" s="20"/>
      <c r="X42"/>
      <c r="Y42" t="s">
        <v>5</v>
      </c>
      <c r="AA42" s="17"/>
      <c r="AD42" s="16" t="s">
        <v>4</v>
      </c>
      <c r="AE42" s="46">
        <v>16255.14</v>
      </c>
      <c r="AF42" s="16">
        <v>16255.14</v>
      </c>
      <c r="AG42" s="16">
        <f t="shared" si="3"/>
        <v>812.75700000000006</v>
      </c>
      <c r="AH42" s="16">
        <f t="shared" si="4"/>
        <v>17067.897000000001</v>
      </c>
      <c r="AI42" s="17">
        <f t="shared" si="5"/>
        <v>7.0000000014260877E-3</v>
      </c>
    </row>
    <row r="43" spans="1:35" s="16" customFormat="1" ht="30" x14ac:dyDescent="0.25">
      <c r="A43" s="16">
        <v>984</v>
      </c>
      <c r="B43" s="20">
        <v>2220</v>
      </c>
      <c r="C43" s="20" t="s">
        <v>1251</v>
      </c>
      <c r="D43" s="20">
        <v>41</v>
      </c>
      <c r="E43" s="20">
        <v>1</v>
      </c>
      <c r="F43" s="26" t="s">
        <v>1252</v>
      </c>
      <c r="G43" s="23">
        <v>5998.68</v>
      </c>
      <c r="H43" s="20">
        <v>31.5</v>
      </c>
      <c r="I43" s="23">
        <v>1799.61</v>
      </c>
      <c r="J43" s="20">
        <v>21</v>
      </c>
      <c r="K43" s="23">
        <v>1199.74</v>
      </c>
      <c r="L43" s="20">
        <v>10.5</v>
      </c>
      <c r="M43" s="23">
        <v>599.86</v>
      </c>
      <c r="N43" s="20">
        <v>0</v>
      </c>
      <c r="O43" s="23">
        <v>0</v>
      </c>
      <c r="P43" s="20">
        <v>0</v>
      </c>
      <c r="Q43" s="23">
        <v>0</v>
      </c>
      <c r="R43" s="22">
        <v>9597.89</v>
      </c>
      <c r="S43" s="20">
        <v>100</v>
      </c>
      <c r="T43" s="20">
        <v>50</v>
      </c>
      <c r="U43" s="21">
        <v>25</v>
      </c>
      <c r="V43" s="20"/>
      <c r="W43" s="20"/>
      <c r="X43"/>
      <c r="Y43" t="s">
        <v>5</v>
      </c>
      <c r="AA43" s="17"/>
      <c r="AD43" s="16" t="s">
        <v>4</v>
      </c>
      <c r="AE43" s="46">
        <v>9140.85</v>
      </c>
      <c r="AF43" s="16">
        <v>9140.85</v>
      </c>
      <c r="AG43" s="16">
        <f t="shared" si="3"/>
        <v>457.04250000000002</v>
      </c>
      <c r="AH43" s="16">
        <f t="shared" si="4"/>
        <v>9597.8924999999999</v>
      </c>
      <c r="AI43" s="17">
        <f t="shared" si="5"/>
        <v>2.500000000509317E-3</v>
      </c>
    </row>
    <row r="44" spans="1:35" s="16" customFormat="1" x14ac:dyDescent="0.25">
      <c r="A44" s="16">
        <v>985</v>
      </c>
      <c r="B44" s="20">
        <v>2221</v>
      </c>
      <c r="C44" s="20" t="s">
        <v>1251</v>
      </c>
      <c r="D44" s="20">
        <v>42</v>
      </c>
      <c r="E44" s="20">
        <v>1</v>
      </c>
      <c r="F44" s="26" t="s">
        <v>1215</v>
      </c>
      <c r="G44" s="23">
        <v>5466.94</v>
      </c>
      <c r="H44" s="20">
        <v>31.5</v>
      </c>
      <c r="I44" s="23">
        <v>1640.08</v>
      </c>
      <c r="J44" s="20">
        <v>21</v>
      </c>
      <c r="K44" s="23">
        <v>1093.3900000000001</v>
      </c>
      <c r="L44" s="20">
        <v>10.5</v>
      </c>
      <c r="M44" s="23">
        <v>546.69000000000005</v>
      </c>
      <c r="N44" s="20">
        <v>0</v>
      </c>
      <c r="O44" s="23">
        <v>0</v>
      </c>
      <c r="P44" s="20">
        <v>0</v>
      </c>
      <c r="Q44" s="23">
        <v>0</v>
      </c>
      <c r="R44" s="22">
        <v>8747.1</v>
      </c>
      <c r="S44" s="20">
        <v>100</v>
      </c>
      <c r="T44" s="20">
        <v>50</v>
      </c>
      <c r="U44" s="21">
        <v>25</v>
      </c>
      <c r="V44" s="20"/>
      <c r="W44" s="20"/>
      <c r="X44"/>
      <c r="Y44" t="s">
        <v>5</v>
      </c>
      <c r="AA44" s="17"/>
      <c r="AD44" s="16" t="s">
        <v>4</v>
      </c>
      <c r="AE44" s="46">
        <v>8330.57</v>
      </c>
      <c r="AF44" s="16">
        <v>8330.57</v>
      </c>
      <c r="AG44" s="16">
        <f t="shared" si="3"/>
        <v>416.52850000000001</v>
      </c>
      <c r="AH44" s="16">
        <f t="shared" si="4"/>
        <v>8747.0985000000001</v>
      </c>
      <c r="AI44" s="17">
        <f t="shared" si="5"/>
        <v>-1.5000000003055902E-3</v>
      </c>
    </row>
    <row r="45" spans="1:35" s="16" customFormat="1" ht="30" x14ac:dyDescent="0.25">
      <c r="A45" s="16">
        <v>986</v>
      </c>
      <c r="B45" s="20">
        <v>2222</v>
      </c>
      <c r="C45" s="20" t="s">
        <v>1251</v>
      </c>
      <c r="D45" s="20">
        <v>43</v>
      </c>
      <c r="E45" s="20">
        <v>1</v>
      </c>
      <c r="F45" s="26" t="s">
        <v>1214</v>
      </c>
      <c r="G45" s="23">
        <v>7599.73</v>
      </c>
      <c r="H45" s="20">
        <v>31.5</v>
      </c>
      <c r="I45" s="23">
        <v>2279.92</v>
      </c>
      <c r="J45" s="20">
        <v>21</v>
      </c>
      <c r="K45" s="23">
        <v>1519.95</v>
      </c>
      <c r="L45" s="20">
        <v>10.5</v>
      </c>
      <c r="M45" s="23">
        <v>759.97</v>
      </c>
      <c r="N45" s="20">
        <v>0</v>
      </c>
      <c r="O45" s="23">
        <v>0</v>
      </c>
      <c r="P45" s="20">
        <v>0</v>
      </c>
      <c r="Q45" s="23">
        <v>0</v>
      </c>
      <c r="R45" s="22">
        <v>12159.57</v>
      </c>
      <c r="S45" s="20">
        <v>100</v>
      </c>
      <c r="T45" s="20">
        <v>50</v>
      </c>
      <c r="U45" s="21">
        <v>25</v>
      </c>
      <c r="V45" s="20"/>
      <c r="W45" s="20"/>
      <c r="X45"/>
      <c r="Y45" t="s">
        <v>5</v>
      </c>
      <c r="AA45" s="17"/>
      <c r="AD45" s="16" t="s">
        <v>4</v>
      </c>
      <c r="AE45" s="46">
        <v>11580.54</v>
      </c>
      <c r="AF45" s="16">
        <v>11580.54</v>
      </c>
      <c r="AG45" s="16">
        <f t="shared" si="3"/>
        <v>579.02700000000004</v>
      </c>
      <c r="AH45" s="16">
        <f t="shared" si="4"/>
        <v>12159.567000000001</v>
      </c>
      <c r="AI45" s="17">
        <f t="shared" si="5"/>
        <v>-2.999999998792191E-3</v>
      </c>
    </row>
    <row r="46" spans="1:35" s="16" customFormat="1" ht="30" x14ac:dyDescent="0.25">
      <c r="A46" s="16">
        <v>987</v>
      </c>
      <c r="B46" s="20">
        <v>2223</v>
      </c>
      <c r="C46" s="20" t="s">
        <v>1251</v>
      </c>
      <c r="D46" s="20">
        <v>44</v>
      </c>
      <c r="E46" s="20">
        <v>1</v>
      </c>
      <c r="F46" s="26" t="s">
        <v>825</v>
      </c>
      <c r="G46" s="23">
        <v>11333.56</v>
      </c>
      <c r="H46" s="20">
        <v>31.5</v>
      </c>
      <c r="I46" s="23">
        <v>3400.07</v>
      </c>
      <c r="J46" s="20">
        <v>21</v>
      </c>
      <c r="K46" s="23">
        <v>2266.71</v>
      </c>
      <c r="L46" s="20">
        <v>10.5</v>
      </c>
      <c r="M46" s="23">
        <v>1133.3599999999999</v>
      </c>
      <c r="N46" s="20">
        <v>0</v>
      </c>
      <c r="O46" s="23">
        <v>0</v>
      </c>
      <c r="P46" s="20">
        <v>0</v>
      </c>
      <c r="Q46" s="23">
        <v>0</v>
      </c>
      <c r="R46" s="22">
        <v>18133.7</v>
      </c>
      <c r="S46" s="20">
        <v>100</v>
      </c>
      <c r="T46" s="20">
        <v>50</v>
      </c>
      <c r="U46" s="21">
        <v>25</v>
      </c>
      <c r="V46" s="20"/>
      <c r="W46" s="20"/>
      <c r="X46"/>
      <c r="Y46" t="s">
        <v>5</v>
      </c>
      <c r="AA46" s="17"/>
      <c r="AD46" s="16" t="s">
        <v>4</v>
      </c>
      <c r="AE46" s="46">
        <v>17270.189999999999</v>
      </c>
      <c r="AF46" s="16">
        <v>17270.189999999999</v>
      </c>
      <c r="AG46" s="16">
        <f t="shared" si="3"/>
        <v>863.5095</v>
      </c>
      <c r="AH46" s="16">
        <f t="shared" si="4"/>
        <v>18133.699499999999</v>
      </c>
      <c r="AI46" s="17">
        <f t="shared" si="5"/>
        <v>-5.0000000192085281E-4</v>
      </c>
    </row>
    <row r="47" spans="1:35" s="16" customFormat="1" ht="30" x14ac:dyDescent="0.25">
      <c r="A47" s="16">
        <v>988</v>
      </c>
      <c r="B47" s="20">
        <v>2224</v>
      </c>
      <c r="C47" s="20" t="s">
        <v>1251</v>
      </c>
      <c r="D47" s="20">
        <v>45</v>
      </c>
      <c r="E47" s="20">
        <v>1</v>
      </c>
      <c r="F47" s="26" t="s">
        <v>824</v>
      </c>
      <c r="G47" s="23">
        <v>16667.29</v>
      </c>
      <c r="H47" s="20">
        <v>31.5</v>
      </c>
      <c r="I47" s="23">
        <v>5000.18</v>
      </c>
      <c r="J47" s="20">
        <v>21</v>
      </c>
      <c r="K47" s="23">
        <v>3333.46</v>
      </c>
      <c r="L47" s="20">
        <v>10.5</v>
      </c>
      <c r="M47" s="23">
        <v>1666.73</v>
      </c>
      <c r="N47" s="20">
        <v>0</v>
      </c>
      <c r="O47" s="23">
        <v>0</v>
      </c>
      <c r="P47" s="20">
        <v>0</v>
      </c>
      <c r="Q47" s="23">
        <v>0</v>
      </c>
      <c r="R47" s="22">
        <v>26667.66</v>
      </c>
      <c r="S47" s="20">
        <v>100</v>
      </c>
      <c r="T47" s="20">
        <v>50</v>
      </c>
      <c r="U47" s="21">
        <v>25</v>
      </c>
      <c r="V47" s="20"/>
      <c r="W47" s="20"/>
      <c r="X47"/>
      <c r="Y47" t="s">
        <v>5</v>
      </c>
      <c r="AA47" s="17"/>
      <c r="AD47" s="16" t="s">
        <v>4</v>
      </c>
      <c r="AE47" s="46">
        <v>25397.77</v>
      </c>
      <c r="AF47" s="16">
        <v>25397.77</v>
      </c>
      <c r="AG47" s="16">
        <f t="shared" si="3"/>
        <v>1269.8885</v>
      </c>
      <c r="AH47" s="16">
        <f t="shared" si="4"/>
        <v>26667.658500000001</v>
      </c>
      <c r="AI47" s="17">
        <f t="shared" si="5"/>
        <v>-1.4999999984866008E-3</v>
      </c>
    </row>
    <row r="48" spans="1:35" s="16" customFormat="1" ht="75" x14ac:dyDescent="0.25">
      <c r="A48" s="16">
        <v>989</v>
      </c>
      <c r="B48" s="20">
        <v>2225</v>
      </c>
      <c r="C48" s="20" t="s">
        <v>1251</v>
      </c>
      <c r="D48" s="20">
        <v>46</v>
      </c>
      <c r="E48" s="20">
        <v>1</v>
      </c>
      <c r="F48" s="26" t="s">
        <v>1213</v>
      </c>
      <c r="G48" s="23">
        <v>10399.82</v>
      </c>
      <c r="H48" s="20">
        <v>31.5</v>
      </c>
      <c r="I48" s="23">
        <v>3119.95</v>
      </c>
      <c r="J48" s="20">
        <v>21</v>
      </c>
      <c r="K48" s="23">
        <v>2079.9699999999998</v>
      </c>
      <c r="L48" s="20">
        <v>10.5</v>
      </c>
      <c r="M48" s="23">
        <v>1039.98</v>
      </c>
      <c r="N48" s="20">
        <v>0</v>
      </c>
      <c r="O48" s="23">
        <v>0</v>
      </c>
      <c r="P48" s="20">
        <v>0</v>
      </c>
      <c r="Q48" s="23">
        <v>0</v>
      </c>
      <c r="R48" s="22">
        <v>16639.72</v>
      </c>
      <c r="S48" s="20">
        <v>100</v>
      </c>
      <c r="T48" s="20">
        <v>50</v>
      </c>
      <c r="U48" s="21">
        <v>25</v>
      </c>
      <c r="V48" s="20"/>
      <c r="W48" s="20"/>
      <c r="X48"/>
      <c r="Y48" t="s">
        <v>5</v>
      </c>
      <c r="AA48" s="17"/>
      <c r="AD48" s="16" t="s">
        <v>4</v>
      </c>
      <c r="AE48" s="46">
        <v>15847.35</v>
      </c>
      <c r="AF48" s="16">
        <v>15847.35</v>
      </c>
      <c r="AG48" s="16">
        <f t="shared" si="3"/>
        <v>792.36750000000006</v>
      </c>
      <c r="AH48" s="16">
        <f t="shared" si="4"/>
        <v>16639.717499999999</v>
      </c>
      <c r="AI48" s="17">
        <f t="shared" si="5"/>
        <v>-2.5000000023283064E-3</v>
      </c>
    </row>
    <row r="49" spans="1:35" s="16" customFormat="1" ht="45" x14ac:dyDescent="0.25">
      <c r="A49" s="16">
        <v>990</v>
      </c>
      <c r="B49" s="20">
        <v>2226</v>
      </c>
      <c r="C49" s="20" t="s">
        <v>1251</v>
      </c>
      <c r="D49" s="20">
        <v>47</v>
      </c>
      <c r="E49" s="20">
        <v>1</v>
      </c>
      <c r="F49" s="26" t="s">
        <v>1212</v>
      </c>
      <c r="G49" s="23">
        <v>5332.55</v>
      </c>
      <c r="H49" s="20">
        <v>31.5</v>
      </c>
      <c r="I49" s="23">
        <v>1599.77</v>
      </c>
      <c r="J49" s="20">
        <v>21</v>
      </c>
      <c r="K49" s="23">
        <v>1066.51</v>
      </c>
      <c r="L49" s="20">
        <v>10.5</v>
      </c>
      <c r="M49" s="23">
        <v>533.25</v>
      </c>
      <c r="N49" s="20">
        <v>0</v>
      </c>
      <c r="O49" s="23">
        <v>0</v>
      </c>
      <c r="P49" s="20">
        <v>0</v>
      </c>
      <c r="Q49" s="23">
        <v>0</v>
      </c>
      <c r="R49" s="22">
        <v>8532.08</v>
      </c>
      <c r="S49" s="20">
        <v>100</v>
      </c>
      <c r="T49" s="20">
        <v>50</v>
      </c>
      <c r="U49" s="21">
        <v>25</v>
      </c>
      <c r="V49" s="20"/>
      <c r="W49" s="20"/>
      <c r="X49"/>
      <c r="Y49" t="s">
        <v>5</v>
      </c>
      <c r="AA49" s="17"/>
      <c r="AD49" s="16" t="s">
        <v>4</v>
      </c>
      <c r="AE49" s="46">
        <v>8125.79</v>
      </c>
      <c r="AF49" s="16">
        <v>8125.79</v>
      </c>
      <c r="AG49" s="16">
        <f t="shared" si="3"/>
        <v>406.28950000000003</v>
      </c>
      <c r="AH49" s="16">
        <f t="shared" si="4"/>
        <v>8532.0794999999998</v>
      </c>
      <c r="AI49" s="17">
        <f t="shared" si="5"/>
        <v>-5.0000000010186341E-4</v>
      </c>
    </row>
    <row r="50" spans="1:35" s="16" customFormat="1" ht="30" x14ac:dyDescent="0.25">
      <c r="A50" s="16">
        <v>991</v>
      </c>
      <c r="B50" s="20">
        <v>2227</v>
      </c>
      <c r="C50" s="20" t="s">
        <v>1251</v>
      </c>
      <c r="D50" s="20">
        <v>48</v>
      </c>
      <c r="E50" s="20">
        <v>1</v>
      </c>
      <c r="F50" s="26" t="s">
        <v>1211</v>
      </c>
      <c r="G50" s="23">
        <v>3198.59</v>
      </c>
      <c r="H50" s="20">
        <v>31.5</v>
      </c>
      <c r="I50" s="23">
        <v>959.57</v>
      </c>
      <c r="J50" s="20">
        <v>21</v>
      </c>
      <c r="K50" s="23">
        <v>639.72</v>
      </c>
      <c r="L50" s="20">
        <v>10.5</v>
      </c>
      <c r="M50" s="23">
        <v>319.86</v>
      </c>
      <c r="N50" s="20">
        <v>0</v>
      </c>
      <c r="O50" s="23">
        <v>0</v>
      </c>
      <c r="P50" s="20">
        <v>0</v>
      </c>
      <c r="Q50" s="23">
        <v>0</v>
      </c>
      <c r="R50" s="22">
        <v>5117.74</v>
      </c>
      <c r="S50" s="20">
        <v>100</v>
      </c>
      <c r="T50" s="20">
        <v>50</v>
      </c>
      <c r="U50" s="21">
        <v>25</v>
      </c>
      <c r="V50" s="20"/>
      <c r="W50" s="20"/>
      <c r="X50"/>
      <c r="Y50" t="s">
        <v>5</v>
      </c>
      <c r="AA50" s="17"/>
      <c r="AD50" s="16" t="s">
        <v>4</v>
      </c>
      <c r="AE50" s="46">
        <v>4874.05</v>
      </c>
      <c r="AF50" s="16">
        <v>4874.05</v>
      </c>
      <c r="AG50" s="16">
        <f t="shared" si="3"/>
        <v>243.70250000000001</v>
      </c>
      <c r="AH50" s="16">
        <f t="shared" si="4"/>
        <v>5117.7525000000005</v>
      </c>
      <c r="AI50" s="17">
        <f t="shared" si="5"/>
        <v>1.2500000000727596E-2</v>
      </c>
    </row>
    <row r="51" spans="1:35" s="16" customFormat="1" ht="60" x14ac:dyDescent="0.25">
      <c r="A51" s="16">
        <v>992</v>
      </c>
      <c r="B51" s="20">
        <v>2228</v>
      </c>
      <c r="C51" s="20" t="s">
        <v>1251</v>
      </c>
      <c r="D51" s="20">
        <v>49</v>
      </c>
      <c r="E51" s="20">
        <v>1</v>
      </c>
      <c r="F51" s="26" t="s">
        <v>1210</v>
      </c>
      <c r="G51" s="23">
        <v>6399.53</v>
      </c>
      <c r="H51" s="20">
        <v>31.5</v>
      </c>
      <c r="I51" s="23">
        <v>1919.86</v>
      </c>
      <c r="J51" s="20">
        <v>21</v>
      </c>
      <c r="K51" s="23">
        <v>1279.9100000000001</v>
      </c>
      <c r="L51" s="20">
        <v>10.5</v>
      </c>
      <c r="M51" s="23">
        <v>639.95000000000005</v>
      </c>
      <c r="N51" s="20">
        <v>0</v>
      </c>
      <c r="O51" s="23">
        <v>0</v>
      </c>
      <c r="P51" s="20">
        <v>0</v>
      </c>
      <c r="Q51" s="23">
        <v>0</v>
      </c>
      <c r="R51" s="22">
        <v>10239.25</v>
      </c>
      <c r="S51" s="20">
        <v>100</v>
      </c>
      <c r="T51" s="20">
        <v>50</v>
      </c>
      <c r="U51" s="21">
        <v>25</v>
      </c>
      <c r="V51" s="20"/>
      <c r="W51" s="20"/>
      <c r="X51"/>
      <c r="Y51" t="s">
        <v>5</v>
      </c>
      <c r="AA51" s="17"/>
      <c r="AD51" s="16" t="s">
        <v>4</v>
      </c>
      <c r="AE51" s="46">
        <v>9751.67</v>
      </c>
      <c r="AF51" s="16">
        <v>9751.67</v>
      </c>
      <c r="AG51" s="16">
        <f t="shared" si="3"/>
        <v>487.58350000000002</v>
      </c>
      <c r="AH51" s="16">
        <f t="shared" si="4"/>
        <v>10239.253500000001</v>
      </c>
      <c r="AI51" s="17">
        <f t="shared" si="5"/>
        <v>3.5000000007130438E-3</v>
      </c>
    </row>
    <row r="52" spans="1:35" s="16" customFormat="1" ht="30" x14ac:dyDescent="0.25">
      <c r="A52" s="16">
        <v>993</v>
      </c>
      <c r="B52" s="20">
        <v>2229</v>
      </c>
      <c r="C52" s="20" t="s">
        <v>1251</v>
      </c>
      <c r="D52" s="20">
        <v>50</v>
      </c>
      <c r="E52" s="20">
        <v>1</v>
      </c>
      <c r="F52" s="26" t="s">
        <v>1209</v>
      </c>
      <c r="G52" s="23">
        <v>10667.43</v>
      </c>
      <c r="H52" s="20">
        <v>31.5</v>
      </c>
      <c r="I52" s="23">
        <v>3200.23</v>
      </c>
      <c r="J52" s="20">
        <v>21</v>
      </c>
      <c r="K52" s="23">
        <v>2133.48</v>
      </c>
      <c r="L52" s="20">
        <v>10.5</v>
      </c>
      <c r="M52" s="23">
        <v>1066.75</v>
      </c>
      <c r="N52" s="20">
        <v>0</v>
      </c>
      <c r="O52" s="23">
        <v>0</v>
      </c>
      <c r="P52" s="20">
        <v>0</v>
      </c>
      <c r="Q52" s="23">
        <v>0</v>
      </c>
      <c r="R52" s="22">
        <v>17067.89</v>
      </c>
      <c r="S52" s="20">
        <v>100</v>
      </c>
      <c r="T52" s="20">
        <v>50</v>
      </c>
      <c r="U52" s="21">
        <v>25</v>
      </c>
      <c r="V52" s="20"/>
      <c r="W52" s="20"/>
      <c r="X52"/>
      <c r="Y52" t="s">
        <v>5</v>
      </c>
      <c r="AA52" s="17"/>
      <c r="AD52" s="16" t="s">
        <v>4</v>
      </c>
      <c r="AE52" s="46">
        <v>16255.14</v>
      </c>
      <c r="AF52" s="16">
        <v>16255.14</v>
      </c>
      <c r="AG52" s="16">
        <f t="shared" si="3"/>
        <v>812.75700000000006</v>
      </c>
      <c r="AH52" s="16">
        <f t="shared" si="4"/>
        <v>17067.897000000001</v>
      </c>
      <c r="AI52" s="17">
        <f t="shared" si="5"/>
        <v>7.0000000014260877E-3</v>
      </c>
    </row>
    <row r="53" spans="1:35" s="16" customFormat="1" ht="30" x14ac:dyDescent="0.25">
      <c r="A53" s="16">
        <v>994</v>
      </c>
      <c r="B53" s="20">
        <v>2230</v>
      </c>
      <c r="C53" s="20" t="s">
        <v>1251</v>
      </c>
      <c r="D53" s="20">
        <v>51</v>
      </c>
      <c r="E53" s="20">
        <v>1</v>
      </c>
      <c r="F53" s="26" t="s">
        <v>1208</v>
      </c>
      <c r="G53" s="23">
        <v>6399.53</v>
      </c>
      <c r="H53" s="20">
        <v>31.5</v>
      </c>
      <c r="I53" s="23">
        <v>1919.86</v>
      </c>
      <c r="J53" s="20">
        <v>21</v>
      </c>
      <c r="K53" s="23">
        <v>1279.9100000000001</v>
      </c>
      <c r="L53" s="20">
        <v>10.5</v>
      </c>
      <c r="M53" s="23">
        <v>639.95000000000005</v>
      </c>
      <c r="N53" s="20">
        <v>0</v>
      </c>
      <c r="O53" s="23">
        <v>0</v>
      </c>
      <c r="P53" s="20">
        <v>0</v>
      </c>
      <c r="Q53" s="23">
        <v>0</v>
      </c>
      <c r="R53" s="22">
        <v>10239.25</v>
      </c>
      <c r="S53" s="20">
        <v>100</v>
      </c>
      <c r="T53" s="20">
        <v>50</v>
      </c>
      <c r="U53" s="21">
        <v>25</v>
      </c>
      <c r="V53" s="20"/>
      <c r="W53" s="20"/>
      <c r="X53"/>
      <c r="Y53" t="s">
        <v>5</v>
      </c>
      <c r="AA53" s="17"/>
      <c r="AD53" s="16" t="s">
        <v>4</v>
      </c>
      <c r="AE53" s="46">
        <v>9751.67</v>
      </c>
      <c r="AF53" s="16">
        <v>9751.67</v>
      </c>
      <c r="AG53" s="16">
        <f t="shared" si="3"/>
        <v>487.58350000000002</v>
      </c>
      <c r="AH53" s="16">
        <f t="shared" si="4"/>
        <v>10239.253500000001</v>
      </c>
      <c r="AI53" s="17">
        <f t="shared" si="5"/>
        <v>3.5000000007130438E-3</v>
      </c>
    </row>
    <row r="54" spans="1:35" s="16" customFormat="1" x14ac:dyDescent="0.25">
      <c r="A54" s="16">
        <v>995</v>
      </c>
      <c r="B54" s="20">
        <v>2231</v>
      </c>
      <c r="C54" s="20" t="s">
        <v>1251</v>
      </c>
      <c r="D54" s="20">
        <v>52</v>
      </c>
      <c r="E54" s="20">
        <v>1</v>
      </c>
      <c r="F54" s="26" t="s">
        <v>1207</v>
      </c>
      <c r="G54" s="23">
        <v>9998.9699999999993</v>
      </c>
      <c r="H54" s="20">
        <v>31.5</v>
      </c>
      <c r="I54" s="23">
        <v>2999.69</v>
      </c>
      <c r="J54" s="20">
        <v>21</v>
      </c>
      <c r="K54" s="23">
        <v>1999.8</v>
      </c>
      <c r="L54" s="20">
        <v>10.5</v>
      </c>
      <c r="M54" s="23">
        <v>999.89</v>
      </c>
      <c r="N54" s="20">
        <v>0</v>
      </c>
      <c r="O54" s="23">
        <v>0</v>
      </c>
      <c r="P54" s="20">
        <v>0</v>
      </c>
      <c r="Q54" s="23">
        <v>0</v>
      </c>
      <c r="R54" s="22">
        <v>15998.35</v>
      </c>
      <c r="S54" s="20">
        <v>100</v>
      </c>
      <c r="T54" s="20">
        <v>50</v>
      </c>
      <c r="U54" s="21">
        <v>25</v>
      </c>
      <c r="V54" s="20"/>
      <c r="W54" s="20"/>
      <c r="X54"/>
      <c r="Y54" t="s">
        <v>5</v>
      </c>
      <c r="AA54" s="17"/>
      <c r="AD54" s="16" t="s">
        <v>4</v>
      </c>
      <c r="AE54" s="46">
        <v>15236.53</v>
      </c>
      <c r="AF54" s="16">
        <v>15236.53</v>
      </c>
      <c r="AG54" s="16">
        <f t="shared" si="3"/>
        <v>761.82650000000012</v>
      </c>
      <c r="AH54" s="16">
        <f t="shared" si="4"/>
        <v>15998.356500000002</v>
      </c>
      <c r="AI54" s="17">
        <f t="shared" si="5"/>
        <v>6.5000000013242243E-3</v>
      </c>
    </row>
    <row r="55" spans="1:35" s="16" customFormat="1" ht="45" x14ac:dyDescent="0.25">
      <c r="A55" s="16">
        <v>996</v>
      </c>
      <c r="B55" s="20">
        <v>2232</v>
      </c>
      <c r="C55" s="20" t="s">
        <v>1251</v>
      </c>
      <c r="D55" s="20">
        <v>53</v>
      </c>
      <c r="E55" s="20">
        <v>1</v>
      </c>
      <c r="F55" s="26" t="s">
        <v>6</v>
      </c>
      <c r="G55" s="23">
        <v>1333.43</v>
      </c>
      <c r="H55" s="20">
        <v>31.5</v>
      </c>
      <c r="I55" s="23">
        <v>400.03</v>
      </c>
      <c r="J55" s="20">
        <v>21</v>
      </c>
      <c r="K55" s="23">
        <v>266.69</v>
      </c>
      <c r="L55" s="20">
        <v>0</v>
      </c>
      <c r="M55" s="23">
        <v>0</v>
      </c>
      <c r="N55" s="20">
        <v>0</v>
      </c>
      <c r="O55" s="23">
        <v>0</v>
      </c>
      <c r="P55" s="20">
        <v>0</v>
      </c>
      <c r="Q55" s="23">
        <v>0</v>
      </c>
      <c r="R55" s="22">
        <v>2000.15</v>
      </c>
      <c r="S55" s="20">
        <v>100</v>
      </c>
      <c r="T55" s="20">
        <v>50</v>
      </c>
      <c r="U55" s="21">
        <v>25</v>
      </c>
      <c r="V55" s="20"/>
      <c r="W55" s="19"/>
      <c r="X55"/>
      <c r="Y55" t="s">
        <v>5</v>
      </c>
      <c r="AA55" s="17"/>
      <c r="AD55" s="16" t="s">
        <v>4</v>
      </c>
      <c r="AE55" s="46">
        <v>1904.9</v>
      </c>
      <c r="AF55" s="16">
        <v>1904.9</v>
      </c>
      <c r="AG55" s="16">
        <f t="shared" si="3"/>
        <v>95.245000000000005</v>
      </c>
      <c r="AH55" s="16">
        <f t="shared" si="4"/>
        <v>2000.145</v>
      </c>
      <c r="AI55" s="17">
        <f t="shared" si="5"/>
        <v>-5.0000000001091394E-3</v>
      </c>
    </row>
    <row r="56" spans="1:35" s="16" customFormat="1" x14ac:dyDescent="0.25">
      <c r="A56" s="16">
        <v>997</v>
      </c>
      <c r="B56" s="20">
        <v>2233</v>
      </c>
      <c r="C56" s="20" t="s">
        <v>1251</v>
      </c>
      <c r="D56" s="20">
        <v>54</v>
      </c>
      <c r="E56" s="20">
        <v>1</v>
      </c>
      <c r="F56" s="26" t="s">
        <v>206</v>
      </c>
      <c r="G56" s="23">
        <v>18668.009999999998</v>
      </c>
      <c r="H56" s="20">
        <v>31.5</v>
      </c>
      <c r="I56" s="23">
        <v>5600.41</v>
      </c>
      <c r="J56" s="20">
        <v>21</v>
      </c>
      <c r="K56" s="23">
        <v>3733.6</v>
      </c>
      <c r="L56" s="20">
        <v>10.5</v>
      </c>
      <c r="M56" s="23">
        <v>1866.81</v>
      </c>
      <c r="N56" s="20">
        <v>0</v>
      </c>
      <c r="O56" s="23">
        <v>0</v>
      </c>
      <c r="P56" s="20">
        <v>0</v>
      </c>
      <c r="Q56" s="23">
        <v>0</v>
      </c>
      <c r="R56" s="22">
        <v>29868.83</v>
      </c>
      <c r="S56" s="20">
        <v>100</v>
      </c>
      <c r="T56" s="20">
        <v>50</v>
      </c>
      <c r="U56" s="21">
        <v>25</v>
      </c>
      <c r="V56" s="20"/>
      <c r="W56" s="19"/>
      <c r="X56"/>
      <c r="Y56" t="s">
        <v>5</v>
      </c>
      <c r="AA56" s="17"/>
      <c r="AD56" s="16" t="s">
        <v>4</v>
      </c>
      <c r="AE56" s="46">
        <v>28446.5</v>
      </c>
      <c r="AF56" s="16">
        <v>28446.5</v>
      </c>
      <c r="AG56" s="16">
        <f t="shared" si="3"/>
        <v>1422.325</v>
      </c>
      <c r="AH56" s="16">
        <f t="shared" si="4"/>
        <v>29868.825000000001</v>
      </c>
      <c r="AI56" s="17">
        <f t="shared" si="5"/>
        <v>-5.0000000010186341E-3</v>
      </c>
    </row>
    <row r="57" spans="1:35" s="16" customFormat="1" x14ac:dyDescent="0.25">
      <c r="A57" s="16">
        <v>998</v>
      </c>
      <c r="B57" s="20">
        <v>2234</v>
      </c>
      <c r="C57" s="20" t="s">
        <v>1251</v>
      </c>
      <c r="D57" s="20">
        <v>55</v>
      </c>
      <c r="E57" s="20">
        <v>1</v>
      </c>
      <c r="F57" s="26" t="s">
        <v>203</v>
      </c>
      <c r="G57" s="23">
        <v>5466.94</v>
      </c>
      <c r="H57" s="20">
        <v>31.5</v>
      </c>
      <c r="I57" s="23">
        <v>1640.08</v>
      </c>
      <c r="J57" s="20">
        <v>21</v>
      </c>
      <c r="K57" s="23">
        <v>1093.3900000000001</v>
      </c>
      <c r="L57" s="20">
        <v>10.5</v>
      </c>
      <c r="M57" s="23">
        <v>546.69000000000005</v>
      </c>
      <c r="N57" s="20">
        <v>0</v>
      </c>
      <c r="O57" s="23">
        <v>0</v>
      </c>
      <c r="P57" s="20">
        <v>0</v>
      </c>
      <c r="Q57" s="23">
        <v>0</v>
      </c>
      <c r="R57" s="22">
        <v>8747.1</v>
      </c>
      <c r="S57" s="20">
        <v>100</v>
      </c>
      <c r="T57" s="20">
        <v>50</v>
      </c>
      <c r="U57" s="21">
        <v>25</v>
      </c>
      <c r="V57" s="20"/>
      <c r="W57" s="19"/>
      <c r="X57"/>
      <c r="Y57" t="s">
        <v>5</v>
      </c>
      <c r="AA57" s="17"/>
      <c r="AD57" s="16" t="s">
        <v>4</v>
      </c>
      <c r="AE57" s="46">
        <v>8330.57</v>
      </c>
      <c r="AF57" s="16">
        <v>8330.57</v>
      </c>
      <c r="AG57" s="16">
        <f t="shared" si="3"/>
        <v>416.52850000000001</v>
      </c>
      <c r="AH57" s="16">
        <f t="shared" si="4"/>
        <v>8747.0985000000001</v>
      </c>
      <c r="AI57" s="17">
        <f t="shared" si="5"/>
        <v>-1.5000000003055902E-3</v>
      </c>
    </row>
    <row r="58" spans="1:35" s="16" customFormat="1" ht="30" x14ac:dyDescent="0.25">
      <c r="A58" s="16">
        <v>999</v>
      </c>
      <c r="B58" s="20">
        <v>2235</v>
      </c>
      <c r="C58" s="20" t="s">
        <v>1251</v>
      </c>
      <c r="D58" s="20">
        <v>56</v>
      </c>
      <c r="E58" s="20">
        <v>1</v>
      </c>
      <c r="F58" s="26" t="s">
        <v>202</v>
      </c>
      <c r="G58" s="23">
        <v>3999.12</v>
      </c>
      <c r="H58" s="20">
        <v>31.5</v>
      </c>
      <c r="I58" s="23">
        <v>1199.74</v>
      </c>
      <c r="J58" s="20">
        <v>21</v>
      </c>
      <c r="K58" s="23">
        <v>799.83</v>
      </c>
      <c r="L58" s="20">
        <v>10.5</v>
      </c>
      <c r="M58" s="23">
        <v>399.91</v>
      </c>
      <c r="N58" s="20">
        <v>0</v>
      </c>
      <c r="O58" s="23">
        <v>0</v>
      </c>
      <c r="P58" s="20">
        <v>0</v>
      </c>
      <c r="Q58" s="23">
        <v>0</v>
      </c>
      <c r="R58" s="22">
        <v>6398.6</v>
      </c>
      <c r="S58" s="20">
        <v>100</v>
      </c>
      <c r="T58" s="20">
        <v>50</v>
      </c>
      <c r="U58" s="21">
        <v>25</v>
      </c>
      <c r="V58" s="20"/>
      <c r="W58" s="19"/>
      <c r="X58"/>
      <c r="Y58" t="s">
        <v>5</v>
      </c>
      <c r="AA58" s="17"/>
      <c r="AD58" s="16" t="s">
        <v>4</v>
      </c>
      <c r="AE58" s="46">
        <v>6093.91</v>
      </c>
      <c r="AF58" s="16">
        <v>6093.91</v>
      </c>
      <c r="AG58" s="16">
        <f t="shared" si="3"/>
        <v>304.69549999999998</v>
      </c>
      <c r="AH58" s="16">
        <f t="shared" si="4"/>
        <v>6398.6054999999997</v>
      </c>
      <c r="AI58" s="17">
        <f t="shared" si="5"/>
        <v>5.4999999993015081E-3</v>
      </c>
    </row>
    <row r="59" spans="1:35" s="16" customFormat="1" x14ac:dyDescent="0.25">
      <c r="A59" s="16">
        <v>1000</v>
      </c>
      <c r="B59" s="20">
        <v>2236</v>
      </c>
      <c r="C59" s="20" t="s">
        <v>1251</v>
      </c>
      <c r="D59" s="20">
        <v>57</v>
      </c>
      <c r="E59" s="20">
        <v>1</v>
      </c>
      <c r="F59" s="26" t="s">
        <v>200</v>
      </c>
      <c r="G59" s="23">
        <v>6001.02</v>
      </c>
      <c r="H59" s="20">
        <v>31.5</v>
      </c>
      <c r="I59" s="23">
        <v>1800.31</v>
      </c>
      <c r="J59" s="20">
        <v>21</v>
      </c>
      <c r="K59" s="23">
        <v>1200.2</v>
      </c>
      <c r="L59" s="20">
        <v>10.5</v>
      </c>
      <c r="M59" s="23">
        <v>600.11</v>
      </c>
      <c r="N59" s="20">
        <v>0</v>
      </c>
      <c r="O59" s="23">
        <v>0</v>
      </c>
      <c r="P59" s="20">
        <v>0</v>
      </c>
      <c r="Q59" s="23">
        <v>0</v>
      </c>
      <c r="R59" s="22">
        <v>9601.64</v>
      </c>
      <c r="S59" s="20">
        <v>100</v>
      </c>
      <c r="T59" s="20">
        <v>50</v>
      </c>
      <c r="U59" s="21">
        <v>25</v>
      </c>
      <c r="V59" s="20"/>
      <c r="W59" s="19"/>
      <c r="X59"/>
      <c r="Y59" t="s">
        <v>5</v>
      </c>
      <c r="AA59" s="17"/>
      <c r="AD59" s="16" t="s">
        <v>4</v>
      </c>
      <c r="AE59" s="46">
        <v>9144.42</v>
      </c>
      <c r="AF59" s="16">
        <v>9144.42</v>
      </c>
      <c r="AG59" s="16">
        <f t="shared" si="3"/>
        <v>457.221</v>
      </c>
      <c r="AH59" s="16">
        <f t="shared" si="4"/>
        <v>9601.6409999999996</v>
      </c>
      <c r="AI59" s="17">
        <f t="shared" si="5"/>
        <v>1.0000000002037268E-3</v>
      </c>
    </row>
    <row r="60" spans="1:35" s="16" customFormat="1" ht="30" x14ac:dyDescent="0.25">
      <c r="A60" s="16">
        <v>1001</v>
      </c>
      <c r="B60" s="20">
        <v>2237</v>
      </c>
      <c r="C60" s="20" t="s">
        <v>1251</v>
      </c>
      <c r="D60" s="20">
        <v>58</v>
      </c>
      <c r="E60" s="20">
        <v>1</v>
      </c>
      <c r="F60" s="26" t="s">
        <v>199</v>
      </c>
      <c r="G60" s="23">
        <v>7200.05</v>
      </c>
      <c r="H60" s="20">
        <v>31.5</v>
      </c>
      <c r="I60" s="23">
        <v>2160.02</v>
      </c>
      <c r="J60" s="20">
        <v>21</v>
      </c>
      <c r="K60" s="23">
        <v>1440.01</v>
      </c>
      <c r="L60" s="20">
        <v>10.5</v>
      </c>
      <c r="M60" s="23">
        <v>720.01</v>
      </c>
      <c r="N60" s="20">
        <v>0</v>
      </c>
      <c r="O60" s="23">
        <v>0</v>
      </c>
      <c r="P60" s="20">
        <v>0</v>
      </c>
      <c r="Q60" s="23">
        <v>0</v>
      </c>
      <c r="R60" s="22">
        <v>11520.09</v>
      </c>
      <c r="S60" s="20">
        <v>100</v>
      </c>
      <c r="T60" s="20">
        <v>50</v>
      </c>
      <c r="U60" s="21">
        <v>25</v>
      </c>
      <c r="V60" s="20"/>
      <c r="W60" s="19"/>
      <c r="X60"/>
      <c r="Y60" t="s">
        <v>5</v>
      </c>
      <c r="AA60" s="17"/>
      <c r="AD60" s="16" t="s">
        <v>4</v>
      </c>
      <c r="AE60" s="46">
        <v>10971.51</v>
      </c>
      <c r="AF60" s="16">
        <v>10971.51</v>
      </c>
      <c r="AG60" s="16">
        <f t="shared" si="3"/>
        <v>548.57550000000003</v>
      </c>
      <c r="AH60" s="16">
        <f t="shared" si="4"/>
        <v>11520.085500000001</v>
      </c>
      <c r="AI60" s="17">
        <f t="shared" si="5"/>
        <v>-4.4999999990977813E-3</v>
      </c>
    </row>
    <row r="61" spans="1:35" s="16" customFormat="1" x14ac:dyDescent="0.25">
      <c r="A61" s="16">
        <v>1002</v>
      </c>
      <c r="B61" s="20">
        <v>2238</v>
      </c>
      <c r="C61" s="20" t="s">
        <v>1251</v>
      </c>
      <c r="D61" s="20">
        <v>59</v>
      </c>
      <c r="E61" s="20">
        <v>1</v>
      </c>
      <c r="F61" s="26" t="s">
        <v>198</v>
      </c>
      <c r="G61" s="23">
        <v>7334.45</v>
      </c>
      <c r="H61" s="20">
        <v>31.5</v>
      </c>
      <c r="I61" s="23">
        <v>2200.34</v>
      </c>
      <c r="J61" s="20">
        <v>21</v>
      </c>
      <c r="K61" s="23">
        <v>1466.89</v>
      </c>
      <c r="L61" s="20">
        <v>10.5</v>
      </c>
      <c r="M61" s="23">
        <v>733.45</v>
      </c>
      <c r="N61" s="20">
        <v>0</v>
      </c>
      <c r="O61" s="23">
        <v>0</v>
      </c>
      <c r="P61" s="20">
        <v>0</v>
      </c>
      <c r="Q61" s="23">
        <v>0</v>
      </c>
      <c r="R61" s="22">
        <v>11735.13</v>
      </c>
      <c r="S61" s="20">
        <v>100</v>
      </c>
      <c r="T61" s="20">
        <v>50</v>
      </c>
      <c r="U61" s="21">
        <v>25</v>
      </c>
      <c r="V61" s="20"/>
      <c r="W61" s="19"/>
      <c r="X61"/>
      <c r="Y61" t="s">
        <v>5</v>
      </c>
      <c r="AA61" s="17"/>
      <c r="AD61" s="16" t="s">
        <v>4</v>
      </c>
      <c r="AE61" s="46">
        <v>11176.31</v>
      </c>
      <c r="AF61" s="16">
        <v>11176.31</v>
      </c>
      <c r="AG61" s="16">
        <f t="shared" si="3"/>
        <v>558.81550000000004</v>
      </c>
      <c r="AH61" s="16">
        <f t="shared" si="4"/>
        <v>11735.1255</v>
      </c>
      <c r="AI61" s="17">
        <f t="shared" si="5"/>
        <v>-4.4999999990977813E-3</v>
      </c>
    </row>
    <row r="62" spans="1:35" s="16" customFormat="1" x14ac:dyDescent="0.25">
      <c r="A62" s="16">
        <v>1003</v>
      </c>
      <c r="B62" s="20">
        <v>2239</v>
      </c>
      <c r="C62" s="20" t="s">
        <v>1251</v>
      </c>
      <c r="D62" s="20">
        <v>60</v>
      </c>
      <c r="E62" s="20">
        <v>1</v>
      </c>
      <c r="F62" s="26" t="s">
        <v>197</v>
      </c>
      <c r="G62" s="23">
        <v>9600.4599999999991</v>
      </c>
      <c r="H62" s="20">
        <v>31.5</v>
      </c>
      <c r="I62" s="23">
        <v>2880.14</v>
      </c>
      <c r="J62" s="20">
        <v>21</v>
      </c>
      <c r="K62" s="23">
        <v>1920.09</v>
      </c>
      <c r="L62" s="20">
        <v>10.5</v>
      </c>
      <c r="M62" s="23">
        <v>960.05</v>
      </c>
      <c r="N62" s="20">
        <v>0</v>
      </c>
      <c r="O62" s="23">
        <v>0</v>
      </c>
      <c r="P62" s="20">
        <v>0</v>
      </c>
      <c r="Q62" s="23">
        <v>0</v>
      </c>
      <c r="R62" s="22">
        <v>15360.74</v>
      </c>
      <c r="S62" s="20">
        <v>100</v>
      </c>
      <c r="T62" s="20">
        <v>50</v>
      </c>
      <c r="U62" s="21">
        <v>25</v>
      </c>
      <c r="V62" s="20"/>
      <c r="W62" s="19"/>
      <c r="X62"/>
      <c r="Y62" t="s">
        <v>5</v>
      </c>
      <c r="AA62" s="17"/>
      <c r="AD62" s="16" t="s">
        <v>4</v>
      </c>
      <c r="AE62" s="46">
        <v>14629.28</v>
      </c>
      <c r="AF62" s="16">
        <v>14629.28</v>
      </c>
      <c r="AG62" s="16">
        <f t="shared" si="3"/>
        <v>731.46400000000006</v>
      </c>
      <c r="AH62" s="16">
        <f t="shared" si="4"/>
        <v>15360.744000000001</v>
      </c>
      <c r="AI62" s="17">
        <f t="shared" si="5"/>
        <v>4.0000000008149073E-3</v>
      </c>
    </row>
    <row r="63" spans="1:35" s="16" customFormat="1" x14ac:dyDescent="0.25">
      <c r="A63" s="16">
        <v>1004</v>
      </c>
      <c r="B63" s="20">
        <v>2240</v>
      </c>
      <c r="C63" s="20" t="s">
        <v>1251</v>
      </c>
      <c r="D63" s="20">
        <v>61</v>
      </c>
      <c r="E63" s="20">
        <v>1</v>
      </c>
      <c r="F63" s="26" t="s">
        <v>194</v>
      </c>
      <c r="G63" s="23">
        <v>6400.7</v>
      </c>
      <c r="H63" s="20">
        <v>31.5</v>
      </c>
      <c r="I63" s="23">
        <v>1920.21</v>
      </c>
      <c r="J63" s="20">
        <v>21</v>
      </c>
      <c r="K63" s="23">
        <v>1280.1400000000001</v>
      </c>
      <c r="L63" s="20">
        <v>10.5</v>
      </c>
      <c r="M63" s="23">
        <v>640.07000000000005</v>
      </c>
      <c r="N63" s="20">
        <v>0</v>
      </c>
      <c r="O63" s="23">
        <v>0</v>
      </c>
      <c r="P63" s="20">
        <v>0</v>
      </c>
      <c r="Q63" s="23">
        <v>0</v>
      </c>
      <c r="R63" s="22">
        <v>10241.120000000001</v>
      </c>
      <c r="S63" s="20">
        <v>100</v>
      </c>
      <c r="T63" s="20">
        <v>50</v>
      </c>
      <c r="U63" s="21">
        <v>25</v>
      </c>
      <c r="V63" s="20"/>
      <c r="W63" s="19"/>
      <c r="X63"/>
      <c r="Y63" t="s">
        <v>5</v>
      </c>
      <c r="AA63" s="17"/>
      <c r="AD63" s="16" t="s">
        <v>4</v>
      </c>
      <c r="AE63" s="46">
        <v>9753.44</v>
      </c>
      <c r="AF63" s="16">
        <v>9753.44</v>
      </c>
      <c r="AG63" s="16">
        <f t="shared" si="3"/>
        <v>487.67200000000003</v>
      </c>
      <c r="AH63" s="16">
        <f t="shared" si="4"/>
        <v>10241.112000000001</v>
      </c>
      <c r="AI63" s="17">
        <f t="shared" si="5"/>
        <v>-7.9999999998108251E-3</v>
      </c>
    </row>
    <row r="64" spans="1:35" s="16" customFormat="1" x14ac:dyDescent="0.25">
      <c r="A64" s="16">
        <v>1005</v>
      </c>
      <c r="B64" s="20">
        <v>2241</v>
      </c>
      <c r="C64" s="20" t="s">
        <v>1251</v>
      </c>
      <c r="D64" s="20">
        <v>62</v>
      </c>
      <c r="E64" s="20">
        <v>1</v>
      </c>
      <c r="F64" s="26" t="s">
        <v>193</v>
      </c>
      <c r="G64" s="23">
        <v>4266.74</v>
      </c>
      <c r="H64" s="20">
        <v>31.5</v>
      </c>
      <c r="I64" s="23">
        <v>1280.02</v>
      </c>
      <c r="J64" s="20">
        <v>21</v>
      </c>
      <c r="K64" s="23">
        <v>853.35</v>
      </c>
      <c r="L64" s="20">
        <v>10.5</v>
      </c>
      <c r="M64" s="23">
        <v>426.68</v>
      </c>
      <c r="N64" s="20">
        <v>0</v>
      </c>
      <c r="O64" s="23">
        <v>0</v>
      </c>
      <c r="P64" s="20">
        <v>0</v>
      </c>
      <c r="Q64" s="23">
        <v>0</v>
      </c>
      <c r="R64" s="22">
        <v>6826.79</v>
      </c>
      <c r="S64" s="20">
        <v>100</v>
      </c>
      <c r="T64" s="20">
        <v>50</v>
      </c>
      <c r="U64" s="21">
        <v>25</v>
      </c>
      <c r="V64" s="20"/>
      <c r="W64" s="19"/>
      <c r="X64"/>
      <c r="Y64" t="s">
        <v>5</v>
      </c>
      <c r="AA64" s="17"/>
      <c r="AD64" s="16" t="s">
        <v>4</v>
      </c>
      <c r="AE64" s="46">
        <v>6501.7</v>
      </c>
      <c r="AF64" s="16">
        <v>6501.7</v>
      </c>
      <c r="AG64" s="16">
        <f t="shared" si="3"/>
        <v>325.08500000000004</v>
      </c>
      <c r="AH64" s="16">
        <f t="shared" si="4"/>
        <v>6826.7849999999999</v>
      </c>
      <c r="AI64" s="17">
        <f t="shared" si="5"/>
        <v>-5.0000000001091394E-3</v>
      </c>
    </row>
    <row r="65" spans="1:35" s="16" customFormat="1" ht="30" x14ac:dyDescent="0.25">
      <c r="A65" s="16">
        <v>1006</v>
      </c>
      <c r="B65" s="20">
        <v>2242</v>
      </c>
      <c r="C65" s="20" t="s">
        <v>1251</v>
      </c>
      <c r="D65" s="20">
        <v>63</v>
      </c>
      <c r="E65" s="20">
        <v>1</v>
      </c>
      <c r="F65" s="26" t="s">
        <v>192</v>
      </c>
      <c r="G65" s="23">
        <v>5734.56</v>
      </c>
      <c r="H65" s="20">
        <v>31.5</v>
      </c>
      <c r="I65" s="23">
        <v>1720.37</v>
      </c>
      <c r="J65" s="20">
        <v>21</v>
      </c>
      <c r="K65" s="23">
        <v>1146.92</v>
      </c>
      <c r="L65" s="20">
        <v>10.5</v>
      </c>
      <c r="M65" s="23">
        <v>573.46</v>
      </c>
      <c r="N65" s="20">
        <v>0</v>
      </c>
      <c r="O65" s="23">
        <v>0</v>
      </c>
      <c r="P65" s="20">
        <v>0</v>
      </c>
      <c r="Q65" s="23">
        <v>0</v>
      </c>
      <c r="R65" s="22">
        <v>9175.31</v>
      </c>
      <c r="S65" s="20">
        <v>100</v>
      </c>
      <c r="T65" s="20">
        <v>50</v>
      </c>
      <c r="U65" s="21">
        <v>25</v>
      </c>
      <c r="V65" s="20"/>
      <c r="W65" s="19"/>
      <c r="X65"/>
      <c r="Y65" t="s">
        <v>5</v>
      </c>
      <c r="AA65" s="17"/>
      <c r="AD65" s="16" t="s">
        <v>4</v>
      </c>
      <c r="AE65" s="46">
        <v>8738.39</v>
      </c>
      <c r="AF65" s="16">
        <v>8738.39</v>
      </c>
      <c r="AG65" s="16">
        <f t="shared" si="3"/>
        <v>436.91949999999997</v>
      </c>
      <c r="AH65" s="16">
        <f t="shared" si="4"/>
        <v>9175.3094999999994</v>
      </c>
      <c r="AI65" s="17">
        <f t="shared" si="5"/>
        <v>-5.0000000010186341E-4</v>
      </c>
    </row>
    <row r="66" spans="1:35" s="16" customFormat="1" ht="30" x14ac:dyDescent="0.25">
      <c r="A66" s="16">
        <v>1007</v>
      </c>
      <c r="B66" s="20">
        <v>2243</v>
      </c>
      <c r="C66" s="20" t="s">
        <v>1251</v>
      </c>
      <c r="D66" s="20">
        <v>64</v>
      </c>
      <c r="E66" s="20">
        <v>1</v>
      </c>
      <c r="F66" s="26" t="s">
        <v>190</v>
      </c>
      <c r="G66" s="23">
        <v>1200.2</v>
      </c>
      <c r="H66" s="20">
        <v>31.5</v>
      </c>
      <c r="I66" s="23">
        <v>360.07</v>
      </c>
      <c r="J66" s="20">
        <v>21</v>
      </c>
      <c r="K66" s="23">
        <v>240.04</v>
      </c>
      <c r="L66" s="20">
        <v>10.5</v>
      </c>
      <c r="M66" s="23">
        <v>120.03</v>
      </c>
      <c r="N66" s="20">
        <v>0</v>
      </c>
      <c r="O66" s="23">
        <v>0</v>
      </c>
      <c r="P66" s="20">
        <v>0</v>
      </c>
      <c r="Q66" s="23">
        <v>0</v>
      </c>
      <c r="R66" s="22">
        <v>1920.34</v>
      </c>
      <c r="S66" s="20">
        <v>100</v>
      </c>
      <c r="T66" s="20">
        <v>50</v>
      </c>
      <c r="U66" s="21">
        <v>25</v>
      </c>
      <c r="V66" s="20"/>
      <c r="W66" s="19"/>
      <c r="X66"/>
      <c r="Y66" t="s">
        <v>5</v>
      </c>
      <c r="AA66" s="17"/>
      <c r="AD66" s="16" t="s">
        <v>4</v>
      </c>
      <c r="AE66" s="46">
        <v>1828.89</v>
      </c>
      <c r="AF66" s="16">
        <v>1828.89</v>
      </c>
      <c r="AG66" s="16">
        <f t="shared" si="3"/>
        <v>91.444500000000005</v>
      </c>
      <c r="AH66" s="16">
        <f t="shared" si="4"/>
        <v>1920.3345000000002</v>
      </c>
      <c r="AI66" s="17">
        <f t="shared" si="5"/>
        <v>-5.4999999997562554E-3</v>
      </c>
    </row>
    <row r="67" spans="1:35" s="16" customFormat="1" ht="30" x14ac:dyDescent="0.25">
      <c r="A67" s="16">
        <v>1008</v>
      </c>
      <c r="B67" s="20">
        <v>2244</v>
      </c>
      <c r="C67" s="20" t="s">
        <v>1251</v>
      </c>
      <c r="D67" s="20">
        <v>65</v>
      </c>
      <c r="E67" s="20">
        <v>1</v>
      </c>
      <c r="F67" s="26" t="s">
        <v>189</v>
      </c>
      <c r="G67" s="23">
        <v>1200.2</v>
      </c>
      <c r="H67" s="20">
        <v>31.5</v>
      </c>
      <c r="I67" s="23">
        <v>360.07</v>
      </c>
      <c r="J67" s="20">
        <v>21</v>
      </c>
      <c r="K67" s="23">
        <v>240.04</v>
      </c>
      <c r="L67" s="20">
        <v>10.5</v>
      </c>
      <c r="M67" s="23">
        <v>120.03</v>
      </c>
      <c r="N67" s="20">
        <v>0</v>
      </c>
      <c r="O67" s="23">
        <v>0</v>
      </c>
      <c r="P67" s="20">
        <v>0</v>
      </c>
      <c r="Q67" s="23">
        <v>0</v>
      </c>
      <c r="R67" s="22">
        <v>1920.34</v>
      </c>
      <c r="S67" s="20">
        <v>100</v>
      </c>
      <c r="T67" s="20">
        <v>50</v>
      </c>
      <c r="U67" s="21">
        <v>25</v>
      </c>
      <c r="V67" s="20"/>
      <c r="W67" s="19"/>
      <c r="X67"/>
      <c r="Y67" t="s">
        <v>5</v>
      </c>
      <c r="AA67" s="17"/>
      <c r="AD67" s="16" t="s">
        <v>4</v>
      </c>
      <c r="AE67" s="46">
        <v>1828.89</v>
      </c>
      <c r="AF67" s="16">
        <v>1828.89</v>
      </c>
      <c r="AG67" s="16">
        <f t="shared" ref="AG67:AG98" si="6">+AF67*5%</f>
        <v>91.444500000000005</v>
      </c>
      <c r="AH67" s="16">
        <f t="shared" ref="AH67:AH98" si="7">+AG67+AF67</f>
        <v>1920.3345000000002</v>
      </c>
      <c r="AI67" s="17">
        <f t="shared" ref="AI67:AI98" si="8">+AH67-R67</f>
        <v>-5.4999999997562554E-3</v>
      </c>
    </row>
    <row r="68" spans="1:35" s="16" customFormat="1" ht="30" x14ac:dyDescent="0.25">
      <c r="A68" s="16">
        <v>1009</v>
      </c>
      <c r="B68" s="20">
        <v>2245</v>
      </c>
      <c r="C68" s="20" t="s">
        <v>1251</v>
      </c>
      <c r="D68" s="20">
        <v>66</v>
      </c>
      <c r="E68" s="20">
        <v>1</v>
      </c>
      <c r="F68" s="26" t="s">
        <v>188</v>
      </c>
      <c r="G68" s="23">
        <v>534.07000000000005</v>
      </c>
      <c r="H68" s="20">
        <v>31.5</v>
      </c>
      <c r="I68" s="23">
        <v>160.22</v>
      </c>
      <c r="J68" s="20">
        <v>21</v>
      </c>
      <c r="K68" s="23">
        <v>106.82</v>
      </c>
      <c r="L68" s="20">
        <v>10.5</v>
      </c>
      <c r="M68" s="23">
        <v>53.4</v>
      </c>
      <c r="N68" s="20">
        <v>0</v>
      </c>
      <c r="O68" s="23">
        <v>0</v>
      </c>
      <c r="P68" s="20">
        <v>0</v>
      </c>
      <c r="Q68" s="23">
        <v>0</v>
      </c>
      <c r="R68" s="22">
        <v>854.51</v>
      </c>
      <c r="S68" s="20">
        <v>100</v>
      </c>
      <c r="T68" s="20">
        <v>50</v>
      </c>
      <c r="U68" s="21">
        <v>25</v>
      </c>
      <c r="V68" s="20"/>
      <c r="W68" s="19"/>
      <c r="X68"/>
      <c r="Y68" t="s">
        <v>5</v>
      </c>
      <c r="AA68" s="17"/>
      <c r="AD68" s="16" t="s">
        <v>4</v>
      </c>
      <c r="AE68" s="46">
        <v>813.82</v>
      </c>
      <c r="AF68" s="16">
        <v>813.82</v>
      </c>
      <c r="AG68" s="16">
        <f t="shared" si="6"/>
        <v>40.691000000000003</v>
      </c>
      <c r="AH68" s="16">
        <f t="shared" si="7"/>
        <v>854.51100000000008</v>
      </c>
      <c r="AI68" s="17">
        <f t="shared" si="8"/>
        <v>1.00000000009004E-3</v>
      </c>
    </row>
    <row r="69" spans="1:35" s="16" customFormat="1" ht="30" x14ac:dyDescent="0.25">
      <c r="A69" s="16">
        <v>1010</v>
      </c>
      <c r="B69" s="20">
        <v>2246</v>
      </c>
      <c r="C69" s="20" t="s">
        <v>1251</v>
      </c>
      <c r="D69" s="20">
        <v>67</v>
      </c>
      <c r="E69" s="20">
        <v>1</v>
      </c>
      <c r="F69" s="26" t="s">
        <v>187</v>
      </c>
      <c r="G69" s="23">
        <v>1333.43</v>
      </c>
      <c r="H69" s="20">
        <v>31.5</v>
      </c>
      <c r="I69" s="23">
        <v>400.03</v>
      </c>
      <c r="J69" s="20">
        <v>21</v>
      </c>
      <c r="K69" s="23">
        <v>266.69</v>
      </c>
      <c r="L69" s="20">
        <v>10.5</v>
      </c>
      <c r="M69" s="23">
        <v>133.34</v>
      </c>
      <c r="N69" s="20">
        <v>0</v>
      </c>
      <c r="O69" s="23">
        <v>0</v>
      </c>
      <c r="P69" s="20">
        <v>0</v>
      </c>
      <c r="Q69" s="23">
        <v>0</v>
      </c>
      <c r="R69" s="22">
        <v>2133.4899999999998</v>
      </c>
      <c r="S69" s="20">
        <v>100</v>
      </c>
      <c r="T69" s="20">
        <v>50</v>
      </c>
      <c r="U69" s="21">
        <v>25</v>
      </c>
      <c r="V69" s="20"/>
      <c r="W69" s="19"/>
      <c r="X69"/>
      <c r="Y69" t="s">
        <v>5</v>
      </c>
      <c r="AA69" s="17"/>
      <c r="AD69" s="16" t="s">
        <v>4</v>
      </c>
      <c r="AE69" s="46">
        <v>2031.89</v>
      </c>
      <c r="AF69" s="16">
        <v>2031.89</v>
      </c>
      <c r="AG69" s="16">
        <f t="shared" si="6"/>
        <v>101.59450000000001</v>
      </c>
      <c r="AH69" s="16">
        <f t="shared" si="7"/>
        <v>2133.4845</v>
      </c>
      <c r="AI69" s="17">
        <f t="shared" si="8"/>
        <v>-5.4999999997562554E-3</v>
      </c>
    </row>
    <row r="70" spans="1:35" s="16" customFormat="1" x14ac:dyDescent="0.25">
      <c r="A70" s="16">
        <v>1011</v>
      </c>
      <c r="B70" s="20">
        <v>2247</v>
      </c>
      <c r="C70" s="20" t="s">
        <v>1251</v>
      </c>
      <c r="D70" s="20">
        <v>68</v>
      </c>
      <c r="E70" s="20">
        <v>1</v>
      </c>
      <c r="F70" s="26" t="s">
        <v>186</v>
      </c>
      <c r="G70" s="23">
        <v>16001.16</v>
      </c>
      <c r="H70" s="20">
        <v>31.5</v>
      </c>
      <c r="I70" s="23">
        <v>4800.3500000000004</v>
      </c>
      <c r="J70" s="20">
        <v>21</v>
      </c>
      <c r="K70" s="23">
        <v>3200.23</v>
      </c>
      <c r="L70" s="20">
        <v>10.5</v>
      </c>
      <c r="M70" s="23">
        <v>1600.12</v>
      </c>
      <c r="N70" s="20">
        <v>0</v>
      </c>
      <c r="O70" s="23">
        <v>0</v>
      </c>
      <c r="P70" s="20">
        <v>0</v>
      </c>
      <c r="Q70" s="23">
        <v>0</v>
      </c>
      <c r="R70" s="22">
        <v>25601.86</v>
      </c>
      <c r="S70" s="20">
        <v>100</v>
      </c>
      <c r="T70" s="20">
        <v>50</v>
      </c>
      <c r="U70" s="21">
        <v>25</v>
      </c>
      <c r="V70" s="20"/>
      <c r="W70" s="19"/>
      <c r="X70"/>
      <c r="Y70" t="s">
        <v>5</v>
      </c>
      <c r="AA70" s="17"/>
      <c r="AD70" s="16" t="s">
        <v>4</v>
      </c>
      <c r="AE70" s="46">
        <v>24382.720000000001</v>
      </c>
      <c r="AF70" s="16">
        <v>24382.720000000001</v>
      </c>
      <c r="AG70" s="16">
        <f t="shared" si="6"/>
        <v>1219.1360000000002</v>
      </c>
      <c r="AH70" s="16">
        <f t="shared" si="7"/>
        <v>25601.856</v>
      </c>
      <c r="AI70" s="17">
        <f t="shared" si="8"/>
        <v>-4.0000000008149073E-3</v>
      </c>
    </row>
    <row r="71" spans="1:35" s="16" customFormat="1" ht="45" x14ac:dyDescent="0.25">
      <c r="A71" s="16">
        <v>1012</v>
      </c>
      <c r="B71" s="20">
        <v>2248</v>
      </c>
      <c r="C71" s="20" t="s">
        <v>1251</v>
      </c>
      <c r="D71" s="20">
        <v>69</v>
      </c>
      <c r="E71" s="20">
        <v>1</v>
      </c>
      <c r="F71" s="26" t="s">
        <v>185</v>
      </c>
      <c r="G71" s="23">
        <v>9334.01</v>
      </c>
      <c r="H71" s="20">
        <v>31.5</v>
      </c>
      <c r="I71" s="23">
        <v>2800.2</v>
      </c>
      <c r="J71" s="20">
        <v>21</v>
      </c>
      <c r="K71" s="23">
        <v>1866.81</v>
      </c>
      <c r="L71" s="20">
        <v>10.5</v>
      </c>
      <c r="M71" s="23">
        <v>933.4</v>
      </c>
      <c r="N71" s="20">
        <v>0</v>
      </c>
      <c r="O71" s="23">
        <v>0</v>
      </c>
      <c r="P71" s="20">
        <v>0</v>
      </c>
      <c r="Q71" s="23">
        <v>0</v>
      </c>
      <c r="R71" s="22">
        <v>14934.42</v>
      </c>
      <c r="S71" s="20">
        <v>100</v>
      </c>
      <c r="T71" s="20">
        <v>50</v>
      </c>
      <c r="U71" s="21">
        <v>25</v>
      </c>
      <c r="V71" s="20"/>
      <c r="W71" s="19"/>
      <c r="X71"/>
      <c r="Y71" t="s">
        <v>5</v>
      </c>
      <c r="AA71" s="17"/>
      <c r="AD71" s="16" t="s">
        <v>4</v>
      </c>
      <c r="AE71" s="46">
        <v>14223.25</v>
      </c>
      <c r="AF71" s="16">
        <v>14223.25</v>
      </c>
      <c r="AG71" s="16">
        <f t="shared" si="6"/>
        <v>711.16250000000002</v>
      </c>
      <c r="AH71" s="16">
        <f t="shared" si="7"/>
        <v>14934.4125</v>
      </c>
      <c r="AI71" s="17">
        <f t="shared" si="8"/>
        <v>-7.4999999997089617E-3</v>
      </c>
    </row>
    <row r="72" spans="1:35" s="16" customFormat="1" x14ac:dyDescent="0.25">
      <c r="A72" s="16">
        <v>1013</v>
      </c>
      <c r="B72" s="20">
        <v>2249</v>
      </c>
      <c r="C72" s="20" t="s">
        <v>1251</v>
      </c>
      <c r="D72" s="20">
        <v>70</v>
      </c>
      <c r="E72" s="20">
        <v>1</v>
      </c>
      <c r="F72" s="26" t="s">
        <v>183</v>
      </c>
      <c r="G72" s="23">
        <v>16001.16</v>
      </c>
      <c r="H72" s="20">
        <v>31.5</v>
      </c>
      <c r="I72" s="23">
        <v>4800.3500000000004</v>
      </c>
      <c r="J72" s="20">
        <v>21</v>
      </c>
      <c r="K72" s="23">
        <v>3200.23</v>
      </c>
      <c r="L72" s="20">
        <v>10.5</v>
      </c>
      <c r="M72" s="23">
        <v>1600.12</v>
      </c>
      <c r="N72" s="20">
        <v>0</v>
      </c>
      <c r="O72" s="23">
        <v>0</v>
      </c>
      <c r="P72" s="20">
        <v>0</v>
      </c>
      <c r="Q72" s="23">
        <v>0</v>
      </c>
      <c r="R72" s="22">
        <v>25601.86</v>
      </c>
      <c r="S72" s="20">
        <v>100</v>
      </c>
      <c r="T72" s="20">
        <v>50</v>
      </c>
      <c r="U72" s="21">
        <v>25</v>
      </c>
      <c r="V72" s="20"/>
      <c r="W72" s="19"/>
      <c r="X72"/>
      <c r="Y72" t="s">
        <v>5</v>
      </c>
      <c r="AA72" s="17"/>
      <c r="AD72" s="16" t="s">
        <v>4</v>
      </c>
      <c r="AE72" s="46">
        <v>24382.720000000001</v>
      </c>
      <c r="AF72" s="16">
        <v>24382.720000000001</v>
      </c>
      <c r="AG72" s="16">
        <f t="shared" si="6"/>
        <v>1219.1360000000002</v>
      </c>
      <c r="AH72" s="16">
        <f t="shared" si="7"/>
        <v>25601.856</v>
      </c>
      <c r="AI72" s="17">
        <f t="shared" si="8"/>
        <v>-4.0000000008149073E-3</v>
      </c>
    </row>
    <row r="73" spans="1:35" s="16" customFormat="1" x14ac:dyDescent="0.25">
      <c r="A73" s="16">
        <v>1014</v>
      </c>
      <c r="B73" s="20">
        <v>2250</v>
      </c>
      <c r="C73" s="20" t="s">
        <v>1251</v>
      </c>
      <c r="D73" s="20">
        <v>71</v>
      </c>
      <c r="E73" s="20">
        <v>1</v>
      </c>
      <c r="F73" s="26" t="s">
        <v>182</v>
      </c>
      <c r="G73" s="23">
        <v>9334.01</v>
      </c>
      <c r="H73" s="20">
        <v>31.5</v>
      </c>
      <c r="I73" s="23">
        <v>2800.2</v>
      </c>
      <c r="J73" s="20">
        <v>21</v>
      </c>
      <c r="K73" s="23">
        <v>1866.81</v>
      </c>
      <c r="L73" s="20">
        <v>10.5</v>
      </c>
      <c r="M73" s="23">
        <v>933.4</v>
      </c>
      <c r="N73" s="20">
        <v>0</v>
      </c>
      <c r="O73" s="23">
        <v>0</v>
      </c>
      <c r="P73" s="20">
        <v>0</v>
      </c>
      <c r="Q73" s="23">
        <v>0</v>
      </c>
      <c r="R73" s="22">
        <v>14934.42</v>
      </c>
      <c r="S73" s="20">
        <v>100</v>
      </c>
      <c r="T73" s="20">
        <v>50</v>
      </c>
      <c r="U73" s="21">
        <v>25</v>
      </c>
      <c r="V73" s="20"/>
      <c r="W73" s="19"/>
      <c r="X73"/>
      <c r="Y73" t="s">
        <v>5</v>
      </c>
      <c r="AA73" s="17"/>
      <c r="AD73" s="16" t="s">
        <v>4</v>
      </c>
      <c r="AE73" s="46">
        <v>14223.25</v>
      </c>
      <c r="AF73" s="16">
        <v>14223.25</v>
      </c>
      <c r="AG73" s="16">
        <f t="shared" si="6"/>
        <v>711.16250000000002</v>
      </c>
      <c r="AH73" s="16">
        <f t="shared" si="7"/>
        <v>14934.4125</v>
      </c>
      <c r="AI73" s="17">
        <f t="shared" si="8"/>
        <v>-7.4999999997089617E-3</v>
      </c>
    </row>
    <row r="74" spans="1:35" s="16" customFormat="1" ht="30" x14ac:dyDescent="0.25">
      <c r="A74" s="16">
        <v>1015</v>
      </c>
      <c r="B74" s="20">
        <v>2251</v>
      </c>
      <c r="C74" s="20" t="s">
        <v>1251</v>
      </c>
      <c r="D74" s="20">
        <v>72</v>
      </c>
      <c r="E74" s="20">
        <v>1</v>
      </c>
      <c r="F74" s="26" t="s">
        <v>181</v>
      </c>
      <c r="G74" s="23">
        <v>4867.43</v>
      </c>
      <c r="H74" s="20">
        <v>31.5</v>
      </c>
      <c r="I74" s="23">
        <v>1460.24</v>
      </c>
      <c r="J74" s="20">
        <v>21</v>
      </c>
      <c r="K74" s="23">
        <v>973.49</v>
      </c>
      <c r="L74" s="20">
        <v>10.5</v>
      </c>
      <c r="M74" s="23">
        <v>486.75</v>
      </c>
      <c r="N74" s="20">
        <v>0</v>
      </c>
      <c r="O74" s="23">
        <v>0</v>
      </c>
      <c r="P74" s="20">
        <v>0</v>
      </c>
      <c r="Q74" s="23">
        <v>0</v>
      </c>
      <c r="R74" s="22">
        <v>7787.91</v>
      </c>
      <c r="S74" s="20">
        <v>100</v>
      </c>
      <c r="T74" s="20">
        <v>50</v>
      </c>
      <c r="U74" s="21">
        <v>25</v>
      </c>
      <c r="V74" s="20"/>
      <c r="W74" s="19"/>
      <c r="X74"/>
      <c r="Y74" t="s">
        <v>5</v>
      </c>
      <c r="AA74" s="17"/>
      <c r="AD74" s="16" t="s">
        <v>4</v>
      </c>
      <c r="AE74" s="46">
        <v>7417.05</v>
      </c>
      <c r="AF74" s="16">
        <v>7417.05</v>
      </c>
      <c r="AG74" s="16">
        <f t="shared" si="6"/>
        <v>370.85250000000002</v>
      </c>
      <c r="AH74" s="16">
        <f t="shared" si="7"/>
        <v>7787.9025000000001</v>
      </c>
      <c r="AI74" s="17">
        <f t="shared" si="8"/>
        <v>-7.4999999997089617E-3</v>
      </c>
    </row>
    <row r="75" spans="1:35" s="16" customFormat="1" ht="30" x14ac:dyDescent="0.25">
      <c r="A75" s="16">
        <v>1016</v>
      </c>
      <c r="B75" s="20">
        <v>2252</v>
      </c>
      <c r="C75" s="20" t="s">
        <v>1251</v>
      </c>
      <c r="D75" s="20">
        <v>73</v>
      </c>
      <c r="E75" s="20">
        <v>1</v>
      </c>
      <c r="F75" s="26" t="s">
        <v>179</v>
      </c>
      <c r="G75" s="23">
        <v>6400.7</v>
      </c>
      <c r="H75" s="20">
        <v>31.5</v>
      </c>
      <c r="I75" s="23">
        <v>1920.21</v>
      </c>
      <c r="J75" s="20">
        <v>21</v>
      </c>
      <c r="K75" s="23">
        <v>1280.1400000000001</v>
      </c>
      <c r="L75" s="20">
        <v>10.5</v>
      </c>
      <c r="M75" s="23">
        <v>640.07000000000005</v>
      </c>
      <c r="N75" s="20">
        <v>0</v>
      </c>
      <c r="O75" s="23">
        <v>0</v>
      </c>
      <c r="P75" s="20">
        <v>0</v>
      </c>
      <c r="Q75" s="23">
        <v>0</v>
      </c>
      <c r="R75" s="22">
        <v>10241.120000000001</v>
      </c>
      <c r="S75" s="20">
        <v>100</v>
      </c>
      <c r="T75" s="20">
        <v>50</v>
      </c>
      <c r="U75" s="21">
        <v>25</v>
      </c>
      <c r="V75" s="20"/>
      <c r="W75" s="19"/>
      <c r="X75"/>
      <c r="Y75" t="s">
        <v>5</v>
      </c>
      <c r="AA75" s="17"/>
      <c r="AD75" s="16" t="s">
        <v>4</v>
      </c>
      <c r="AE75" s="46">
        <v>9753.44</v>
      </c>
      <c r="AF75" s="16">
        <v>9753.44</v>
      </c>
      <c r="AG75" s="16">
        <f t="shared" si="6"/>
        <v>487.67200000000003</v>
      </c>
      <c r="AH75" s="16">
        <f t="shared" si="7"/>
        <v>10241.112000000001</v>
      </c>
      <c r="AI75" s="17">
        <f t="shared" si="8"/>
        <v>-7.9999999998108251E-3</v>
      </c>
    </row>
    <row r="76" spans="1:35" s="16" customFormat="1" ht="30" x14ac:dyDescent="0.25">
      <c r="A76" s="16">
        <v>1017</v>
      </c>
      <c r="B76" s="20">
        <v>2253</v>
      </c>
      <c r="C76" s="20" t="s">
        <v>1251</v>
      </c>
      <c r="D76" s="20">
        <v>74</v>
      </c>
      <c r="E76" s="20">
        <v>1</v>
      </c>
      <c r="F76" s="26" t="s">
        <v>178</v>
      </c>
      <c r="G76" s="23">
        <v>1001.53</v>
      </c>
      <c r="H76" s="20">
        <v>31.5</v>
      </c>
      <c r="I76" s="23">
        <v>300.45999999999998</v>
      </c>
      <c r="J76" s="20">
        <v>21</v>
      </c>
      <c r="K76" s="23">
        <v>200.31</v>
      </c>
      <c r="L76" s="20">
        <v>10.5</v>
      </c>
      <c r="M76" s="23">
        <v>100.15</v>
      </c>
      <c r="N76" s="20">
        <v>0</v>
      </c>
      <c r="O76" s="23">
        <v>0</v>
      </c>
      <c r="P76" s="20">
        <v>0</v>
      </c>
      <c r="Q76" s="23">
        <v>0</v>
      </c>
      <c r="R76" s="22">
        <v>1602.45</v>
      </c>
      <c r="S76" s="20">
        <v>100</v>
      </c>
      <c r="T76" s="20">
        <v>50</v>
      </c>
      <c r="U76" s="21">
        <v>25</v>
      </c>
      <c r="V76" s="20"/>
      <c r="W76" s="19"/>
      <c r="X76"/>
      <c r="Y76" t="s">
        <v>5</v>
      </c>
      <c r="AA76" s="17"/>
      <c r="AD76" s="16" t="s">
        <v>4</v>
      </c>
      <c r="AE76" s="46">
        <v>1526.14</v>
      </c>
      <c r="AF76" s="16">
        <v>1526.14</v>
      </c>
      <c r="AG76" s="16">
        <f t="shared" si="6"/>
        <v>76.307000000000002</v>
      </c>
      <c r="AH76" s="16">
        <f t="shared" si="7"/>
        <v>1602.4470000000001</v>
      </c>
      <c r="AI76" s="17">
        <f t="shared" si="8"/>
        <v>-2.9999999999290594E-3</v>
      </c>
    </row>
    <row r="77" spans="1:35" s="16" customFormat="1" ht="45" x14ac:dyDescent="0.25">
      <c r="A77" s="16">
        <v>1018</v>
      </c>
      <c r="B77" s="20">
        <v>2254</v>
      </c>
      <c r="C77" s="20" t="s">
        <v>1251</v>
      </c>
      <c r="D77" s="20">
        <v>75</v>
      </c>
      <c r="E77" s="20">
        <v>1</v>
      </c>
      <c r="F77" s="26" t="s">
        <v>175</v>
      </c>
      <c r="G77" s="23">
        <v>1734.27</v>
      </c>
      <c r="H77" s="20">
        <v>31.5</v>
      </c>
      <c r="I77" s="23">
        <v>520.29</v>
      </c>
      <c r="J77" s="20">
        <v>21</v>
      </c>
      <c r="K77" s="23">
        <v>346.86</v>
      </c>
      <c r="L77" s="20">
        <v>10.5</v>
      </c>
      <c r="M77" s="23">
        <v>173.43</v>
      </c>
      <c r="N77" s="20">
        <v>0</v>
      </c>
      <c r="O77" s="23">
        <v>0</v>
      </c>
      <c r="P77" s="20">
        <v>0</v>
      </c>
      <c r="Q77" s="23">
        <v>0</v>
      </c>
      <c r="R77" s="22">
        <v>2774.85</v>
      </c>
      <c r="S77" s="20">
        <v>100</v>
      </c>
      <c r="T77" s="20">
        <v>50</v>
      </c>
      <c r="U77" s="21">
        <v>25</v>
      </c>
      <c r="V77" s="20"/>
      <c r="W77" s="19"/>
      <c r="X77"/>
      <c r="Y77" t="s">
        <v>5</v>
      </c>
      <c r="AA77" s="17"/>
      <c r="AD77" s="16" t="s">
        <v>4</v>
      </c>
      <c r="AE77" s="46">
        <v>2642.71</v>
      </c>
      <c r="AF77" s="16">
        <v>2642.71</v>
      </c>
      <c r="AG77" s="16">
        <f t="shared" si="6"/>
        <v>132.13550000000001</v>
      </c>
      <c r="AH77" s="16">
        <f t="shared" si="7"/>
        <v>2774.8454999999999</v>
      </c>
      <c r="AI77" s="17">
        <f t="shared" si="8"/>
        <v>-4.500000000007276E-3</v>
      </c>
    </row>
    <row r="78" spans="1:35" s="16" customFormat="1" ht="45" x14ac:dyDescent="0.25">
      <c r="A78" s="16">
        <v>1019</v>
      </c>
      <c r="B78" s="20">
        <v>2255</v>
      </c>
      <c r="C78" s="20" t="s">
        <v>1251</v>
      </c>
      <c r="D78" s="20">
        <v>76</v>
      </c>
      <c r="E78" s="20">
        <v>1</v>
      </c>
      <c r="F78" s="26" t="s">
        <v>174</v>
      </c>
      <c r="G78" s="23">
        <v>2800.09</v>
      </c>
      <c r="H78" s="20">
        <v>31.5</v>
      </c>
      <c r="I78" s="23">
        <v>840.03</v>
      </c>
      <c r="J78" s="20">
        <v>21</v>
      </c>
      <c r="K78" s="23">
        <v>560.02</v>
      </c>
      <c r="L78" s="20">
        <v>10.5</v>
      </c>
      <c r="M78" s="23">
        <v>280.01</v>
      </c>
      <c r="N78" s="20">
        <v>0</v>
      </c>
      <c r="O78" s="23">
        <v>0</v>
      </c>
      <c r="P78" s="20">
        <v>0</v>
      </c>
      <c r="Q78" s="23">
        <v>0</v>
      </c>
      <c r="R78" s="22">
        <v>4480.1499999999996</v>
      </c>
      <c r="S78" s="20">
        <v>100</v>
      </c>
      <c r="T78" s="20">
        <v>50</v>
      </c>
      <c r="U78" s="21">
        <v>25</v>
      </c>
      <c r="V78" s="20"/>
      <c r="W78" s="19"/>
      <c r="X78"/>
      <c r="Y78" t="s">
        <v>5</v>
      </c>
      <c r="AA78" s="17"/>
      <c r="AD78" s="16" t="s">
        <v>4</v>
      </c>
      <c r="AE78" s="46">
        <v>4266.8100000000004</v>
      </c>
      <c r="AF78" s="16">
        <v>4266.8100000000004</v>
      </c>
      <c r="AG78" s="16">
        <f t="shared" si="6"/>
        <v>213.34050000000002</v>
      </c>
      <c r="AH78" s="16">
        <f t="shared" si="7"/>
        <v>4480.1505000000006</v>
      </c>
      <c r="AI78" s="17">
        <f t="shared" si="8"/>
        <v>5.0000000101135811E-4</v>
      </c>
    </row>
    <row r="79" spans="1:35" s="16" customFormat="1" ht="45" x14ac:dyDescent="0.25">
      <c r="A79" s="16">
        <v>1020</v>
      </c>
      <c r="B79" s="20">
        <v>2256</v>
      </c>
      <c r="C79" s="20" t="s">
        <v>1251</v>
      </c>
      <c r="D79" s="20">
        <v>77</v>
      </c>
      <c r="E79" s="20">
        <v>1</v>
      </c>
      <c r="F79" s="26" t="s">
        <v>173</v>
      </c>
      <c r="G79" s="23">
        <v>3334.16</v>
      </c>
      <c r="H79" s="20">
        <v>31.5</v>
      </c>
      <c r="I79" s="23">
        <v>1000.25</v>
      </c>
      <c r="J79" s="20">
        <v>21</v>
      </c>
      <c r="K79" s="23">
        <v>666.83</v>
      </c>
      <c r="L79" s="20">
        <v>10.5</v>
      </c>
      <c r="M79" s="23">
        <v>333.42</v>
      </c>
      <c r="N79" s="20">
        <v>0</v>
      </c>
      <c r="O79" s="23">
        <v>0</v>
      </c>
      <c r="P79" s="20">
        <v>0</v>
      </c>
      <c r="Q79" s="23">
        <v>0</v>
      </c>
      <c r="R79" s="22">
        <v>5334.66</v>
      </c>
      <c r="S79" s="20">
        <v>100</v>
      </c>
      <c r="T79" s="20">
        <v>50</v>
      </c>
      <c r="U79" s="21">
        <v>25</v>
      </c>
      <c r="V79" s="20"/>
      <c r="W79" s="19"/>
      <c r="X79"/>
      <c r="Y79" t="s">
        <v>5</v>
      </c>
      <c r="AA79" s="17"/>
      <c r="AD79" s="16" t="s">
        <v>4</v>
      </c>
      <c r="AE79" s="46">
        <v>5080.63</v>
      </c>
      <c r="AF79" s="16">
        <v>5080.63</v>
      </c>
      <c r="AG79" s="16">
        <f t="shared" si="6"/>
        <v>254.03150000000002</v>
      </c>
      <c r="AH79" s="16">
        <f t="shared" si="7"/>
        <v>5334.6615000000002</v>
      </c>
      <c r="AI79" s="17">
        <f t="shared" si="8"/>
        <v>1.5000000003055902E-3</v>
      </c>
    </row>
    <row r="80" spans="1:35" s="16" customFormat="1" x14ac:dyDescent="0.25">
      <c r="A80" s="16">
        <v>1021</v>
      </c>
      <c r="B80" s="20">
        <v>2257</v>
      </c>
      <c r="C80" s="20" t="s">
        <v>1251</v>
      </c>
      <c r="D80" s="20">
        <v>78</v>
      </c>
      <c r="E80" s="20">
        <v>1</v>
      </c>
      <c r="F80" s="26" t="s">
        <v>172</v>
      </c>
      <c r="G80" s="23">
        <v>6668.32</v>
      </c>
      <c r="H80" s="20">
        <v>31.5</v>
      </c>
      <c r="I80" s="23">
        <v>2000.49</v>
      </c>
      <c r="J80" s="20">
        <v>21</v>
      </c>
      <c r="K80" s="23">
        <v>1333.67</v>
      </c>
      <c r="L80" s="20">
        <v>10.5</v>
      </c>
      <c r="M80" s="23">
        <v>666.83</v>
      </c>
      <c r="N80" s="20">
        <v>0</v>
      </c>
      <c r="O80" s="23">
        <v>0</v>
      </c>
      <c r="P80" s="20">
        <v>0</v>
      </c>
      <c r="Q80" s="23">
        <v>0</v>
      </c>
      <c r="R80" s="22">
        <v>10669.31</v>
      </c>
      <c r="S80" s="20">
        <v>100</v>
      </c>
      <c r="T80" s="20">
        <v>50</v>
      </c>
      <c r="U80" s="21">
        <v>25</v>
      </c>
      <c r="V80" s="20"/>
      <c r="W80" s="19"/>
      <c r="X80"/>
      <c r="Y80" t="s">
        <v>5</v>
      </c>
      <c r="AA80" s="17"/>
      <c r="AD80" s="16" t="s">
        <v>4</v>
      </c>
      <c r="AE80" s="46">
        <v>10161.25</v>
      </c>
      <c r="AF80" s="16">
        <v>10161.25</v>
      </c>
      <c r="AG80" s="16">
        <f t="shared" si="6"/>
        <v>508.0625</v>
      </c>
      <c r="AH80" s="16">
        <f t="shared" si="7"/>
        <v>10669.3125</v>
      </c>
      <c r="AI80" s="17">
        <f t="shared" si="8"/>
        <v>2.500000000509317E-3</v>
      </c>
    </row>
    <row r="81" spans="1:35" s="16" customFormat="1" x14ac:dyDescent="0.25">
      <c r="A81" s="16">
        <v>1022</v>
      </c>
      <c r="B81" s="20">
        <v>2258</v>
      </c>
      <c r="C81" s="20" t="s">
        <v>1251</v>
      </c>
      <c r="D81" s="20">
        <v>79</v>
      </c>
      <c r="E81" s="20">
        <v>1</v>
      </c>
      <c r="F81" s="26" t="s">
        <v>171</v>
      </c>
      <c r="G81" s="23">
        <v>18001.88</v>
      </c>
      <c r="H81" s="20">
        <v>31.5</v>
      </c>
      <c r="I81" s="23">
        <v>5400.57</v>
      </c>
      <c r="J81" s="20">
        <v>21</v>
      </c>
      <c r="K81" s="23">
        <v>3600.38</v>
      </c>
      <c r="L81" s="20">
        <v>10.5</v>
      </c>
      <c r="M81" s="23">
        <v>1800.19</v>
      </c>
      <c r="N81" s="20">
        <v>0</v>
      </c>
      <c r="O81" s="23">
        <v>0</v>
      </c>
      <c r="P81" s="20">
        <v>0</v>
      </c>
      <c r="Q81" s="23">
        <v>0</v>
      </c>
      <c r="R81" s="22">
        <v>28803.02</v>
      </c>
      <c r="S81" s="20">
        <v>100</v>
      </c>
      <c r="T81" s="20">
        <v>50</v>
      </c>
      <c r="U81" s="21">
        <v>25</v>
      </c>
      <c r="V81" s="20"/>
      <c r="W81" s="19"/>
      <c r="X81"/>
      <c r="Y81" t="s">
        <v>5</v>
      </c>
      <c r="AA81" s="17"/>
      <c r="AD81" s="16" t="s">
        <v>4</v>
      </c>
      <c r="AE81" s="46">
        <v>27431.45</v>
      </c>
      <c r="AF81" s="16">
        <v>27431.45</v>
      </c>
      <c r="AG81" s="16">
        <f t="shared" si="6"/>
        <v>1371.5725000000002</v>
      </c>
      <c r="AH81" s="16">
        <f t="shared" si="7"/>
        <v>28803.022499999999</v>
      </c>
      <c r="AI81" s="17">
        <f t="shared" si="8"/>
        <v>2.4999999986903276E-3</v>
      </c>
    </row>
    <row r="82" spans="1:35" s="16" customFormat="1" x14ac:dyDescent="0.25">
      <c r="A82" s="16">
        <v>1023</v>
      </c>
      <c r="B82" s="20">
        <v>2259</v>
      </c>
      <c r="C82" s="20" t="s">
        <v>1251</v>
      </c>
      <c r="D82" s="20">
        <v>80</v>
      </c>
      <c r="E82" s="20">
        <v>1</v>
      </c>
      <c r="F82" s="26" t="s">
        <v>170</v>
      </c>
      <c r="G82" s="23">
        <v>8666.7099999999991</v>
      </c>
      <c r="H82" s="20">
        <v>31.5</v>
      </c>
      <c r="I82" s="23">
        <v>2600.0100000000002</v>
      </c>
      <c r="J82" s="20">
        <v>21</v>
      </c>
      <c r="K82" s="23">
        <v>1733.34</v>
      </c>
      <c r="L82" s="20">
        <v>10.5</v>
      </c>
      <c r="M82" s="23">
        <v>866.67</v>
      </c>
      <c r="N82" s="20">
        <v>0</v>
      </c>
      <c r="O82" s="23">
        <v>0</v>
      </c>
      <c r="P82" s="20">
        <v>0</v>
      </c>
      <c r="Q82" s="23">
        <v>0</v>
      </c>
      <c r="R82" s="22">
        <v>13866.73</v>
      </c>
      <c r="S82" s="20">
        <v>100</v>
      </c>
      <c r="T82" s="20">
        <v>50</v>
      </c>
      <c r="U82" s="21">
        <v>25</v>
      </c>
      <c r="V82" s="20"/>
      <c r="W82" s="19"/>
      <c r="X82"/>
      <c r="Y82" t="s">
        <v>5</v>
      </c>
      <c r="AA82" s="17"/>
      <c r="AD82" s="16" t="s">
        <v>4</v>
      </c>
      <c r="AE82" s="46">
        <v>13206.41</v>
      </c>
      <c r="AF82" s="16">
        <v>13206.41</v>
      </c>
      <c r="AG82" s="16">
        <f t="shared" si="6"/>
        <v>660.32050000000004</v>
      </c>
      <c r="AH82" s="16">
        <f t="shared" si="7"/>
        <v>13866.7305</v>
      </c>
      <c r="AI82" s="17">
        <f t="shared" si="8"/>
        <v>5.0000000010186341E-4</v>
      </c>
    </row>
    <row r="83" spans="1:35" s="16" customFormat="1" x14ac:dyDescent="0.25">
      <c r="A83" s="16">
        <v>1024</v>
      </c>
      <c r="B83" s="20">
        <v>2260</v>
      </c>
      <c r="C83" s="20" t="s">
        <v>1251</v>
      </c>
      <c r="D83" s="20">
        <v>81</v>
      </c>
      <c r="E83" s="20">
        <v>1</v>
      </c>
      <c r="F83" s="26" t="s">
        <v>169</v>
      </c>
      <c r="G83" s="23">
        <v>6400.7</v>
      </c>
      <c r="H83" s="20">
        <v>31.5</v>
      </c>
      <c r="I83" s="23">
        <v>1920.21</v>
      </c>
      <c r="J83" s="20">
        <v>21</v>
      </c>
      <c r="K83" s="23">
        <v>1280.1400000000001</v>
      </c>
      <c r="L83" s="20">
        <v>10.5</v>
      </c>
      <c r="M83" s="23">
        <v>640.07000000000005</v>
      </c>
      <c r="N83" s="20">
        <v>0</v>
      </c>
      <c r="O83" s="23">
        <v>0</v>
      </c>
      <c r="P83" s="20">
        <v>0</v>
      </c>
      <c r="Q83" s="23">
        <v>0</v>
      </c>
      <c r="R83" s="22">
        <v>10241.120000000001</v>
      </c>
      <c r="S83" s="20">
        <v>100</v>
      </c>
      <c r="T83" s="20">
        <v>50</v>
      </c>
      <c r="U83" s="21">
        <v>25</v>
      </c>
      <c r="V83" s="20"/>
      <c r="W83" s="19"/>
      <c r="X83"/>
      <c r="Y83" t="s">
        <v>5</v>
      </c>
      <c r="AA83" s="17"/>
      <c r="AD83" s="16" t="s">
        <v>4</v>
      </c>
      <c r="AE83" s="46">
        <v>9753.44</v>
      </c>
      <c r="AF83" s="16">
        <v>9753.44</v>
      </c>
      <c r="AG83" s="16">
        <f t="shared" si="6"/>
        <v>487.67200000000003</v>
      </c>
      <c r="AH83" s="16">
        <f t="shared" si="7"/>
        <v>10241.112000000001</v>
      </c>
      <c r="AI83" s="17">
        <f t="shared" si="8"/>
        <v>-7.9999999998108251E-3</v>
      </c>
    </row>
    <row r="84" spans="1:35" s="16" customFormat="1" x14ac:dyDescent="0.25">
      <c r="A84" s="16">
        <v>1025</v>
      </c>
      <c r="B84" s="20">
        <v>2261</v>
      </c>
      <c r="C84" s="20" t="s">
        <v>1251</v>
      </c>
      <c r="D84" s="20">
        <v>82</v>
      </c>
      <c r="E84" s="20">
        <v>1</v>
      </c>
      <c r="F84" s="26" t="s">
        <v>168</v>
      </c>
      <c r="G84" s="23">
        <v>4666.42</v>
      </c>
      <c r="H84" s="20">
        <v>31.5</v>
      </c>
      <c r="I84" s="23">
        <v>1399.92</v>
      </c>
      <c r="J84" s="20">
        <v>21</v>
      </c>
      <c r="K84" s="23">
        <v>933.28</v>
      </c>
      <c r="L84" s="20">
        <v>10.5</v>
      </c>
      <c r="M84" s="23">
        <v>466.64</v>
      </c>
      <c r="N84" s="20">
        <v>0</v>
      </c>
      <c r="O84" s="23">
        <v>0</v>
      </c>
      <c r="P84" s="20">
        <v>0</v>
      </c>
      <c r="Q84" s="23">
        <v>0</v>
      </c>
      <c r="R84" s="22">
        <v>7466.26</v>
      </c>
      <c r="S84" s="20">
        <v>100</v>
      </c>
      <c r="T84" s="20">
        <v>50</v>
      </c>
      <c r="U84" s="21">
        <v>25</v>
      </c>
      <c r="V84" s="20"/>
      <c r="W84" s="19"/>
      <c r="X84"/>
      <c r="Y84" t="s">
        <v>5</v>
      </c>
      <c r="AA84" s="17"/>
      <c r="AD84" s="16" t="s">
        <v>4</v>
      </c>
      <c r="AE84" s="46">
        <v>7110.73</v>
      </c>
      <c r="AF84" s="16">
        <v>7110.73</v>
      </c>
      <c r="AG84" s="16">
        <f t="shared" si="6"/>
        <v>355.53649999999999</v>
      </c>
      <c r="AH84" s="16">
        <f t="shared" si="7"/>
        <v>7466.2664999999997</v>
      </c>
      <c r="AI84" s="17">
        <f t="shared" si="8"/>
        <v>6.4999999995052349E-3</v>
      </c>
    </row>
    <row r="85" spans="1:35" s="16" customFormat="1" ht="30" x14ac:dyDescent="0.25">
      <c r="A85" s="16">
        <v>1026</v>
      </c>
      <c r="B85" s="20">
        <v>2262</v>
      </c>
      <c r="C85" s="20" t="s">
        <v>1251</v>
      </c>
      <c r="D85" s="20">
        <v>83</v>
      </c>
      <c r="E85" s="20">
        <v>1</v>
      </c>
      <c r="F85" s="26" t="s">
        <v>167</v>
      </c>
      <c r="G85" s="23">
        <v>16001.16</v>
      </c>
      <c r="H85" s="20">
        <v>31.5</v>
      </c>
      <c r="I85" s="23">
        <v>4800.3500000000004</v>
      </c>
      <c r="J85" s="20">
        <v>21</v>
      </c>
      <c r="K85" s="23">
        <v>3200.23</v>
      </c>
      <c r="L85" s="20">
        <v>10.5</v>
      </c>
      <c r="M85" s="23">
        <v>1600.12</v>
      </c>
      <c r="N85" s="20">
        <v>0</v>
      </c>
      <c r="O85" s="23">
        <v>0</v>
      </c>
      <c r="P85" s="20">
        <v>0</v>
      </c>
      <c r="Q85" s="23">
        <v>0</v>
      </c>
      <c r="R85" s="22">
        <v>25601.86</v>
      </c>
      <c r="S85" s="20">
        <v>100</v>
      </c>
      <c r="T85" s="20">
        <v>50</v>
      </c>
      <c r="U85" s="21">
        <v>25</v>
      </c>
      <c r="V85" s="20"/>
      <c r="W85" s="19"/>
      <c r="X85"/>
      <c r="Y85" t="s">
        <v>5</v>
      </c>
      <c r="AA85" s="17"/>
      <c r="AD85" s="16" t="s">
        <v>4</v>
      </c>
      <c r="AE85" s="46">
        <v>24382.720000000001</v>
      </c>
      <c r="AF85" s="16">
        <v>24382.720000000001</v>
      </c>
      <c r="AG85" s="16">
        <f t="shared" si="6"/>
        <v>1219.1360000000002</v>
      </c>
      <c r="AH85" s="16">
        <f t="shared" si="7"/>
        <v>25601.856</v>
      </c>
      <c r="AI85" s="17">
        <f t="shared" si="8"/>
        <v>-4.0000000008149073E-3</v>
      </c>
    </row>
    <row r="86" spans="1:35" s="16" customFormat="1" ht="45" x14ac:dyDescent="0.25">
      <c r="A86" s="16">
        <v>1027</v>
      </c>
      <c r="B86" s="20">
        <v>2263</v>
      </c>
      <c r="C86" s="20" t="s">
        <v>1251</v>
      </c>
      <c r="D86" s="20">
        <v>84</v>
      </c>
      <c r="E86" s="20">
        <v>1</v>
      </c>
      <c r="F86" s="26" t="s">
        <v>159</v>
      </c>
      <c r="G86" s="23">
        <v>6400.7</v>
      </c>
      <c r="H86" s="20">
        <v>31.5</v>
      </c>
      <c r="I86" s="23">
        <v>1920.21</v>
      </c>
      <c r="J86" s="20">
        <v>21</v>
      </c>
      <c r="K86" s="23">
        <v>1280.1400000000001</v>
      </c>
      <c r="L86" s="20">
        <v>10.5</v>
      </c>
      <c r="M86" s="23">
        <v>640.07000000000005</v>
      </c>
      <c r="N86" s="20">
        <v>0</v>
      </c>
      <c r="O86" s="23">
        <v>0</v>
      </c>
      <c r="P86" s="20">
        <v>0</v>
      </c>
      <c r="Q86" s="23">
        <v>0</v>
      </c>
      <c r="R86" s="22">
        <v>10241.120000000001</v>
      </c>
      <c r="S86" s="20">
        <v>100</v>
      </c>
      <c r="T86" s="20">
        <v>50</v>
      </c>
      <c r="U86" s="21">
        <v>25</v>
      </c>
      <c r="V86" s="20"/>
      <c r="W86" s="19"/>
      <c r="X86"/>
      <c r="Y86" t="s">
        <v>5</v>
      </c>
      <c r="AA86" s="17"/>
      <c r="AD86" s="16" t="s">
        <v>4</v>
      </c>
      <c r="AE86" s="46">
        <v>9753.44</v>
      </c>
      <c r="AF86" s="16">
        <v>9753.44</v>
      </c>
      <c r="AG86" s="16">
        <f t="shared" si="6"/>
        <v>487.67200000000003</v>
      </c>
      <c r="AH86" s="16">
        <f t="shared" si="7"/>
        <v>10241.112000000001</v>
      </c>
      <c r="AI86" s="17">
        <f t="shared" si="8"/>
        <v>-7.9999999998108251E-3</v>
      </c>
    </row>
    <row r="87" spans="1:35" s="16" customFormat="1" x14ac:dyDescent="0.25">
      <c r="A87" s="16">
        <v>1028</v>
      </c>
      <c r="B87" s="20">
        <v>2264</v>
      </c>
      <c r="C87" s="20" t="s">
        <v>1251</v>
      </c>
      <c r="D87" s="20">
        <v>85</v>
      </c>
      <c r="E87" s="20">
        <v>1</v>
      </c>
      <c r="F87" s="26" t="s">
        <v>158</v>
      </c>
      <c r="G87" s="23">
        <v>4934.04</v>
      </c>
      <c r="H87" s="20">
        <v>31.5</v>
      </c>
      <c r="I87" s="23">
        <v>1480.22</v>
      </c>
      <c r="J87" s="20">
        <v>21</v>
      </c>
      <c r="K87" s="23">
        <v>986.81</v>
      </c>
      <c r="L87" s="20">
        <v>10.5</v>
      </c>
      <c r="M87" s="23">
        <v>493.41</v>
      </c>
      <c r="N87" s="20">
        <v>0</v>
      </c>
      <c r="O87" s="23">
        <v>0</v>
      </c>
      <c r="P87" s="20">
        <v>0</v>
      </c>
      <c r="Q87" s="23">
        <v>0</v>
      </c>
      <c r="R87" s="22">
        <v>7894.48</v>
      </c>
      <c r="S87" s="20">
        <v>100</v>
      </c>
      <c r="T87" s="20">
        <v>50</v>
      </c>
      <c r="U87" s="21">
        <v>25</v>
      </c>
      <c r="V87" s="20"/>
      <c r="W87" s="19"/>
      <c r="X87"/>
      <c r="Y87" t="s">
        <v>5</v>
      </c>
      <c r="AA87" s="17"/>
      <c r="AD87" s="16" t="s">
        <v>4</v>
      </c>
      <c r="AE87" s="46">
        <v>7518.55</v>
      </c>
      <c r="AF87" s="16">
        <v>7518.55</v>
      </c>
      <c r="AG87" s="16">
        <f t="shared" si="6"/>
        <v>375.92750000000001</v>
      </c>
      <c r="AH87" s="16">
        <f t="shared" si="7"/>
        <v>7894.4775</v>
      </c>
      <c r="AI87" s="17">
        <f t="shared" si="8"/>
        <v>-2.4999999995998223E-3</v>
      </c>
    </row>
    <row r="88" spans="1:35" s="16" customFormat="1" x14ac:dyDescent="0.25">
      <c r="A88" s="16">
        <v>1029</v>
      </c>
      <c r="B88" s="20">
        <v>2265</v>
      </c>
      <c r="C88" s="20" t="s">
        <v>1251</v>
      </c>
      <c r="D88" s="20">
        <v>86</v>
      </c>
      <c r="E88" s="20">
        <v>1</v>
      </c>
      <c r="F88" s="26" t="s">
        <v>156</v>
      </c>
      <c r="G88" s="23">
        <v>18668.009999999998</v>
      </c>
      <c r="H88" s="20">
        <v>31.5</v>
      </c>
      <c r="I88" s="23">
        <v>5600.41</v>
      </c>
      <c r="J88" s="20">
        <v>21</v>
      </c>
      <c r="K88" s="23">
        <v>3733.6</v>
      </c>
      <c r="L88" s="20">
        <v>10.5</v>
      </c>
      <c r="M88" s="23">
        <v>1866.81</v>
      </c>
      <c r="N88" s="20">
        <v>0</v>
      </c>
      <c r="O88" s="23">
        <v>0</v>
      </c>
      <c r="P88" s="20">
        <v>0</v>
      </c>
      <c r="Q88" s="23">
        <v>0</v>
      </c>
      <c r="R88" s="22">
        <v>29868.83</v>
      </c>
      <c r="S88" s="20">
        <v>100</v>
      </c>
      <c r="T88" s="20">
        <v>50</v>
      </c>
      <c r="U88" s="21">
        <v>25</v>
      </c>
      <c r="V88" s="20"/>
      <c r="W88" s="19"/>
      <c r="X88"/>
      <c r="Y88" t="s">
        <v>5</v>
      </c>
      <c r="AA88" s="17"/>
      <c r="AD88" s="16" t="s">
        <v>4</v>
      </c>
      <c r="AE88" s="46">
        <v>28446.5</v>
      </c>
      <c r="AF88" s="16">
        <v>28446.5</v>
      </c>
      <c r="AG88" s="16">
        <f t="shared" si="6"/>
        <v>1422.325</v>
      </c>
      <c r="AH88" s="16">
        <f t="shared" si="7"/>
        <v>29868.825000000001</v>
      </c>
      <c r="AI88" s="17">
        <f t="shared" si="8"/>
        <v>-5.0000000010186341E-3</v>
      </c>
    </row>
    <row r="89" spans="1:35" s="16" customFormat="1" x14ac:dyDescent="0.25">
      <c r="A89" s="16">
        <v>1030</v>
      </c>
      <c r="B89" s="20">
        <v>2266</v>
      </c>
      <c r="C89" s="20" t="s">
        <v>1251</v>
      </c>
      <c r="D89" s="20">
        <v>87</v>
      </c>
      <c r="E89" s="20">
        <v>1</v>
      </c>
      <c r="F89" s="26" t="s">
        <v>154</v>
      </c>
      <c r="G89" s="23">
        <v>7334.45</v>
      </c>
      <c r="H89" s="20">
        <v>31.5</v>
      </c>
      <c r="I89" s="23">
        <v>2200.34</v>
      </c>
      <c r="J89" s="20">
        <v>21</v>
      </c>
      <c r="K89" s="23">
        <v>1466.89</v>
      </c>
      <c r="L89" s="20">
        <v>10.5</v>
      </c>
      <c r="M89" s="23">
        <v>733.45</v>
      </c>
      <c r="N89" s="20">
        <v>0</v>
      </c>
      <c r="O89" s="23">
        <v>0</v>
      </c>
      <c r="P89" s="20">
        <v>0</v>
      </c>
      <c r="Q89" s="23">
        <v>0</v>
      </c>
      <c r="R89" s="22">
        <v>11735.13</v>
      </c>
      <c r="S89" s="20">
        <v>100</v>
      </c>
      <c r="T89" s="20">
        <v>50</v>
      </c>
      <c r="U89" s="21">
        <v>25</v>
      </c>
      <c r="V89" s="20"/>
      <c r="W89" s="19"/>
      <c r="X89"/>
      <c r="Y89" t="s">
        <v>5</v>
      </c>
      <c r="AA89" s="17"/>
      <c r="AD89" s="16" t="s">
        <v>4</v>
      </c>
      <c r="AE89" s="46">
        <v>11176.31</v>
      </c>
      <c r="AF89" s="16">
        <v>11176.31</v>
      </c>
      <c r="AG89" s="16">
        <f t="shared" si="6"/>
        <v>558.81550000000004</v>
      </c>
      <c r="AH89" s="16">
        <f t="shared" si="7"/>
        <v>11735.1255</v>
      </c>
      <c r="AI89" s="17">
        <f t="shared" si="8"/>
        <v>-4.4999999990977813E-3</v>
      </c>
    </row>
    <row r="90" spans="1:35" s="16" customFormat="1" x14ac:dyDescent="0.25">
      <c r="A90" s="16">
        <v>1031</v>
      </c>
      <c r="B90" s="20">
        <v>2267</v>
      </c>
      <c r="C90" s="20" t="s">
        <v>1251</v>
      </c>
      <c r="D90" s="20">
        <v>88</v>
      </c>
      <c r="E90" s="20">
        <v>1</v>
      </c>
      <c r="F90" s="26" t="s">
        <v>153</v>
      </c>
      <c r="G90" s="23">
        <v>9334.01</v>
      </c>
      <c r="H90" s="20">
        <v>31.5</v>
      </c>
      <c r="I90" s="23">
        <v>2800.2</v>
      </c>
      <c r="J90" s="20">
        <v>21</v>
      </c>
      <c r="K90" s="23">
        <v>1866.81</v>
      </c>
      <c r="L90" s="20">
        <v>10.5</v>
      </c>
      <c r="M90" s="23">
        <v>933.4</v>
      </c>
      <c r="N90" s="20">
        <v>0</v>
      </c>
      <c r="O90" s="23">
        <v>0</v>
      </c>
      <c r="P90" s="20">
        <v>0</v>
      </c>
      <c r="Q90" s="23">
        <v>0</v>
      </c>
      <c r="R90" s="22">
        <v>14934.42</v>
      </c>
      <c r="S90" s="20">
        <v>100</v>
      </c>
      <c r="T90" s="20">
        <v>50</v>
      </c>
      <c r="U90" s="21">
        <v>25</v>
      </c>
      <c r="V90" s="20"/>
      <c r="W90" s="19"/>
      <c r="X90"/>
      <c r="Y90" t="s">
        <v>5</v>
      </c>
      <c r="AA90" s="17"/>
      <c r="AD90" s="16" t="s">
        <v>4</v>
      </c>
      <c r="AE90" s="46">
        <v>14223.25</v>
      </c>
      <c r="AF90" s="16">
        <v>14223.25</v>
      </c>
      <c r="AG90" s="16">
        <f t="shared" si="6"/>
        <v>711.16250000000002</v>
      </c>
      <c r="AH90" s="16">
        <f t="shared" si="7"/>
        <v>14934.4125</v>
      </c>
      <c r="AI90" s="17">
        <f t="shared" si="8"/>
        <v>-7.4999999997089617E-3</v>
      </c>
    </row>
    <row r="91" spans="1:35" s="16" customFormat="1" ht="45" x14ac:dyDescent="0.25">
      <c r="A91" s="16">
        <v>1032</v>
      </c>
      <c r="B91" s="20">
        <v>2268</v>
      </c>
      <c r="C91" s="20" t="s">
        <v>1251</v>
      </c>
      <c r="D91" s="20">
        <v>89</v>
      </c>
      <c r="E91" s="20">
        <v>1</v>
      </c>
      <c r="F91" s="26" t="s">
        <v>152</v>
      </c>
      <c r="G91" s="23">
        <v>7334.45</v>
      </c>
      <c r="H91" s="20">
        <v>31.5</v>
      </c>
      <c r="I91" s="23">
        <v>2200.34</v>
      </c>
      <c r="J91" s="20">
        <v>21</v>
      </c>
      <c r="K91" s="23">
        <v>1466.89</v>
      </c>
      <c r="L91" s="20">
        <v>10.5</v>
      </c>
      <c r="M91" s="23">
        <v>733.45</v>
      </c>
      <c r="N91" s="20">
        <v>0</v>
      </c>
      <c r="O91" s="23">
        <v>0</v>
      </c>
      <c r="P91" s="20">
        <v>0</v>
      </c>
      <c r="Q91" s="23">
        <v>0</v>
      </c>
      <c r="R91" s="22">
        <v>11735.13</v>
      </c>
      <c r="S91" s="20">
        <v>100</v>
      </c>
      <c r="T91" s="20">
        <v>50</v>
      </c>
      <c r="U91" s="21">
        <v>25</v>
      </c>
      <c r="V91" s="20"/>
      <c r="W91" s="19"/>
      <c r="X91"/>
      <c r="Y91" t="s">
        <v>5</v>
      </c>
      <c r="AA91" s="17"/>
      <c r="AD91" s="16" t="s">
        <v>4</v>
      </c>
      <c r="AE91" s="46">
        <v>11176.31</v>
      </c>
      <c r="AF91" s="16">
        <v>11176.31</v>
      </c>
      <c r="AG91" s="16">
        <f t="shared" si="6"/>
        <v>558.81550000000004</v>
      </c>
      <c r="AH91" s="16">
        <f t="shared" si="7"/>
        <v>11735.1255</v>
      </c>
      <c r="AI91" s="17">
        <f t="shared" si="8"/>
        <v>-4.4999999990977813E-3</v>
      </c>
    </row>
    <row r="92" spans="1:35" s="16" customFormat="1" ht="30" x14ac:dyDescent="0.25">
      <c r="A92" s="16">
        <v>1033</v>
      </c>
      <c r="B92" s="20">
        <v>2269</v>
      </c>
      <c r="C92" s="20" t="s">
        <v>1251</v>
      </c>
      <c r="D92" s="20">
        <v>90</v>
      </c>
      <c r="E92" s="20">
        <v>1</v>
      </c>
      <c r="F92" s="26" t="s">
        <v>151</v>
      </c>
      <c r="G92" s="23">
        <v>6934.77</v>
      </c>
      <c r="H92" s="20">
        <v>31.5</v>
      </c>
      <c r="I92" s="23">
        <v>2080.4299999999998</v>
      </c>
      <c r="J92" s="20">
        <v>21</v>
      </c>
      <c r="K92" s="23">
        <v>1386.96</v>
      </c>
      <c r="L92" s="20">
        <v>10.5</v>
      </c>
      <c r="M92" s="23">
        <v>693.47</v>
      </c>
      <c r="N92" s="20">
        <v>0</v>
      </c>
      <c r="O92" s="23">
        <v>0</v>
      </c>
      <c r="P92" s="20">
        <v>0</v>
      </c>
      <c r="Q92" s="23">
        <v>0</v>
      </c>
      <c r="R92" s="22">
        <v>11095.63</v>
      </c>
      <c r="S92" s="20">
        <v>100</v>
      </c>
      <c r="T92" s="20">
        <v>50</v>
      </c>
      <c r="U92" s="21">
        <v>25</v>
      </c>
      <c r="V92" s="20"/>
      <c r="W92" s="19"/>
      <c r="X92"/>
      <c r="Y92" t="s">
        <v>5</v>
      </c>
      <c r="AA92" s="17"/>
      <c r="AD92" s="16" t="s">
        <v>4</v>
      </c>
      <c r="AE92" s="46">
        <v>10567.26</v>
      </c>
      <c r="AF92" s="16">
        <v>10567.26</v>
      </c>
      <c r="AG92" s="16">
        <f t="shared" si="6"/>
        <v>528.36300000000006</v>
      </c>
      <c r="AH92" s="16">
        <f t="shared" si="7"/>
        <v>11095.623</v>
      </c>
      <c r="AI92" s="17">
        <f t="shared" si="8"/>
        <v>-6.9999999996070983E-3</v>
      </c>
    </row>
    <row r="93" spans="1:35" s="16" customFormat="1" x14ac:dyDescent="0.25">
      <c r="A93" s="16">
        <v>1034</v>
      </c>
      <c r="B93" s="20">
        <v>2270</v>
      </c>
      <c r="C93" s="20" t="s">
        <v>1251</v>
      </c>
      <c r="D93" s="20">
        <v>91</v>
      </c>
      <c r="E93" s="20">
        <v>1</v>
      </c>
      <c r="F93" s="26" t="s">
        <v>138</v>
      </c>
      <c r="G93" s="23">
        <v>426.55</v>
      </c>
      <c r="H93" s="20">
        <v>0</v>
      </c>
      <c r="I93" s="24">
        <v>0</v>
      </c>
      <c r="J93" s="25">
        <v>0</v>
      </c>
      <c r="K93" s="24">
        <v>0</v>
      </c>
      <c r="L93" s="25">
        <v>0</v>
      </c>
      <c r="M93" s="24">
        <v>0</v>
      </c>
      <c r="N93" s="20">
        <v>0</v>
      </c>
      <c r="O93" s="23">
        <v>0</v>
      </c>
      <c r="P93" s="20">
        <v>0</v>
      </c>
      <c r="Q93" s="23">
        <v>0</v>
      </c>
      <c r="R93" s="22">
        <v>426.55</v>
      </c>
      <c r="S93" s="20">
        <v>0</v>
      </c>
      <c r="T93" s="20">
        <v>0</v>
      </c>
      <c r="U93" s="21">
        <v>0</v>
      </c>
      <c r="V93" s="20"/>
      <c r="W93" s="19"/>
      <c r="X93"/>
      <c r="Y93" t="s">
        <v>5</v>
      </c>
      <c r="AA93" s="17"/>
      <c r="AD93" s="16" t="s">
        <v>4</v>
      </c>
      <c r="AE93" s="46">
        <v>406.24</v>
      </c>
      <c r="AF93" s="16">
        <v>406.24</v>
      </c>
      <c r="AG93" s="16">
        <f t="shared" si="6"/>
        <v>20.312000000000001</v>
      </c>
      <c r="AH93" s="16">
        <f t="shared" si="7"/>
        <v>426.55200000000002</v>
      </c>
      <c r="AI93" s="17">
        <f t="shared" si="8"/>
        <v>2.0000000000095497E-3</v>
      </c>
    </row>
    <row r="94" spans="1:35" s="16" customFormat="1" x14ac:dyDescent="0.25">
      <c r="A94" s="16">
        <v>1035</v>
      </c>
      <c r="B94" s="20">
        <v>2271</v>
      </c>
      <c r="C94" s="20" t="s">
        <v>1251</v>
      </c>
      <c r="D94" s="20">
        <v>92</v>
      </c>
      <c r="E94" s="20">
        <v>1</v>
      </c>
      <c r="F94" s="26" t="s">
        <v>136</v>
      </c>
      <c r="G94" s="23">
        <v>5200.49</v>
      </c>
      <c r="H94" s="20">
        <v>31.5</v>
      </c>
      <c r="I94" s="23">
        <v>1560.15</v>
      </c>
      <c r="J94" s="20">
        <v>21</v>
      </c>
      <c r="K94" s="23">
        <v>1040.0999999999999</v>
      </c>
      <c r="L94" s="20">
        <v>10.5</v>
      </c>
      <c r="M94" s="23">
        <v>520.04999999999995</v>
      </c>
      <c r="N94" s="20">
        <v>0</v>
      </c>
      <c r="O94" s="23">
        <v>0</v>
      </c>
      <c r="P94" s="20">
        <v>0</v>
      </c>
      <c r="Q94" s="23">
        <v>0</v>
      </c>
      <c r="R94" s="22">
        <v>8320.7900000000009</v>
      </c>
      <c r="S94" s="20">
        <v>100</v>
      </c>
      <c r="T94" s="20">
        <v>50</v>
      </c>
      <c r="U94" s="21">
        <v>25</v>
      </c>
      <c r="V94" s="20"/>
      <c r="W94" s="19"/>
      <c r="X94"/>
      <c r="Y94" t="s">
        <v>5</v>
      </c>
      <c r="AA94" s="17"/>
      <c r="AD94" s="16" t="s">
        <v>4</v>
      </c>
      <c r="AE94" s="46">
        <v>7924.57</v>
      </c>
      <c r="AF94" s="16">
        <v>7924.57</v>
      </c>
      <c r="AG94" s="16">
        <f t="shared" si="6"/>
        <v>396.2285</v>
      </c>
      <c r="AH94" s="16">
        <f t="shared" si="7"/>
        <v>8320.798499999999</v>
      </c>
      <c r="AI94" s="17">
        <f t="shared" si="8"/>
        <v>8.4999999980936991E-3</v>
      </c>
    </row>
    <row r="95" spans="1:35" s="16" customFormat="1" x14ac:dyDescent="0.25">
      <c r="A95" s="16">
        <v>1036</v>
      </c>
      <c r="B95" s="20">
        <v>2272</v>
      </c>
      <c r="C95" s="20" t="s">
        <v>1251</v>
      </c>
      <c r="D95" s="20">
        <v>93</v>
      </c>
      <c r="E95" s="20">
        <v>1</v>
      </c>
      <c r="F95" s="26" t="s">
        <v>1206</v>
      </c>
      <c r="G95" s="23">
        <v>11335.9</v>
      </c>
      <c r="H95" s="20">
        <v>31.5</v>
      </c>
      <c r="I95" s="23">
        <v>3400.77</v>
      </c>
      <c r="J95" s="20">
        <v>21</v>
      </c>
      <c r="K95" s="23">
        <v>2267.1799999999998</v>
      </c>
      <c r="L95" s="20">
        <v>10.5</v>
      </c>
      <c r="M95" s="23">
        <v>1133.5899999999999</v>
      </c>
      <c r="N95" s="20">
        <v>0</v>
      </c>
      <c r="O95" s="23">
        <v>0</v>
      </c>
      <c r="P95" s="20">
        <v>0</v>
      </c>
      <c r="Q95" s="23">
        <v>0</v>
      </c>
      <c r="R95" s="22">
        <v>18137.439999999999</v>
      </c>
      <c r="S95" s="20">
        <v>100</v>
      </c>
      <c r="T95" s="20">
        <v>50</v>
      </c>
      <c r="U95" s="21">
        <v>25</v>
      </c>
      <c r="V95" s="20"/>
      <c r="W95" s="19"/>
      <c r="X95"/>
      <c r="Y95" t="s">
        <v>5</v>
      </c>
      <c r="AA95" s="17"/>
      <c r="AD95" s="16" t="s">
        <v>4</v>
      </c>
      <c r="AE95" s="46">
        <v>17273.759999999998</v>
      </c>
      <c r="AF95" s="16">
        <v>17273.759999999998</v>
      </c>
      <c r="AG95" s="16">
        <f t="shared" si="6"/>
        <v>863.68799999999999</v>
      </c>
      <c r="AH95" s="16">
        <f t="shared" si="7"/>
        <v>18137.447999999997</v>
      </c>
      <c r="AI95" s="17">
        <f t="shared" si="8"/>
        <v>7.9999999979918357E-3</v>
      </c>
    </row>
    <row r="96" spans="1:35" s="16" customFormat="1" x14ac:dyDescent="0.25">
      <c r="A96" s="16">
        <v>1037</v>
      </c>
      <c r="B96" s="20">
        <v>2273</v>
      </c>
      <c r="C96" s="20" t="s">
        <v>1251</v>
      </c>
      <c r="D96" s="20">
        <v>94</v>
      </c>
      <c r="E96" s="20">
        <v>1</v>
      </c>
      <c r="F96" s="26" t="s">
        <v>114</v>
      </c>
      <c r="G96" s="23">
        <v>12855.15</v>
      </c>
      <c r="H96" s="20">
        <v>31.5</v>
      </c>
      <c r="I96" s="23">
        <v>3856.54</v>
      </c>
      <c r="J96" s="20">
        <v>21</v>
      </c>
      <c r="K96" s="23">
        <v>2571.0300000000002</v>
      </c>
      <c r="L96" s="20">
        <v>10.5</v>
      </c>
      <c r="M96" s="23">
        <v>1285.52</v>
      </c>
      <c r="N96" s="20">
        <v>0</v>
      </c>
      <c r="O96" s="23">
        <v>0</v>
      </c>
      <c r="P96" s="20">
        <v>0</v>
      </c>
      <c r="Q96" s="23">
        <v>0</v>
      </c>
      <c r="R96" s="22">
        <v>20568.240000000002</v>
      </c>
      <c r="S96" s="20">
        <v>100</v>
      </c>
      <c r="T96" s="20">
        <v>50</v>
      </c>
      <c r="U96" s="21">
        <v>25</v>
      </c>
      <c r="V96" s="20"/>
      <c r="W96" s="19"/>
      <c r="X96"/>
      <c r="Y96" t="s">
        <v>5</v>
      </c>
      <c r="AA96" s="17"/>
      <c r="AD96" s="16" t="s">
        <v>4</v>
      </c>
      <c r="AE96" s="46">
        <v>19588.8</v>
      </c>
      <c r="AF96" s="16">
        <v>19588.8</v>
      </c>
      <c r="AG96" s="16">
        <f t="shared" si="6"/>
        <v>979.44</v>
      </c>
      <c r="AH96" s="16">
        <f t="shared" si="7"/>
        <v>20568.239999999998</v>
      </c>
      <c r="AI96" s="17">
        <f t="shared" si="8"/>
        <v>0</v>
      </c>
    </row>
    <row r="97" spans="1:35" s="16" customFormat="1" ht="30" x14ac:dyDescent="0.25">
      <c r="A97" s="16">
        <v>1038</v>
      </c>
      <c r="B97" s="20">
        <v>2274</v>
      </c>
      <c r="C97" s="20" t="s">
        <v>1251</v>
      </c>
      <c r="D97" s="20">
        <v>95</v>
      </c>
      <c r="E97" s="20">
        <v>1</v>
      </c>
      <c r="F97" s="26" t="s">
        <v>1205</v>
      </c>
      <c r="G97" s="23">
        <v>5492.66</v>
      </c>
      <c r="H97" s="20">
        <v>31.5</v>
      </c>
      <c r="I97" s="23">
        <v>1647.8</v>
      </c>
      <c r="J97" s="20">
        <v>21</v>
      </c>
      <c r="K97" s="23">
        <v>1098.53</v>
      </c>
      <c r="L97" s="20">
        <v>10.5</v>
      </c>
      <c r="M97" s="23">
        <v>549.27</v>
      </c>
      <c r="N97" s="20">
        <v>0</v>
      </c>
      <c r="O97" s="23">
        <v>0</v>
      </c>
      <c r="P97" s="20">
        <v>0</v>
      </c>
      <c r="Q97" s="23">
        <v>0</v>
      </c>
      <c r="R97" s="22">
        <v>8788.26</v>
      </c>
      <c r="S97" s="20">
        <v>100</v>
      </c>
      <c r="T97" s="20">
        <v>50</v>
      </c>
      <c r="U97" s="21">
        <v>25</v>
      </c>
      <c r="V97" s="20"/>
      <c r="W97" s="19"/>
      <c r="X97"/>
      <c r="Y97" t="s">
        <v>5</v>
      </c>
      <c r="AA97" s="17"/>
      <c r="AD97" s="16" t="s">
        <v>4</v>
      </c>
      <c r="AE97" s="46">
        <v>8369.76</v>
      </c>
      <c r="AF97" s="16">
        <v>8369.76</v>
      </c>
      <c r="AG97" s="16">
        <f t="shared" si="6"/>
        <v>418.48800000000006</v>
      </c>
      <c r="AH97" s="16">
        <f t="shared" si="7"/>
        <v>8788.2479999999996</v>
      </c>
      <c r="AI97" s="17">
        <f t="shared" si="8"/>
        <v>-1.2000000000625732E-2</v>
      </c>
    </row>
    <row r="98" spans="1:35" s="16" customFormat="1" x14ac:dyDescent="0.25">
      <c r="A98" s="16">
        <v>1039</v>
      </c>
      <c r="B98" s="20">
        <v>2275</v>
      </c>
      <c r="C98" s="20" t="s">
        <v>1251</v>
      </c>
      <c r="D98" s="20">
        <v>96</v>
      </c>
      <c r="E98" s="20">
        <v>1</v>
      </c>
      <c r="F98" s="26" t="s">
        <v>1204</v>
      </c>
      <c r="G98" s="23">
        <v>8297.42</v>
      </c>
      <c r="H98" s="20">
        <v>31.5</v>
      </c>
      <c r="I98" s="23">
        <v>2489.2199999999998</v>
      </c>
      <c r="J98" s="20">
        <v>21</v>
      </c>
      <c r="K98" s="23">
        <v>1659.48</v>
      </c>
      <c r="L98" s="20">
        <v>10.5</v>
      </c>
      <c r="M98" s="23">
        <v>829.74</v>
      </c>
      <c r="N98" s="20">
        <v>0</v>
      </c>
      <c r="O98" s="23">
        <v>0</v>
      </c>
      <c r="P98" s="20">
        <v>0</v>
      </c>
      <c r="Q98" s="23">
        <v>0</v>
      </c>
      <c r="R98" s="22">
        <v>13275.86</v>
      </c>
      <c r="S98" s="20">
        <v>100</v>
      </c>
      <c r="T98" s="20">
        <v>50</v>
      </c>
      <c r="U98" s="21">
        <v>25</v>
      </c>
      <c r="V98" s="20"/>
      <c r="W98" s="19"/>
      <c r="X98"/>
      <c r="Y98" t="s">
        <v>5</v>
      </c>
      <c r="AA98" s="17"/>
      <c r="AD98" s="16" t="s">
        <v>4</v>
      </c>
      <c r="AE98" s="46">
        <v>12643.68</v>
      </c>
      <c r="AF98" s="16">
        <v>12643.68</v>
      </c>
      <c r="AG98" s="16">
        <f t="shared" si="6"/>
        <v>632.18400000000008</v>
      </c>
      <c r="AH98" s="16">
        <f t="shared" si="7"/>
        <v>13275.864</v>
      </c>
      <c r="AI98" s="17">
        <f t="shared" si="8"/>
        <v>3.9999999989959178E-3</v>
      </c>
    </row>
    <row r="99" spans="1:35" s="16" customFormat="1" x14ac:dyDescent="0.25">
      <c r="A99" s="16">
        <v>1040</v>
      </c>
      <c r="B99" s="20">
        <v>2276</v>
      </c>
      <c r="C99" s="20" t="s">
        <v>1251</v>
      </c>
      <c r="D99" s="20">
        <v>97</v>
      </c>
      <c r="E99" s="20">
        <v>1</v>
      </c>
      <c r="F99" s="26" t="s">
        <v>1203</v>
      </c>
      <c r="G99" s="23">
        <v>4791.46</v>
      </c>
      <c r="H99" s="20">
        <v>31.5</v>
      </c>
      <c r="I99" s="23">
        <v>1437.44</v>
      </c>
      <c r="J99" s="20">
        <v>21</v>
      </c>
      <c r="K99" s="23">
        <v>958.29</v>
      </c>
      <c r="L99" s="20">
        <v>10.5</v>
      </c>
      <c r="M99" s="23">
        <v>479.15</v>
      </c>
      <c r="N99" s="20">
        <v>0</v>
      </c>
      <c r="O99" s="23">
        <v>0</v>
      </c>
      <c r="P99" s="20">
        <v>0</v>
      </c>
      <c r="Q99" s="23">
        <v>0</v>
      </c>
      <c r="R99" s="22">
        <v>7666.34</v>
      </c>
      <c r="S99" s="20">
        <v>100</v>
      </c>
      <c r="T99" s="20">
        <v>50</v>
      </c>
      <c r="U99" s="21">
        <v>25</v>
      </c>
      <c r="V99" s="20"/>
      <c r="W99" s="19"/>
      <c r="X99"/>
      <c r="Y99" t="s">
        <v>5</v>
      </c>
      <c r="AA99" s="17"/>
      <c r="AD99" s="16" t="s">
        <v>4</v>
      </c>
      <c r="AE99" s="46">
        <v>7301.28</v>
      </c>
      <c r="AF99" s="16">
        <v>7301.28</v>
      </c>
      <c r="AG99" s="16">
        <f t="shared" ref="AG99:AG130" si="9">+AF99*5%</f>
        <v>365.06400000000002</v>
      </c>
      <c r="AH99" s="16">
        <f t="shared" ref="AH99:AH130" si="10">+AG99+AF99</f>
        <v>7666.3440000000001</v>
      </c>
      <c r="AI99" s="17">
        <f t="shared" ref="AI99:AI130" si="11">+AH99-R99</f>
        <v>3.9999999999054126E-3</v>
      </c>
    </row>
    <row r="100" spans="1:35" s="16" customFormat="1" ht="45" x14ac:dyDescent="0.25">
      <c r="A100" s="16">
        <v>1041</v>
      </c>
      <c r="B100" s="20">
        <v>2277</v>
      </c>
      <c r="C100" s="20" t="s">
        <v>1251</v>
      </c>
      <c r="D100" s="20">
        <v>98</v>
      </c>
      <c r="E100" s="20">
        <v>1</v>
      </c>
      <c r="F100" s="26" t="s">
        <v>1202</v>
      </c>
      <c r="G100" s="23">
        <v>14023.8</v>
      </c>
      <c r="H100" s="20">
        <v>31.5</v>
      </c>
      <c r="I100" s="23">
        <v>4207.1400000000003</v>
      </c>
      <c r="J100" s="20">
        <v>21</v>
      </c>
      <c r="K100" s="23">
        <v>2804.76</v>
      </c>
      <c r="L100" s="20">
        <v>10.5</v>
      </c>
      <c r="M100" s="23">
        <v>1402.38</v>
      </c>
      <c r="N100" s="20">
        <v>0</v>
      </c>
      <c r="O100" s="23">
        <v>0</v>
      </c>
      <c r="P100" s="20">
        <v>0</v>
      </c>
      <c r="Q100" s="23">
        <v>0</v>
      </c>
      <c r="R100" s="22">
        <v>22438.080000000002</v>
      </c>
      <c r="S100" s="20">
        <v>100</v>
      </c>
      <c r="T100" s="20">
        <v>50</v>
      </c>
      <c r="U100" s="21">
        <v>25</v>
      </c>
      <c r="V100" s="20"/>
      <c r="W100" s="19"/>
      <c r="X100"/>
      <c r="Y100" t="s">
        <v>5</v>
      </c>
      <c r="AA100" s="17"/>
      <c r="AD100" s="16" t="s">
        <v>4</v>
      </c>
      <c r="AE100" s="46">
        <v>21369.599999999999</v>
      </c>
      <c r="AF100" s="16">
        <v>21369.599999999999</v>
      </c>
      <c r="AG100" s="16">
        <f t="shared" si="9"/>
        <v>1068.48</v>
      </c>
      <c r="AH100" s="16">
        <f t="shared" si="10"/>
        <v>22438.079999999998</v>
      </c>
      <c r="AI100" s="17">
        <f t="shared" si="11"/>
        <v>0</v>
      </c>
    </row>
    <row r="101" spans="1:35" s="16" customFormat="1" ht="30" x14ac:dyDescent="0.25">
      <c r="A101" s="16">
        <v>1042</v>
      </c>
      <c r="B101" s="20">
        <v>2278</v>
      </c>
      <c r="C101" s="20" t="s">
        <v>1251</v>
      </c>
      <c r="D101" s="20">
        <v>99</v>
      </c>
      <c r="E101" s="20">
        <v>1</v>
      </c>
      <c r="F101" s="26" t="s">
        <v>1201</v>
      </c>
      <c r="G101" s="23">
        <v>14023.8</v>
      </c>
      <c r="H101" s="20">
        <v>31.5</v>
      </c>
      <c r="I101" s="23">
        <v>4207.1400000000003</v>
      </c>
      <c r="J101" s="20">
        <v>21</v>
      </c>
      <c r="K101" s="23">
        <v>2804.76</v>
      </c>
      <c r="L101" s="20">
        <v>10.5</v>
      </c>
      <c r="M101" s="23">
        <v>1402.38</v>
      </c>
      <c r="N101" s="20">
        <v>0</v>
      </c>
      <c r="O101" s="23">
        <v>0</v>
      </c>
      <c r="P101" s="20">
        <v>0</v>
      </c>
      <c r="Q101" s="23">
        <v>0</v>
      </c>
      <c r="R101" s="22">
        <v>22438.080000000002</v>
      </c>
      <c r="S101" s="20">
        <v>100</v>
      </c>
      <c r="T101" s="20">
        <v>50</v>
      </c>
      <c r="U101" s="21">
        <v>25</v>
      </c>
      <c r="V101" s="20"/>
      <c r="W101" s="19"/>
      <c r="X101"/>
      <c r="Y101" t="s">
        <v>5</v>
      </c>
      <c r="AA101" s="17"/>
      <c r="AD101" s="16" t="s">
        <v>4</v>
      </c>
      <c r="AE101" s="46">
        <v>21369.599999999999</v>
      </c>
      <c r="AF101" s="16">
        <v>21369.599999999999</v>
      </c>
      <c r="AG101" s="16">
        <f t="shared" si="9"/>
        <v>1068.48</v>
      </c>
      <c r="AH101" s="16">
        <f t="shared" si="10"/>
        <v>22438.079999999998</v>
      </c>
      <c r="AI101" s="17">
        <f t="shared" si="11"/>
        <v>0</v>
      </c>
    </row>
    <row r="102" spans="1:35" s="16" customFormat="1" x14ac:dyDescent="0.25">
      <c r="A102" s="16">
        <v>1043</v>
      </c>
      <c r="B102" s="20">
        <v>2279</v>
      </c>
      <c r="C102" s="20" t="s">
        <v>1251</v>
      </c>
      <c r="D102" s="20">
        <v>100</v>
      </c>
      <c r="E102" s="20">
        <v>1</v>
      </c>
      <c r="F102" s="26" t="s">
        <v>1200</v>
      </c>
      <c r="G102" s="23">
        <v>7128.76</v>
      </c>
      <c r="H102" s="20">
        <v>31.5</v>
      </c>
      <c r="I102" s="23">
        <v>2138.63</v>
      </c>
      <c r="J102" s="20">
        <v>21</v>
      </c>
      <c r="K102" s="23">
        <v>1425.75</v>
      </c>
      <c r="L102" s="20">
        <v>10.5</v>
      </c>
      <c r="M102" s="23">
        <v>712.88</v>
      </c>
      <c r="N102" s="20">
        <v>0</v>
      </c>
      <c r="O102" s="23">
        <v>0</v>
      </c>
      <c r="P102" s="20">
        <v>0</v>
      </c>
      <c r="Q102" s="23">
        <v>0</v>
      </c>
      <c r="R102" s="22">
        <v>11406.02</v>
      </c>
      <c r="S102" s="20">
        <v>100</v>
      </c>
      <c r="T102" s="20">
        <v>50</v>
      </c>
      <c r="U102" s="21">
        <v>25</v>
      </c>
      <c r="V102" s="20"/>
      <c r="W102" s="20"/>
      <c r="X102"/>
      <c r="Y102" t="s">
        <v>5</v>
      </c>
      <c r="AA102" s="17"/>
      <c r="AD102" s="16" t="s">
        <v>4</v>
      </c>
      <c r="AE102" s="46">
        <v>10862.88</v>
      </c>
      <c r="AF102" s="16">
        <v>10862.88</v>
      </c>
      <c r="AG102" s="16">
        <f t="shared" si="9"/>
        <v>543.14400000000001</v>
      </c>
      <c r="AH102" s="16">
        <f t="shared" si="10"/>
        <v>11406.023999999999</v>
      </c>
      <c r="AI102" s="17">
        <f t="shared" si="11"/>
        <v>3.9999999989959178E-3</v>
      </c>
    </row>
    <row r="103" spans="1:35" s="16" customFormat="1" x14ac:dyDescent="0.25">
      <c r="A103" s="16">
        <v>1044</v>
      </c>
      <c r="B103" s="20">
        <v>2280</v>
      </c>
      <c r="C103" s="20" t="s">
        <v>1251</v>
      </c>
      <c r="D103" s="20">
        <v>101</v>
      </c>
      <c r="E103" s="20">
        <v>1</v>
      </c>
      <c r="F103" s="26" t="s">
        <v>1199</v>
      </c>
      <c r="G103" s="23">
        <v>5960.12</v>
      </c>
      <c r="H103" s="20">
        <v>31.5</v>
      </c>
      <c r="I103" s="23">
        <v>1788.03</v>
      </c>
      <c r="J103" s="20">
        <v>21</v>
      </c>
      <c r="K103" s="23">
        <v>1192.02</v>
      </c>
      <c r="L103" s="20">
        <v>10.5</v>
      </c>
      <c r="M103" s="23">
        <v>596.01</v>
      </c>
      <c r="N103" s="20">
        <v>0</v>
      </c>
      <c r="O103" s="23">
        <v>0</v>
      </c>
      <c r="P103" s="20">
        <v>0</v>
      </c>
      <c r="Q103" s="23">
        <v>0</v>
      </c>
      <c r="R103" s="22">
        <v>9536.18</v>
      </c>
      <c r="S103" s="20">
        <v>100</v>
      </c>
      <c r="T103" s="20">
        <v>50</v>
      </c>
      <c r="U103" s="21">
        <v>25</v>
      </c>
      <c r="V103" s="20"/>
      <c r="W103" s="20"/>
      <c r="X103"/>
      <c r="Y103" t="s">
        <v>5</v>
      </c>
      <c r="AA103" s="17"/>
      <c r="AD103" s="16" t="s">
        <v>4</v>
      </c>
      <c r="AE103" s="46">
        <v>9082.08</v>
      </c>
      <c r="AF103" s="16">
        <v>9082.08</v>
      </c>
      <c r="AG103" s="16">
        <f t="shared" si="9"/>
        <v>454.10400000000004</v>
      </c>
      <c r="AH103" s="16">
        <f t="shared" si="10"/>
        <v>9536.1839999999993</v>
      </c>
      <c r="AI103" s="17">
        <f t="shared" si="11"/>
        <v>3.9999999989959178E-3</v>
      </c>
    </row>
    <row r="104" spans="1:35" s="16" customFormat="1" ht="30" x14ac:dyDescent="0.25">
      <c r="A104" s="16">
        <v>1045</v>
      </c>
      <c r="B104" s="20">
        <v>2281</v>
      </c>
      <c r="C104" s="20" t="s">
        <v>1251</v>
      </c>
      <c r="D104" s="20">
        <v>102</v>
      </c>
      <c r="E104" s="20">
        <v>1</v>
      </c>
      <c r="F104" s="26" t="s">
        <v>1198</v>
      </c>
      <c r="G104" s="23">
        <v>4324</v>
      </c>
      <c r="H104" s="20">
        <v>31.5</v>
      </c>
      <c r="I104" s="23">
        <v>1297.2</v>
      </c>
      <c r="J104" s="20">
        <v>21</v>
      </c>
      <c r="K104" s="23">
        <v>864.8</v>
      </c>
      <c r="L104" s="20">
        <v>10.5</v>
      </c>
      <c r="M104" s="23">
        <v>432.4</v>
      </c>
      <c r="N104" s="20">
        <v>0</v>
      </c>
      <c r="O104" s="23">
        <v>0</v>
      </c>
      <c r="P104" s="20">
        <v>0</v>
      </c>
      <c r="Q104" s="23">
        <v>0</v>
      </c>
      <c r="R104" s="22">
        <v>6918.4</v>
      </c>
      <c r="S104" s="20">
        <v>100</v>
      </c>
      <c r="T104" s="20">
        <v>50</v>
      </c>
      <c r="U104" s="21">
        <v>25</v>
      </c>
      <c r="V104" s="20"/>
      <c r="W104" s="20"/>
      <c r="X104"/>
      <c r="Y104" t="s">
        <v>5</v>
      </c>
      <c r="AA104" s="17"/>
      <c r="AD104" s="16" t="s">
        <v>4</v>
      </c>
      <c r="AE104" s="46">
        <v>6588.96</v>
      </c>
      <c r="AF104" s="16">
        <v>6588.96</v>
      </c>
      <c r="AG104" s="16">
        <f t="shared" si="9"/>
        <v>329.44800000000004</v>
      </c>
      <c r="AH104" s="16">
        <f t="shared" si="10"/>
        <v>6918.4080000000004</v>
      </c>
      <c r="AI104" s="17">
        <f t="shared" si="11"/>
        <v>8.0000000007203198E-3</v>
      </c>
    </row>
    <row r="105" spans="1:35" s="16" customFormat="1" x14ac:dyDescent="0.25">
      <c r="A105" s="16">
        <v>1046</v>
      </c>
      <c r="B105" s="20">
        <v>2282</v>
      </c>
      <c r="C105" s="20" t="s">
        <v>1251</v>
      </c>
      <c r="D105" s="20">
        <v>103</v>
      </c>
      <c r="E105" s="20">
        <v>1</v>
      </c>
      <c r="F105" s="26" t="s">
        <v>1197</v>
      </c>
      <c r="G105" s="23">
        <v>5960.12</v>
      </c>
      <c r="H105" s="20">
        <v>31.5</v>
      </c>
      <c r="I105" s="23">
        <v>1788.03</v>
      </c>
      <c r="J105" s="20">
        <v>21</v>
      </c>
      <c r="K105" s="23">
        <v>1192.02</v>
      </c>
      <c r="L105" s="20">
        <v>10.5</v>
      </c>
      <c r="M105" s="23">
        <v>596.01</v>
      </c>
      <c r="N105" s="20">
        <v>0</v>
      </c>
      <c r="O105" s="23">
        <v>0</v>
      </c>
      <c r="P105" s="20">
        <v>0</v>
      </c>
      <c r="Q105" s="23">
        <v>0</v>
      </c>
      <c r="R105" s="22">
        <v>9536.18</v>
      </c>
      <c r="S105" s="20">
        <v>100</v>
      </c>
      <c r="T105" s="20">
        <v>50</v>
      </c>
      <c r="U105" s="21">
        <v>25</v>
      </c>
      <c r="V105" s="20"/>
      <c r="W105" s="20"/>
      <c r="X105"/>
      <c r="Y105" t="s">
        <v>5</v>
      </c>
      <c r="AA105" s="17"/>
      <c r="AD105" s="16" t="s">
        <v>4</v>
      </c>
      <c r="AE105" s="46">
        <v>9082.08</v>
      </c>
      <c r="AF105" s="16">
        <v>9082.08</v>
      </c>
      <c r="AG105" s="16">
        <f t="shared" si="9"/>
        <v>454.10400000000004</v>
      </c>
      <c r="AH105" s="16">
        <f t="shared" si="10"/>
        <v>9536.1839999999993</v>
      </c>
      <c r="AI105" s="17">
        <f t="shared" si="11"/>
        <v>3.9999999989959178E-3</v>
      </c>
    </row>
    <row r="106" spans="1:35" s="16" customFormat="1" ht="30" x14ac:dyDescent="0.25">
      <c r="B106" s="154">
        <v>2529</v>
      </c>
      <c r="C106" s="20" t="s">
        <v>1251</v>
      </c>
      <c r="D106" s="20">
        <v>104</v>
      </c>
      <c r="E106" s="20"/>
      <c r="F106" s="26" t="s">
        <v>1195</v>
      </c>
      <c r="G106" s="23">
        <v>4063.56</v>
      </c>
      <c r="H106" s="20">
        <v>0</v>
      </c>
      <c r="I106" s="23">
        <v>0</v>
      </c>
      <c r="J106" s="20">
        <v>21</v>
      </c>
      <c r="K106" s="23">
        <v>812.71</v>
      </c>
      <c r="L106" s="23">
        <v>0</v>
      </c>
      <c r="M106" s="23">
        <v>0</v>
      </c>
      <c r="N106" s="20">
        <v>0</v>
      </c>
      <c r="O106" s="23">
        <v>0</v>
      </c>
      <c r="P106" s="20">
        <v>0</v>
      </c>
      <c r="Q106" s="23">
        <v>0</v>
      </c>
      <c r="R106" s="22">
        <v>4876.2700000000004</v>
      </c>
      <c r="S106" s="70"/>
      <c r="T106" s="70"/>
      <c r="U106" s="70"/>
      <c r="V106" s="70"/>
      <c r="W106" s="70"/>
      <c r="X106" s="108"/>
      <c r="Y106" t="s">
        <v>5</v>
      </c>
      <c r="AA106" s="17"/>
      <c r="AD106" s="16" t="s">
        <v>4</v>
      </c>
      <c r="AE106" s="46">
        <v>4644.07</v>
      </c>
      <c r="AF106" s="16">
        <v>4644.07</v>
      </c>
      <c r="AG106" s="16">
        <f t="shared" si="9"/>
        <v>232.20349999999999</v>
      </c>
      <c r="AH106" s="16">
        <f t="shared" si="10"/>
        <v>4876.2734999999993</v>
      </c>
      <c r="AI106" s="17">
        <f t="shared" si="11"/>
        <v>3.4999999988940544E-3</v>
      </c>
    </row>
    <row r="107" spans="1:35" ht="22.5" x14ac:dyDescent="0.25">
      <c r="B107" s="15"/>
      <c r="C107" s="102"/>
      <c r="D107" s="11"/>
      <c r="E107" s="11"/>
      <c r="F107" s="5" t="s">
        <v>3</v>
      </c>
      <c r="G107" s="14"/>
      <c r="H107" s="13"/>
      <c r="I107" s="12"/>
      <c r="J107" s="12"/>
      <c r="K107" s="12"/>
      <c r="L107" s="12"/>
      <c r="M107" s="12"/>
      <c r="N107" s="12"/>
      <c r="O107" s="12"/>
      <c r="P107" s="12"/>
      <c r="Q107" s="12"/>
      <c r="R107" s="11"/>
    </row>
    <row r="108" spans="1:35" ht="33.75" x14ac:dyDescent="0.25">
      <c r="B108" s="10"/>
      <c r="C108" s="101"/>
      <c r="D108" s="7"/>
      <c r="E108" s="7"/>
      <c r="F108" s="5" t="s">
        <v>2</v>
      </c>
      <c r="G108" s="9">
        <v>0.3</v>
      </c>
      <c r="H108" s="3">
        <v>0.3</v>
      </c>
      <c r="I108" s="8"/>
      <c r="J108" s="8"/>
      <c r="K108" s="8"/>
      <c r="L108" s="8"/>
      <c r="M108" s="8"/>
      <c r="N108" s="8"/>
      <c r="O108" s="8"/>
      <c r="P108" s="8"/>
      <c r="Q108" s="8"/>
      <c r="R108" s="7"/>
    </row>
    <row r="109" spans="1:35" ht="33.75" x14ac:dyDescent="0.25">
      <c r="B109" s="10"/>
      <c r="C109" s="101"/>
      <c r="D109" s="7"/>
      <c r="E109" s="7"/>
      <c r="F109" s="5" t="s">
        <v>1</v>
      </c>
      <c r="G109" s="9">
        <v>0.2</v>
      </c>
      <c r="H109" s="3">
        <v>0.2</v>
      </c>
      <c r="I109" s="8"/>
      <c r="J109" s="8"/>
      <c r="K109" s="8"/>
      <c r="L109" s="8"/>
      <c r="M109" s="8"/>
      <c r="N109" s="8"/>
      <c r="O109" s="8"/>
      <c r="P109" s="8"/>
      <c r="Q109" s="8"/>
      <c r="R109" s="7"/>
    </row>
    <row r="110" spans="1:35" ht="45.75" thickBot="1" x14ac:dyDescent="0.3">
      <c r="B110" s="6"/>
      <c r="C110" s="100"/>
      <c r="D110" s="1"/>
      <c r="E110" s="1"/>
      <c r="F110" s="5" t="s">
        <v>0</v>
      </c>
      <c r="G110" s="4">
        <v>0.1</v>
      </c>
      <c r="H110" s="3">
        <v>0.1</v>
      </c>
      <c r="I110" s="2"/>
      <c r="J110" s="2"/>
      <c r="K110" s="2"/>
      <c r="L110" s="2"/>
      <c r="M110" s="2"/>
      <c r="N110" s="2"/>
      <c r="O110" s="2"/>
      <c r="P110" s="2"/>
      <c r="Q110" s="2"/>
      <c r="R110" s="1"/>
    </row>
  </sheetData>
  <autoFilter ref="A2:AA2">
    <filterColumn colId="7" showButton="0"/>
    <filterColumn colId="9" showButton="0"/>
    <filterColumn colId="11" showButton="0"/>
    <filterColumn colId="13" showButton="0"/>
    <filterColumn colId="15" showButton="0"/>
    <filterColumn colId="21" showButton="0"/>
  </autoFilter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I88"/>
  <sheetViews>
    <sheetView topLeftCell="B1" workbookViewId="0">
      <selection activeCell="AK2" sqref="AK2"/>
    </sheetView>
  </sheetViews>
  <sheetFormatPr baseColWidth="10" defaultRowHeight="15" x14ac:dyDescent="0.25"/>
  <cols>
    <col min="1" max="1" width="0" hidden="1" customWidth="1"/>
    <col min="2" max="2" width="16.42578125" customWidth="1"/>
    <col min="4" max="4" width="5.28515625" customWidth="1"/>
    <col min="5" max="5" width="4.7109375" hidden="1" customWidth="1"/>
    <col min="6" max="6" width="40.28515625" style="78" customWidth="1"/>
    <col min="7" max="7" width="13.42578125" customWidth="1"/>
    <col min="8" max="8" width="0" hidden="1" customWidth="1"/>
    <col min="10" max="10" width="0" hidden="1" customWidth="1"/>
    <col min="11" max="11" width="13.85546875" customWidth="1"/>
    <col min="12" max="12" width="0" hidden="1" customWidth="1"/>
    <col min="13" max="13" width="15" customWidth="1"/>
    <col min="14" max="14" width="0.28515625" hidden="1" customWidth="1"/>
    <col min="15" max="15" width="13" hidden="1" customWidth="1"/>
    <col min="16" max="16" width="0" hidden="1" customWidth="1"/>
    <col min="17" max="17" width="14.140625" hidden="1" customWidth="1"/>
    <col min="19" max="28" width="0" hidden="1" customWidth="1"/>
    <col min="30" max="35" width="0" hidden="1" customWidth="1"/>
  </cols>
  <sheetData>
    <row r="1" spans="1:35" s="16" customFormat="1" ht="143.25" customHeight="1" thickBot="1" x14ac:dyDescent="0.3">
      <c r="B1" s="38"/>
      <c r="C1" s="38"/>
      <c r="D1" s="38"/>
      <c r="E1" s="38"/>
      <c r="F1" s="41"/>
      <c r="G1" s="40"/>
      <c r="H1" s="38"/>
      <c r="I1" s="40"/>
      <c r="J1" s="38"/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94.5" customHeight="1" thickBot="1" x14ac:dyDescent="0.3">
      <c r="B2" s="84" t="s">
        <v>70</v>
      </c>
      <c r="C2" s="84" t="s">
        <v>69</v>
      </c>
      <c r="D2" s="84" t="s">
        <v>135</v>
      </c>
      <c r="E2" s="83" t="s">
        <v>67</v>
      </c>
      <c r="F2" s="82" t="s">
        <v>211</v>
      </c>
      <c r="G2" s="81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20" t="s">
        <v>62</v>
      </c>
      <c r="O2" s="321"/>
      <c r="P2" s="320" t="s">
        <v>62</v>
      </c>
      <c r="Q2" s="32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94.5" customHeight="1" x14ac:dyDescent="0.25">
      <c r="A3" s="16">
        <v>180</v>
      </c>
      <c r="B3" s="47">
        <v>223</v>
      </c>
      <c r="C3" s="47" t="s">
        <v>137</v>
      </c>
      <c r="D3" s="47">
        <v>1</v>
      </c>
      <c r="E3" s="20">
        <v>1</v>
      </c>
      <c r="F3" s="52" t="s">
        <v>55</v>
      </c>
      <c r="G3" s="23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5">
        <v>0</v>
      </c>
      <c r="O3" s="24">
        <v>0</v>
      </c>
      <c r="P3" s="25">
        <v>0</v>
      </c>
      <c r="Q3" s="24">
        <v>0</v>
      </c>
      <c r="R3" s="48">
        <v>266.45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B3"/>
      <c r="AD3" s="16" t="s">
        <v>4</v>
      </c>
      <c r="AE3" s="46">
        <v>253.76</v>
      </c>
      <c r="AF3" s="16">
        <v>253.76</v>
      </c>
      <c r="AG3" s="16">
        <f t="shared" ref="AG3:AG34" si="0">+AF3*5%</f>
        <v>12.688000000000001</v>
      </c>
      <c r="AH3" s="16">
        <f t="shared" ref="AH3:AH34" si="1">+AG3+AF3</f>
        <v>266.44799999999998</v>
      </c>
      <c r="AI3" s="17">
        <f t="shared" ref="AI3:AI34" si="2">+AH3-R3</f>
        <v>-2.0000000000095497E-3</v>
      </c>
    </row>
    <row r="4" spans="1:35" s="16" customFormat="1" x14ac:dyDescent="0.25">
      <c r="A4" s="16">
        <v>181</v>
      </c>
      <c r="B4" s="20">
        <v>224</v>
      </c>
      <c r="C4" s="20" t="s">
        <v>137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5">
        <v>0</v>
      </c>
      <c r="O4" s="24">
        <v>0</v>
      </c>
      <c r="P4" s="25">
        <v>0</v>
      </c>
      <c r="Q4" s="24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B4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182</v>
      </c>
      <c r="B5" s="20">
        <v>225</v>
      </c>
      <c r="C5" s="20" t="s">
        <v>137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5">
        <v>0</v>
      </c>
      <c r="Q5" s="24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B5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x14ac:dyDescent="0.25">
      <c r="A6" s="16">
        <v>183</v>
      </c>
      <c r="B6" s="20">
        <v>226</v>
      </c>
      <c r="C6" s="20" t="s">
        <v>137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5">
        <v>0</v>
      </c>
      <c r="Q6" s="24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B6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184</v>
      </c>
      <c r="B7" s="20">
        <v>227</v>
      </c>
      <c r="C7" s="20" t="s">
        <v>137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5">
        <v>0</v>
      </c>
      <c r="Q7" s="24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B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185</v>
      </c>
      <c r="B8" s="20">
        <v>228</v>
      </c>
      <c r="C8" s="20" t="s">
        <v>137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5">
        <v>0</v>
      </c>
      <c r="Q8" s="24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B8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x14ac:dyDescent="0.25">
      <c r="A9" s="16">
        <v>186</v>
      </c>
      <c r="B9" s="20">
        <v>229</v>
      </c>
      <c r="C9" s="20" t="s">
        <v>137</v>
      </c>
      <c r="D9" s="20">
        <v>7</v>
      </c>
      <c r="E9" s="20">
        <v>1</v>
      </c>
      <c r="F9" s="26" t="s">
        <v>210</v>
      </c>
      <c r="G9" s="23">
        <v>2800.09</v>
      </c>
      <c r="H9" s="20">
        <v>31.5</v>
      </c>
      <c r="I9" s="23">
        <v>840.03</v>
      </c>
      <c r="J9" s="20">
        <v>21</v>
      </c>
      <c r="K9" s="23">
        <v>560.02</v>
      </c>
      <c r="L9" s="20">
        <v>10.5</v>
      </c>
      <c r="M9" s="23">
        <v>280.01</v>
      </c>
      <c r="N9" s="20">
        <v>0</v>
      </c>
      <c r="O9" s="23">
        <v>0</v>
      </c>
      <c r="P9" s="20">
        <v>0</v>
      </c>
      <c r="Q9" s="23">
        <v>0</v>
      </c>
      <c r="R9" s="22">
        <v>4480.1499999999996</v>
      </c>
      <c r="S9" s="20">
        <v>100</v>
      </c>
      <c r="T9" s="20">
        <v>50</v>
      </c>
      <c r="U9" s="21">
        <v>25</v>
      </c>
      <c r="V9" s="20"/>
      <c r="W9" s="20"/>
      <c r="X9"/>
      <c r="Y9" t="s">
        <v>5</v>
      </c>
      <c r="AA9" s="17"/>
      <c r="AB9"/>
      <c r="AD9" s="16" t="s">
        <v>4</v>
      </c>
      <c r="AE9" s="46">
        <v>4266.8100000000004</v>
      </c>
      <c r="AF9" s="16">
        <v>4266.8100000000004</v>
      </c>
      <c r="AG9" s="16">
        <f t="shared" si="0"/>
        <v>213.34050000000002</v>
      </c>
      <c r="AH9" s="16">
        <f t="shared" si="1"/>
        <v>4480.1505000000006</v>
      </c>
      <c r="AI9" s="17">
        <f t="shared" si="2"/>
        <v>5.0000000101135811E-4</v>
      </c>
    </row>
    <row r="10" spans="1:35" s="16" customFormat="1" ht="30" x14ac:dyDescent="0.25">
      <c r="A10" s="16">
        <v>187</v>
      </c>
      <c r="B10" s="20">
        <v>230</v>
      </c>
      <c r="C10" s="20" t="s">
        <v>137</v>
      </c>
      <c r="D10" s="20">
        <v>8</v>
      </c>
      <c r="E10" s="20">
        <v>1</v>
      </c>
      <c r="F10" s="26" t="s">
        <v>209</v>
      </c>
      <c r="G10" s="23">
        <v>4599.8100000000004</v>
      </c>
      <c r="H10" s="20">
        <v>31.5</v>
      </c>
      <c r="I10" s="23">
        <v>1379.94</v>
      </c>
      <c r="J10" s="20">
        <v>21</v>
      </c>
      <c r="K10" s="23">
        <v>919.96</v>
      </c>
      <c r="L10" s="20">
        <v>10.5</v>
      </c>
      <c r="M10" s="23">
        <v>459.98</v>
      </c>
      <c r="N10" s="20">
        <v>0</v>
      </c>
      <c r="O10" s="23">
        <v>0</v>
      </c>
      <c r="P10" s="20">
        <v>0</v>
      </c>
      <c r="Q10" s="23">
        <v>0</v>
      </c>
      <c r="R10" s="22">
        <v>7359.69</v>
      </c>
      <c r="S10" s="20">
        <v>100</v>
      </c>
      <c r="T10" s="20">
        <v>50</v>
      </c>
      <c r="U10" s="21">
        <v>25</v>
      </c>
      <c r="V10" s="20"/>
      <c r="W10" s="20"/>
      <c r="X10"/>
      <c r="Y10" t="s">
        <v>5</v>
      </c>
      <c r="AA10" s="17"/>
      <c r="AB10"/>
      <c r="AD10" s="16" t="s">
        <v>4</v>
      </c>
      <c r="AE10" s="46">
        <v>7009.23</v>
      </c>
      <c r="AF10" s="16">
        <v>7009.23</v>
      </c>
      <c r="AG10" s="16">
        <f t="shared" si="0"/>
        <v>350.4615</v>
      </c>
      <c r="AH10" s="16">
        <f t="shared" si="1"/>
        <v>7359.6914999999999</v>
      </c>
      <c r="AI10" s="17">
        <f t="shared" si="2"/>
        <v>1.5000000003055902E-3</v>
      </c>
    </row>
    <row r="11" spans="1:35" s="16" customFormat="1" ht="30" x14ac:dyDescent="0.25">
      <c r="A11" s="16">
        <v>188</v>
      </c>
      <c r="B11" s="20">
        <v>231</v>
      </c>
      <c r="C11" s="20" t="s">
        <v>137</v>
      </c>
      <c r="D11" s="20">
        <v>9</v>
      </c>
      <c r="E11" s="20">
        <v>1</v>
      </c>
      <c r="F11" s="26" t="s">
        <v>208</v>
      </c>
      <c r="G11" s="23">
        <v>6400.7</v>
      </c>
      <c r="H11" s="20">
        <v>31.5</v>
      </c>
      <c r="I11" s="23">
        <v>1920.21</v>
      </c>
      <c r="J11" s="20">
        <v>21</v>
      </c>
      <c r="K11" s="23">
        <v>1280.1400000000001</v>
      </c>
      <c r="L11" s="20">
        <v>10.5</v>
      </c>
      <c r="M11" s="23">
        <v>640.07000000000005</v>
      </c>
      <c r="N11" s="20">
        <v>0</v>
      </c>
      <c r="O11" s="23">
        <v>0</v>
      </c>
      <c r="P11" s="20">
        <v>0</v>
      </c>
      <c r="Q11" s="23">
        <v>0</v>
      </c>
      <c r="R11" s="22">
        <v>10241.120000000001</v>
      </c>
      <c r="S11" s="20">
        <v>100</v>
      </c>
      <c r="T11" s="20">
        <v>50</v>
      </c>
      <c r="U11" s="21">
        <v>25</v>
      </c>
      <c r="V11" s="20"/>
      <c r="W11" s="20"/>
      <c r="X11"/>
      <c r="Y11" t="s">
        <v>5</v>
      </c>
      <c r="AA11" s="17"/>
      <c r="AB11"/>
      <c r="AD11" s="16" t="s">
        <v>4</v>
      </c>
      <c r="AE11" s="46">
        <v>9753.44</v>
      </c>
      <c r="AF11" s="16">
        <v>9753.44</v>
      </c>
      <c r="AG11" s="16">
        <f t="shared" si="0"/>
        <v>487.67200000000003</v>
      </c>
      <c r="AH11" s="16">
        <f t="shared" si="1"/>
        <v>10241.112000000001</v>
      </c>
      <c r="AI11" s="17">
        <f t="shared" si="2"/>
        <v>-7.9999999998108251E-3</v>
      </c>
    </row>
    <row r="12" spans="1:35" s="16" customFormat="1" ht="30" x14ac:dyDescent="0.25">
      <c r="A12" s="16">
        <v>189</v>
      </c>
      <c r="B12" s="20">
        <v>232</v>
      </c>
      <c r="C12" s="20" t="s">
        <v>137</v>
      </c>
      <c r="D12" s="20">
        <v>10</v>
      </c>
      <c r="E12" s="20">
        <v>1</v>
      </c>
      <c r="F12" s="26" t="s">
        <v>208</v>
      </c>
      <c r="G12" s="23">
        <v>6400.7</v>
      </c>
      <c r="H12" s="20">
        <v>31.5</v>
      </c>
      <c r="I12" s="23">
        <v>1920.21</v>
      </c>
      <c r="J12" s="20">
        <v>21</v>
      </c>
      <c r="K12" s="23">
        <v>1280.1400000000001</v>
      </c>
      <c r="L12" s="20">
        <v>10.5</v>
      </c>
      <c r="M12" s="23">
        <v>640.07000000000005</v>
      </c>
      <c r="N12" s="20">
        <v>0</v>
      </c>
      <c r="O12" s="23">
        <v>0</v>
      </c>
      <c r="P12" s="20">
        <v>0</v>
      </c>
      <c r="Q12" s="23">
        <v>0</v>
      </c>
      <c r="R12" s="22">
        <v>10241.120000000001</v>
      </c>
      <c r="S12" s="20">
        <v>100</v>
      </c>
      <c r="T12" s="20">
        <v>50</v>
      </c>
      <c r="U12" s="21">
        <v>25</v>
      </c>
      <c r="V12" s="20"/>
      <c r="W12" s="20"/>
      <c r="X12"/>
      <c r="Y12" t="s">
        <v>5</v>
      </c>
      <c r="AA12" s="17"/>
      <c r="AB12"/>
      <c r="AD12" s="16" t="s">
        <v>4</v>
      </c>
      <c r="AE12" s="46">
        <v>9753.44</v>
      </c>
      <c r="AF12" s="16">
        <v>9753.44</v>
      </c>
      <c r="AG12" s="16">
        <f t="shared" si="0"/>
        <v>487.67200000000003</v>
      </c>
      <c r="AH12" s="16">
        <f t="shared" si="1"/>
        <v>10241.112000000001</v>
      </c>
      <c r="AI12" s="17">
        <f t="shared" si="2"/>
        <v>-7.9999999998108251E-3</v>
      </c>
    </row>
    <row r="13" spans="1:35" s="16" customFormat="1" ht="30" x14ac:dyDescent="0.25">
      <c r="A13" s="16">
        <v>190</v>
      </c>
      <c r="B13" s="20">
        <v>233</v>
      </c>
      <c r="C13" s="20" t="s">
        <v>137</v>
      </c>
      <c r="D13" s="20">
        <v>11</v>
      </c>
      <c r="E13" s="20">
        <v>1</v>
      </c>
      <c r="F13" s="26" t="s">
        <v>207</v>
      </c>
      <c r="G13" s="23">
        <v>666.13</v>
      </c>
      <c r="H13" s="20">
        <v>31.5</v>
      </c>
      <c r="I13" s="23">
        <v>199.84</v>
      </c>
      <c r="J13" s="20">
        <v>21</v>
      </c>
      <c r="K13" s="23">
        <v>133.22</v>
      </c>
      <c r="L13" s="20">
        <v>10.5</v>
      </c>
      <c r="M13" s="23">
        <v>66.61</v>
      </c>
      <c r="N13" s="20">
        <v>0</v>
      </c>
      <c r="O13" s="23">
        <v>0</v>
      </c>
      <c r="P13" s="20">
        <v>0</v>
      </c>
      <c r="Q13" s="23">
        <v>0</v>
      </c>
      <c r="R13" s="22">
        <v>1065.8</v>
      </c>
      <c r="S13" s="20">
        <v>100</v>
      </c>
      <c r="T13" s="20">
        <v>50</v>
      </c>
      <c r="U13" s="21">
        <v>25</v>
      </c>
      <c r="V13" s="20"/>
      <c r="W13" s="20"/>
      <c r="X13"/>
      <c r="Y13" t="s">
        <v>5</v>
      </c>
      <c r="AA13" s="17"/>
      <c r="AB13"/>
      <c r="AD13" s="16" t="s">
        <v>4</v>
      </c>
      <c r="AE13" s="46">
        <v>1015.05</v>
      </c>
      <c r="AF13" s="16">
        <v>1015.05</v>
      </c>
      <c r="AG13" s="16">
        <f t="shared" si="0"/>
        <v>50.752499999999998</v>
      </c>
      <c r="AH13" s="16">
        <f t="shared" si="1"/>
        <v>1065.8025</v>
      </c>
      <c r="AI13" s="17">
        <f t="shared" si="2"/>
        <v>2.5000000000545697E-3</v>
      </c>
    </row>
    <row r="14" spans="1:35" s="16" customFormat="1" x14ac:dyDescent="0.25">
      <c r="A14" s="16">
        <v>191</v>
      </c>
      <c r="B14" s="20">
        <v>234</v>
      </c>
      <c r="C14" s="20" t="s">
        <v>137</v>
      </c>
      <c r="D14" s="20">
        <v>12</v>
      </c>
      <c r="E14" s="20">
        <v>1</v>
      </c>
      <c r="F14" s="26" t="s">
        <v>206</v>
      </c>
      <c r="G14" s="23">
        <v>18668.009999999998</v>
      </c>
      <c r="H14" s="20">
        <v>31.5</v>
      </c>
      <c r="I14" s="23">
        <v>5600.41</v>
      </c>
      <c r="J14" s="20">
        <v>21</v>
      </c>
      <c r="K14" s="23">
        <v>3733.6</v>
      </c>
      <c r="L14" s="20">
        <v>10.5</v>
      </c>
      <c r="M14" s="23">
        <v>1866.81</v>
      </c>
      <c r="N14" s="20">
        <v>0</v>
      </c>
      <c r="O14" s="23">
        <v>0</v>
      </c>
      <c r="P14" s="20">
        <v>0</v>
      </c>
      <c r="Q14" s="23">
        <v>0</v>
      </c>
      <c r="R14" s="22">
        <v>29868.83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AA14" s="17"/>
      <c r="AB14"/>
      <c r="AD14" s="16" t="s">
        <v>4</v>
      </c>
      <c r="AE14" s="46">
        <v>28446.5</v>
      </c>
      <c r="AF14" s="16">
        <v>28446.5</v>
      </c>
      <c r="AG14" s="16">
        <f t="shared" si="0"/>
        <v>1422.325</v>
      </c>
      <c r="AH14" s="16">
        <f t="shared" si="1"/>
        <v>29868.825000000001</v>
      </c>
      <c r="AI14" s="17">
        <f t="shared" si="2"/>
        <v>-5.0000000010186341E-3</v>
      </c>
    </row>
    <row r="15" spans="1:35" s="16" customFormat="1" x14ac:dyDescent="0.25">
      <c r="A15" s="16">
        <v>192</v>
      </c>
      <c r="B15" s="20">
        <v>235</v>
      </c>
      <c r="C15" s="20" t="s">
        <v>137</v>
      </c>
      <c r="D15" s="20">
        <v>13</v>
      </c>
      <c r="E15" s="20">
        <v>1</v>
      </c>
      <c r="F15" s="26" t="s">
        <v>205</v>
      </c>
      <c r="G15" s="23">
        <v>18668.009999999998</v>
      </c>
      <c r="H15" s="20">
        <v>31.5</v>
      </c>
      <c r="I15" s="23">
        <v>5600.41</v>
      </c>
      <c r="J15" s="20">
        <v>21</v>
      </c>
      <c r="K15" s="23">
        <v>3733.6</v>
      </c>
      <c r="L15" s="20">
        <v>10.5</v>
      </c>
      <c r="M15" s="23">
        <v>1866.81</v>
      </c>
      <c r="N15" s="20">
        <v>0</v>
      </c>
      <c r="O15" s="23">
        <v>0</v>
      </c>
      <c r="P15" s="20">
        <v>0</v>
      </c>
      <c r="Q15" s="23">
        <v>0</v>
      </c>
      <c r="R15" s="22">
        <v>29868.83</v>
      </c>
      <c r="S15" s="20">
        <v>100</v>
      </c>
      <c r="T15" s="20">
        <v>50</v>
      </c>
      <c r="U15" s="21">
        <v>25</v>
      </c>
      <c r="V15" s="20"/>
      <c r="W15" s="20"/>
      <c r="X15"/>
      <c r="Y15" t="s">
        <v>5</v>
      </c>
      <c r="AA15" s="17"/>
      <c r="AB15"/>
      <c r="AD15" s="16" t="s">
        <v>4</v>
      </c>
      <c r="AE15" s="46">
        <v>28446.5</v>
      </c>
      <c r="AF15" s="16">
        <v>28446.5</v>
      </c>
      <c r="AG15" s="16">
        <f t="shared" si="0"/>
        <v>1422.325</v>
      </c>
      <c r="AH15" s="16">
        <f t="shared" si="1"/>
        <v>29868.825000000001</v>
      </c>
      <c r="AI15" s="17">
        <f t="shared" si="2"/>
        <v>-5.0000000010186341E-3</v>
      </c>
    </row>
    <row r="16" spans="1:35" s="16" customFormat="1" x14ac:dyDescent="0.25">
      <c r="A16" s="16">
        <v>193</v>
      </c>
      <c r="B16" s="20">
        <v>236</v>
      </c>
      <c r="C16" s="20" t="s">
        <v>137</v>
      </c>
      <c r="D16" s="20">
        <v>14</v>
      </c>
      <c r="E16" s="20">
        <v>1</v>
      </c>
      <c r="F16" s="26" t="s">
        <v>204</v>
      </c>
      <c r="G16" s="23">
        <v>6001.02</v>
      </c>
      <c r="H16" s="20">
        <v>31.5</v>
      </c>
      <c r="I16" s="23">
        <v>1800.31</v>
      </c>
      <c r="J16" s="20">
        <v>21</v>
      </c>
      <c r="K16" s="23">
        <v>1200.2</v>
      </c>
      <c r="L16" s="20">
        <v>10.5</v>
      </c>
      <c r="M16" s="23">
        <v>600.11</v>
      </c>
      <c r="N16" s="20">
        <v>0</v>
      </c>
      <c r="O16" s="23">
        <v>0</v>
      </c>
      <c r="P16" s="20">
        <v>0</v>
      </c>
      <c r="Q16" s="23">
        <v>0</v>
      </c>
      <c r="R16" s="22">
        <v>9601.64</v>
      </c>
      <c r="S16" s="20">
        <v>100</v>
      </c>
      <c r="T16" s="20">
        <v>50</v>
      </c>
      <c r="U16" s="21">
        <v>25</v>
      </c>
      <c r="V16" s="20"/>
      <c r="W16" s="20"/>
      <c r="X16"/>
      <c r="Y16" t="s">
        <v>5</v>
      </c>
      <c r="AA16" s="17"/>
      <c r="AB16"/>
      <c r="AD16" s="16" t="s">
        <v>4</v>
      </c>
      <c r="AE16" s="46">
        <v>9144.42</v>
      </c>
      <c r="AF16" s="16">
        <v>9144.42</v>
      </c>
      <c r="AG16" s="16">
        <f t="shared" si="0"/>
        <v>457.221</v>
      </c>
      <c r="AH16" s="16">
        <f t="shared" si="1"/>
        <v>9601.6409999999996</v>
      </c>
      <c r="AI16" s="17">
        <f t="shared" si="2"/>
        <v>1.0000000002037268E-3</v>
      </c>
    </row>
    <row r="17" spans="1:35" s="16" customFormat="1" x14ac:dyDescent="0.25">
      <c r="A17" s="16">
        <v>194</v>
      </c>
      <c r="B17" s="20">
        <v>238</v>
      </c>
      <c r="C17" s="20" t="s">
        <v>137</v>
      </c>
      <c r="D17" s="20">
        <v>16</v>
      </c>
      <c r="E17" s="20">
        <v>1</v>
      </c>
      <c r="F17" s="26" t="s">
        <v>203</v>
      </c>
      <c r="G17" s="23">
        <v>5466.94</v>
      </c>
      <c r="H17" s="20">
        <v>31.5</v>
      </c>
      <c r="I17" s="23">
        <v>1640.08</v>
      </c>
      <c r="J17" s="20">
        <v>21</v>
      </c>
      <c r="K17" s="23">
        <v>1093.3900000000001</v>
      </c>
      <c r="L17" s="20">
        <v>10.5</v>
      </c>
      <c r="M17" s="23">
        <v>546.69000000000005</v>
      </c>
      <c r="N17" s="20">
        <v>0</v>
      </c>
      <c r="O17" s="23">
        <v>0</v>
      </c>
      <c r="P17" s="20">
        <v>0</v>
      </c>
      <c r="Q17" s="23">
        <v>0</v>
      </c>
      <c r="R17" s="22">
        <v>8747.1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AA17" s="17"/>
      <c r="AB17"/>
      <c r="AD17" s="16" t="s">
        <v>4</v>
      </c>
      <c r="AE17" s="46">
        <v>8330.57</v>
      </c>
      <c r="AF17" s="16">
        <v>8330.57</v>
      </c>
      <c r="AG17" s="16">
        <f t="shared" si="0"/>
        <v>416.52850000000001</v>
      </c>
      <c r="AH17" s="16">
        <f t="shared" si="1"/>
        <v>8747.0985000000001</v>
      </c>
      <c r="AI17" s="17">
        <f t="shared" si="2"/>
        <v>-1.5000000003055902E-3</v>
      </c>
    </row>
    <row r="18" spans="1:35" s="16" customFormat="1" x14ac:dyDescent="0.25">
      <c r="A18" s="16">
        <v>195</v>
      </c>
      <c r="B18" s="20">
        <v>239</v>
      </c>
      <c r="C18" s="20" t="s">
        <v>137</v>
      </c>
      <c r="D18" s="20">
        <v>17</v>
      </c>
      <c r="E18" s="20">
        <v>1</v>
      </c>
      <c r="F18" s="26" t="s">
        <v>202</v>
      </c>
      <c r="G18" s="23">
        <v>3999.12</v>
      </c>
      <c r="H18" s="20">
        <v>31.5</v>
      </c>
      <c r="I18" s="23">
        <v>1199.74</v>
      </c>
      <c r="J18" s="20">
        <v>21</v>
      </c>
      <c r="K18" s="23">
        <v>799.83</v>
      </c>
      <c r="L18" s="20">
        <v>10.5</v>
      </c>
      <c r="M18" s="23">
        <v>399.91</v>
      </c>
      <c r="N18" s="20">
        <v>0</v>
      </c>
      <c r="O18" s="23">
        <v>0</v>
      </c>
      <c r="P18" s="20">
        <v>0</v>
      </c>
      <c r="Q18" s="23">
        <v>0</v>
      </c>
      <c r="R18" s="22">
        <v>6398.6</v>
      </c>
      <c r="S18" s="20">
        <v>100</v>
      </c>
      <c r="T18" s="20">
        <v>50</v>
      </c>
      <c r="U18" s="21">
        <v>25</v>
      </c>
      <c r="V18" s="20"/>
      <c r="W18" s="20"/>
      <c r="X18"/>
      <c r="Y18" t="s">
        <v>5</v>
      </c>
      <c r="AA18" s="17"/>
      <c r="AB18"/>
      <c r="AD18" s="16" t="s">
        <v>4</v>
      </c>
      <c r="AE18" s="46">
        <v>6093.91</v>
      </c>
      <c r="AF18" s="16">
        <v>6093.91</v>
      </c>
      <c r="AG18" s="16">
        <f t="shared" si="0"/>
        <v>304.69549999999998</v>
      </c>
      <c r="AH18" s="16">
        <f t="shared" si="1"/>
        <v>6398.6054999999997</v>
      </c>
      <c r="AI18" s="17">
        <f t="shared" si="2"/>
        <v>5.4999999993015081E-3</v>
      </c>
    </row>
    <row r="19" spans="1:35" s="16" customFormat="1" ht="30" x14ac:dyDescent="0.25">
      <c r="A19" s="16">
        <v>196</v>
      </c>
      <c r="B19" s="20">
        <v>241</v>
      </c>
      <c r="C19" s="20" t="s">
        <v>137</v>
      </c>
      <c r="D19" s="20">
        <v>19</v>
      </c>
      <c r="E19" s="20">
        <v>1</v>
      </c>
      <c r="F19" s="26" t="s">
        <v>201</v>
      </c>
      <c r="G19" s="23">
        <v>16667.29</v>
      </c>
      <c r="H19" s="20">
        <v>31.5</v>
      </c>
      <c r="I19" s="23">
        <v>5000.18</v>
      </c>
      <c r="J19" s="20">
        <v>21</v>
      </c>
      <c r="K19" s="23">
        <v>3333.46</v>
      </c>
      <c r="L19" s="20">
        <v>10.5</v>
      </c>
      <c r="M19" s="23">
        <v>1666.73</v>
      </c>
      <c r="N19" s="20">
        <v>0</v>
      </c>
      <c r="O19" s="23">
        <v>0</v>
      </c>
      <c r="P19" s="20">
        <v>0</v>
      </c>
      <c r="Q19" s="23">
        <v>0</v>
      </c>
      <c r="R19" s="22">
        <v>26667.66</v>
      </c>
      <c r="S19" s="20">
        <v>100</v>
      </c>
      <c r="T19" s="20">
        <v>50</v>
      </c>
      <c r="U19" s="21">
        <v>25</v>
      </c>
      <c r="V19" s="20"/>
      <c r="W19" s="20"/>
      <c r="X19"/>
      <c r="Y19" t="s">
        <v>5</v>
      </c>
      <c r="AA19" s="17"/>
      <c r="AB19"/>
      <c r="AD19" s="16" t="s">
        <v>4</v>
      </c>
      <c r="AE19" s="46">
        <v>25397.77</v>
      </c>
      <c r="AF19" s="16">
        <v>25397.77</v>
      </c>
      <c r="AG19" s="16">
        <f t="shared" si="0"/>
        <v>1269.8885</v>
      </c>
      <c r="AH19" s="16">
        <f t="shared" si="1"/>
        <v>26667.658500000001</v>
      </c>
      <c r="AI19" s="17">
        <f t="shared" si="2"/>
        <v>-1.4999999984866008E-3</v>
      </c>
    </row>
    <row r="20" spans="1:35" s="16" customFormat="1" x14ac:dyDescent="0.25">
      <c r="A20" s="16">
        <v>197</v>
      </c>
      <c r="B20" s="20">
        <v>243</v>
      </c>
      <c r="C20" s="20" t="s">
        <v>137</v>
      </c>
      <c r="D20" s="20">
        <v>21</v>
      </c>
      <c r="E20" s="20">
        <v>1</v>
      </c>
      <c r="F20" s="26" t="s">
        <v>200</v>
      </c>
      <c r="G20" s="23">
        <v>6001.02</v>
      </c>
      <c r="H20" s="20">
        <v>31.5</v>
      </c>
      <c r="I20" s="23">
        <v>1800.31</v>
      </c>
      <c r="J20" s="20">
        <v>21</v>
      </c>
      <c r="K20" s="23">
        <v>1200.2</v>
      </c>
      <c r="L20" s="20">
        <v>10.5</v>
      </c>
      <c r="M20" s="23">
        <v>600.11</v>
      </c>
      <c r="N20" s="20">
        <v>0</v>
      </c>
      <c r="O20" s="23">
        <v>0</v>
      </c>
      <c r="P20" s="20">
        <v>0</v>
      </c>
      <c r="Q20" s="23">
        <v>0</v>
      </c>
      <c r="R20" s="22">
        <v>9601.64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AA20" s="17"/>
      <c r="AB20"/>
      <c r="AD20" s="16" t="s">
        <v>4</v>
      </c>
      <c r="AE20" s="46">
        <v>9144.42</v>
      </c>
      <c r="AF20" s="16">
        <v>9144.42</v>
      </c>
      <c r="AG20" s="16">
        <f t="shared" si="0"/>
        <v>457.221</v>
      </c>
      <c r="AH20" s="16">
        <f t="shared" si="1"/>
        <v>9601.6409999999996</v>
      </c>
      <c r="AI20" s="17">
        <f t="shared" si="2"/>
        <v>1.0000000002037268E-3</v>
      </c>
    </row>
    <row r="21" spans="1:35" s="16" customFormat="1" x14ac:dyDescent="0.25">
      <c r="A21" s="16">
        <v>198</v>
      </c>
      <c r="B21" s="20">
        <v>244</v>
      </c>
      <c r="C21" s="20" t="s">
        <v>137</v>
      </c>
      <c r="D21" s="20">
        <v>22</v>
      </c>
      <c r="E21" s="20">
        <v>1</v>
      </c>
      <c r="F21" s="26" t="s">
        <v>199</v>
      </c>
      <c r="G21" s="23">
        <v>7200.05</v>
      </c>
      <c r="H21" s="20">
        <v>31.5</v>
      </c>
      <c r="I21" s="23">
        <v>2160.02</v>
      </c>
      <c r="J21" s="20">
        <v>21</v>
      </c>
      <c r="K21" s="23">
        <v>1440.01</v>
      </c>
      <c r="L21" s="20">
        <v>10.5</v>
      </c>
      <c r="M21" s="23">
        <v>720.01</v>
      </c>
      <c r="N21" s="20">
        <v>0</v>
      </c>
      <c r="O21" s="23">
        <v>0</v>
      </c>
      <c r="P21" s="20">
        <v>0</v>
      </c>
      <c r="Q21" s="23">
        <v>0</v>
      </c>
      <c r="R21" s="22">
        <v>11520.09</v>
      </c>
      <c r="S21" s="20">
        <v>100</v>
      </c>
      <c r="T21" s="20">
        <v>50</v>
      </c>
      <c r="U21" s="21">
        <v>25</v>
      </c>
      <c r="V21" s="20"/>
      <c r="W21" s="20"/>
      <c r="X21"/>
      <c r="Y21" t="s">
        <v>5</v>
      </c>
      <c r="AA21" s="17"/>
      <c r="AB21"/>
      <c r="AD21" s="16" t="s">
        <v>4</v>
      </c>
      <c r="AE21" s="46">
        <v>10971.51</v>
      </c>
      <c r="AF21" s="16">
        <v>10971.51</v>
      </c>
      <c r="AG21" s="16">
        <f t="shared" si="0"/>
        <v>548.57550000000003</v>
      </c>
      <c r="AH21" s="16">
        <f t="shared" si="1"/>
        <v>11520.085500000001</v>
      </c>
      <c r="AI21" s="17">
        <f t="shared" si="2"/>
        <v>-4.4999999990977813E-3</v>
      </c>
    </row>
    <row r="22" spans="1:35" s="16" customFormat="1" x14ac:dyDescent="0.25">
      <c r="A22" s="16">
        <v>199</v>
      </c>
      <c r="B22" s="20">
        <v>246</v>
      </c>
      <c r="C22" s="20" t="s">
        <v>137</v>
      </c>
      <c r="D22" s="20">
        <v>24</v>
      </c>
      <c r="E22" s="20">
        <v>1</v>
      </c>
      <c r="F22" s="26" t="s">
        <v>198</v>
      </c>
      <c r="G22" s="23">
        <v>7334.45</v>
      </c>
      <c r="H22" s="20">
        <v>31.5</v>
      </c>
      <c r="I22" s="23">
        <v>2200.34</v>
      </c>
      <c r="J22" s="20">
        <v>21</v>
      </c>
      <c r="K22" s="23">
        <v>1466.89</v>
      </c>
      <c r="L22" s="20">
        <v>10.5</v>
      </c>
      <c r="M22" s="23">
        <v>733.45</v>
      </c>
      <c r="N22" s="20">
        <v>0</v>
      </c>
      <c r="O22" s="23">
        <v>0</v>
      </c>
      <c r="P22" s="20">
        <v>0</v>
      </c>
      <c r="Q22" s="23">
        <v>0</v>
      </c>
      <c r="R22" s="22">
        <v>11735.13</v>
      </c>
      <c r="S22" s="20">
        <v>100</v>
      </c>
      <c r="T22" s="20">
        <v>50</v>
      </c>
      <c r="U22" s="21">
        <v>25</v>
      </c>
      <c r="V22" s="20"/>
      <c r="W22" s="20"/>
      <c r="X22"/>
      <c r="Y22" t="s">
        <v>5</v>
      </c>
      <c r="AA22" s="17"/>
      <c r="AB22"/>
      <c r="AD22" s="16" t="s">
        <v>4</v>
      </c>
      <c r="AE22" s="46">
        <v>11176.31</v>
      </c>
      <c r="AF22" s="16">
        <v>11176.31</v>
      </c>
      <c r="AG22" s="16">
        <f t="shared" si="0"/>
        <v>558.81550000000004</v>
      </c>
      <c r="AH22" s="16">
        <f t="shared" si="1"/>
        <v>11735.1255</v>
      </c>
      <c r="AI22" s="17">
        <f t="shared" si="2"/>
        <v>-4.4999999990977813E-3</v>
      </c>
    </row>
    <row r="23" spans="1:35" s="16" customFormat="1" x14ac:dyDescent="0.25">
      <c r="A23" s="16">
        <v>200</v>
      </c>
      <c r="B23" s="20">
        <v>247</v>
      </c>
      <c r="C23" s="20" t="s">
        <v>137</v>
      </c>
      <c r="D23" s="20">
        <v>25</v>
      </c>
      <c r="E23" s="20">
        <v>1</v>
      </c>
      <c r="F23" s="26" t="s">
        <v>197</v>
      </c>
      <c r="G23" s="23">
        <v>9600.4599999999991</v>
      </c>
      <c r="H23" s="20">
        <v>31.5</v>
      </c>
      <c r="I23" s="23">
        <v>2880.14</v>
      </c>
      <c r="J23" s="20">
        <v>21</v>
      </c>
      <c r="K23" s="23">
        <v>1920.09</v>
      </c>
      <c r="L23" s="20">
        <v>10.5</v>
      </c>
      <c r="M23" s="23">
        <v>960.05</v>
      </c>
      <c r="N23" s="20">
        <v>0</v>
      </c>
      <c r="O23" s="23">
        <v>0</v>
      </c>
      <c r="P23" s="20">
        <v>0</v>
      </c>
      <c r="Q23" s="23">
        <v>0</v>
      </c>
      <c r="R23" s="22">
        <v>15360.74</v>
      </c>
      <c r="S23" s="20">
        <v>100</v>
      </c>
      <c r="T23" s="20">
        <v>50</v>
      </c>
      <c r="U23" s="21">
        <v>25</v>
      </c>
      <c r="V23" s="20"/>
      <c r="W23" s="20"/>
      <c r="X23"/>
      <c r="Y23" t="s">
        <v>5</v>
      </c>
      <c r="AA23" s="17"/>
      <c r="AB23"/>
      <c r="AD23" s="16" t="s">
        <v>4</v>
      </c>
      <c r="AE23" s="46">
        <v>14629.28</v>
      </c>
      <c r="AF23" s="16">
        <v>14629.28</v>
      </c>
      <c r="AG23" s="16">
        <f t="shared" si="0"/>
        <v>731.46400000000006</v>
      </c>
      <c r="AH23" s="16">
        <f t="shared" si="1"/>
        <v>15360.744000000001</v>
      </c>
      <c r="AI23" s="17">
        <f t="shared" si="2"/>
        <v>4.0000000008149073E-3</v>
      </c>
    </row>
    <row r="24" spans="1:35" s="16" customFormat="1" x14ac:dyDescent="0.25">
      <c r="A24" s="16">
        <v>201</v>
      </c>
      <c r="B24" s="20">
        <v>248</v>
      </c>
      <c r="C24" s="20" t="s">
        <v>137</v>
      </c>
      <c r="D24" s="20">
        <v>26</v>
      </c>
      <c r="E24" s="20">
        <v>1</v>
      </c>
      <c r="F24" s="26" t="s">
        <v>196</v>
      </c>
      <c r="G24" s="23">
        <v>2266.02</v>
      </c>
      <c r="H24" s="20">
        <v>31.5</v>
      </c>
      <c r="I24" s="23">
        <v>679.8</v>
      </c>
      <c r="J24" s="20">
        <v>21</v>
      </c>
      <c r="K24" s="23">
        <v>453.2</v>
      </c>
      <c r="L24" s="20">
        <v>10.5</v>
      </c>
      <c r="M24" s="23">
        <v>226.6</v>
      </c>
      <c r="N24" s="20">
        <v>0</v>
      </c>
      <c r="O24" s="23">
        <v>0</v>
      </c>
      <c r="P24" s="20">
        <v>0</v>
      </c>
      <c r="Q24" s="23">
        <v>0</v>
      </c>
      <c r="R24" s="22">
        <v>3625.62</v>
      </c>
      <c r="S24" s="20">
        <v>100</v>
      </c>
      <c r="T24" s="20">
        <v>50</v>
      </c>
      <c r="U24" s="21">
        <v>25</v>
      </c>
      <c r="V24" s="20"/>
      <c r="W24" s="20"/>
      <c r="X24"/>
      <c r="Y24" t="s">
        <v>5</v>
      </c>
      <c r="AA24" s="17"/>
      <c r="AB24"/>
      <c r="AD24" s="16" t="s">
        <v>4</v>
      </c>
      <c r="AE24" s="46">
        <v>3452.97</v>
      </c>
      <c r="AF24" s="16">
        <v>3452.97</v>
      </c>
      <c r="AG24" s="16">
        <f t="shared" si="0"/>
        <v>172.64850000000001</v>
      </c>
      <c r="AH24" s="16">
        <f t="shared" si="1"/>
        <v>3625.6184999999996</v>
      </c>
      <c r="AI24" s="17">
        <f t="shared" si="2"/>
        <v>-1.5000000003055902E-3</v>
      </c>
    </row>
    <row r="25" spans="1:35" s="16" customFormat="1" x14ac:dyDescent="0.25">
      <c r="A25" s="16">
        <v>202</v>
      </c>
      <c r="B25" s="20">
        <v>249</v>
      </c>
      <c r="C25" s="20" t="s">
        <v>137</v>
      </c>
      <c r="D25" s="20">
        <v>27</v>
      </c>
      <c r="E25" s="20">
        <v>1</v>
      </c>
      <c r="F25" s="26" t="s">
        <v>195</v>
      </c>
      <c r="G25" s="23">
        <v>4399.97</v>
      </c>
      <c r="H25" s="20">
        <v>31.5</v>
      </c>
      <c r="I25" s="23">
        <v>1320</v>
      </c>
      <c r="J25" s="20">
        <v>21</v>
      </c>
      <c r="K25" s="23">
        <v>879.99</v>
      </c>
      <c r="L25" s="20">
        <v>10.5</v>
      </c>
      <c r="M25" s="23">
        <v>440</v>
      </c>
      <c r="N25" s="20">
        <v>0</v>
      </c>
      <c r="O25" s="23">
        <v>0</v>
      </c>
      <c r="P25" s="20">
        <v>0</v>
      </c>
      <c r="Q25" s="23">
        <v>0</v>
      </c>
      <c r="R25" s="22">
        <v>7039.96</v>
      </c>
      <c r="S25" s="20">
        <v>100</v>
      </c>
      <c r="T25" s="20">
        <v>50</v>
      </c>
      <c r="U25" s="21">
        <v>25</v>
      </c>
      <c r="V25" s="20"/>
      <c r="W25" s="20"/>
      <c r="X25"/>
      <c r="Y25" t="s">
        <v>5</v>
      </c>
      <c r="AA25" s="17"/>
      <c r="AB25"/>
      <c r="AD25" s="16" t="s">
        <v>4</v>
      </c>
      <c r="AE25" s="46">
        <v>6704.73</v>
      </c>
      <c r="AF25" s="16">
        <v>6704.73</v>
      </c>
      <c r="AG25" s="16">
        <f t="shared" si="0"/>
        <v>335.23649999999998</v>
      </c>
      <c r="AH25" s="16">
        <f t="shared" si="1"/>
        <v>7039.9664999999995</v>
      </c>
      <c r="AI25" s="17">
        <f t="shared" si="2"/>
        <v>6.4999999995052349E-3</v>
      </c>
    </row>
    <row r="26" spans="1:35" s="16" customFormat="1" ht="30" x14ac:dyDescent="0.25">
      <c r="A26" s="16">
        <v>203</v>
      </c>
      <c r="B26" s="20">
        <v>250</v>
      </c>
      <c r="C26" s="20" t="s">
        <v>137</v>
      </c>
      <c r="D26" s="20">
        <v>28</v>
      </c>
      <c r="E26" s="20">
        <v>1</v>
      </c>
      <c r="F26" s="26" t="s">
        <v>6</v>
      </c>
      <c r="G26" s="23">
        <v>1333.43</v>
      </c>
      <c r="H26" s="20">
        <v>31.5</v>
      </c>
      <c r="I26" s="23">
        <v>400.03</v>
      </c>
      <c r="J26" s="20">
        <v>21</v>
      </c>
      <c r="K26" s="23">
        <v>266.69</v>
      </c>
      <c r="L26" s="20">
        <v>0</v>
      </c>
      <c r="M26" s="24">
        <v>0</v>
      </c>
      <c r="N26" s="20">
        <v>0</v>
      </c>
      <c r="O26" s="23">
        <v>0</v>
      </c>
      <c r="P26" s="20">
        <v>0</v>
      </c>
      <c r="Q26" s="23">
        <v>0</v>
      </c>
      <c r="R26" s="22">
        <v>2000.15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AA26" s="17"/>
      <c r="AB26"/>
      <c r="AD26" s="16" t="s">
        <v>4</v>
      </c>
      <c r="AE26" s="46">
        <v>1904.9</v>
      </c>
      <c r="AF26" s="16">
        <v>1904.9</v>
      </c>
      <c r="AG26" s="16">
        <f t="shared" si="0"/>
        <v>95.245000000000005</v>
      </c>
      <c r="AH26" s="16">
        <f t="shared" si="1"/>
        <v>2000.145</v>
      </c>
      <c r="AI26" s="17">
        <f t="shared" si="2"/>
        <v>-5.0000000001091394E-3</v>
      </c>
    </row>
    <row r="27" spans="1:35" s="16" customFormat="1" x14ac:dyDescent="0.25">
      <c r="A27" s="16">
        <v>204</v>
      </c>
      <c r="B27" s="20">
        <v>251</v>
      </c>
      <c r="C27" s="20" t="s">
        <v>137</v>
      </c>
      <c r="D27" s="20">
        <v>29</v>
      </c>
      <c r="E27" s="20">
        <v>1</v>
      </c>
      <c r="F27" s="26" t="s">
        <v>194</v>
      </c>
      <c r="G27" s="23">
        <v>6400.7</v>
      </c>
      <c r="H27" s="20">
        <v>31.5</v>
      </c>
      <c r="I27" s="23">
        <v>1920.21</v>
      </c>
      <c r="J27" s="20">
        <v>21</v>
      </c>
      <c r="K27" s="23">
        <v>1280.1400000000001</v>
      </c>
      <c r="L27" s="20">
        <v>10.5</v>
      </c>
      <c r="M27" s="23">
        <v>640.07000000000005</v>
      </c>
      <c r="N27" s="20">
        <v>0</v>
      </c>
      <c r="O27" s="23">
        <v>0</v>
      </c>
      <c r="P27" s="20">
        <v>0</v>
      </c>
      <c r="Q27" s="23">
        <v>0</v>
      </c>
      <c r="R27" s="22">
        <v>10241.120000000001</v>
      </c>
      <c r="S27" s="20">
        <v>100</v>
      </c>
      <c r="T27" s="20">
        <v>50</v>
      </c>
      <c r="U27" s="21">
        <v>25</v>
      </c>
      <c r="V27" s="20"/>
      <c r="W27" s="20"/>
      <c r="X27"/>
      <c r="Y27" t="s">
        <v>5</v>
      </c>
      <c r="AA27" s="17"/>
      <c r="AB27"/>
      <c r="AD27" s="16" t="s">
        <v>4</v>
      </c>
      <c r="AE27" s="46">
        <v>9753.44</v>
      </c>
      <c r="AF27" s="16">
        <v>9753.44</v>
      </c>
      <c r="AG27" s="16">
        <f t="shared" si="0"/>
        <v>487.67200000000003</v>
      </c>
      <c r="AH27" s="16">
        <f t="shared" si="1"/>
        <v>10241.112000000001</v>
      </c>
      <c r="AI27" s="17">
        <f t="shared" si="2"/>
        <v>-7.9999999998108251E-3</v>
      </c>
    </row>
    <row r="28" spans="1:35" s="16" customFormat="1" x14ac:dyDescent="0.25">
      <c r="A28" s="16">
        <v>205</v>
      </c>
      <c r="B28" s="20">
        <v>252</v>
      </c>
      <c r="C28" s="20" t="s">
        <v>137</v>
      </c>
      <c r="D28" s="20">
        <v>30</v>
      </c>
      <c r="E28" s="20">
        <v>1</v>
      </c>
      <c r="F28" s="26" t="s">
        <v>193</v>
      </c>
      <c r="G28" s="23">
        <v>4266.74</v>
      </c>
      <c r="H28" s="20">
        <v>31.5</v>
      </c>
      <c r="I28" s="23">
        <v>1280.02</v>
      </c>
      <c r="J28" s="20">
        <v>21</v>
      </c>
      <c r="K28" s="23">
        <v>853.35</v>
      </c>
      <c r="L28" s="20">
        <v>10.5</v>
      </c>
      <c r="M28" s="23">
        <v>426.68</v>
      </c>
      <c r="N28" s="20">
        <v>0</v>
      </c>
      <c r="O28" s="23">
        <v>0</v>
      </c>
      <c r="P28" s="20">
        <v>0</v>
      </c>
      <c r="Q28" s="23">
        <v>0</v>
      </c>
      <c r="R28" s="22">
        <v>6826.79</v>
      </c>
      <c r="S28" s="20">
        <v>100</v>
      </c>
      <c r="T28" s="20">
        <v>50</v>
      </c>
      <c r="U28" s="21">
        <v>25</v>
      </c>
      <c r="V28" s="20"/>
      <c r="W28" s="20"/>
      <c r="X28"/>
      <c r="Y28" t="s">
        <v>5</v>
      </c>
      <c r="AA28" s="17"/>
      <c r="AB28"/>
      <c r="AD28" s="16" t="s">
        <v>4</v>
      </c>
      <c r="AE28" s="46">
        <v>6501.7</v>
      </c>
      <c r="AF28" s="16">
        <v>6501.7</v>
      </c>
      <c r="AG28" s="16">
        <f t="shared" si="0"/>
        <v>325.08500000000004</v>
      </c>
      <c r="AH28" s="16">
        <f t="shared" si="1"/>
        <v>6826.7849999999999</v>
      </c>
      <c r="AI28" s="17">
        <f t="shared" si="2"/>
        <v>-5.0000000001091394E-3</v>
      </c>
    </row>
    <row r="29" spans="1:35" s="16" customFormat="1" x14ac:dyDescent="0.25">
      <c r="A29" s="16">
        <v>206</v>
      </c>
      <c r="B29" s="20">
        <v>253</v>
      </c>
      <c r="C29" s="20" t="s">
        <v>137</v>
      </c>
      <c r="D29" s="20">
        <v>31</v>
      </c>
      <c r="E29" s="20">
        <v>1</v>
      </c>
      <c r="F29" s="26" t="s">
        <v>192</v>
      </c>
      <c r="G29" s="23">
        <v>5734.56</v>
      </c>
      <c r="H29" s="20">
        <v>31.5</v>
      </c>
      <c r="I29" s="23">
        <v>1720.37</v>
      </c>
      <c r="J29" s="20">
        <v>21</v>
      </c>
      <c r="K29" s="23">
        <v>1146.92</v>
      </c>
      <c r="L29" s="20">
        <v>10.5</v>
      </c>
      <c r="M29" s="23">
        <v>573.46</v>
      </c>
      <c r="N29" s="20">
        <v>0</v>
      </c>
      <c r="O29" s="23">
        <v>0</v>
      </c>
      <c r="P29" s="20">
        <v>0</v>
      </c>
      <c r="Q29" s="23">
        <v>0</v>
      </c>
      <c r="R29" s="22">
        <v>9175.31</v>
      </c>
      <c r="S29" s="20">
        <v>100</v>
      </c>
      <c r="T29" s="20">
        <v>50</v>
      </c>
      <c r="U29" s="21">
        <v>25</v>
      </c>
      <c r="V29" s="20"/>
      <c r="W29" s="20"/>
      <c r="X29"/>
      <c r="Y29" t="s">
        <v>5</v>
      </c>
      <c r="AA29" s="17"/>
      <c r="AB29"/>
      <c r="AD29" s="16" t="s">
        <v>4</v>
      </c>
      <c r="AE29" s="46">
        <v>8738.39</v>
      </c>
      <c r="AF29" s="16">
        <v>8738.39</v>
      </c>
      <c r="AG29" s="16">
        <f t="shared" si="0"/>
        <v>436.91949999999997</v>
      </c>
      <c r="AH29" s="16">
        <f t="shared" si="1"/>
        <v>9175.3094999999994</v>
      </c>
      <c r="AI29" s="17">
        <f t="shared" si="2"/>
        <v>-5.0000000010186341E-4</v>
      </c>
    </row>
    <row r="30" spans="1:35" s="16" customFormat="1" x14ac:dyDescent="0.25">
      <c r="A30" s="16">
        <v>207</v>
      </c>
      <c r="B30" s="20">
        <v>254</v>
      </c>
      <c r="C30" s="20" t="s">
        <v>137</v>
      </c>
      <c r="D30" s="20">
        <v>32</v>
      </c>
      <c r="E30" s="20">
        <v>1</v>
      </c>
      <c r="F30" s="26" t="s">
        <v>191</v>
      </c>
      <c r="G30" s="23">
        <v>5466.94</v>
      </c>
      <c r="H30" s="20">
        <v>31.5</v>
      </c>
      <c r="I30" s="23">
        <v>1640.08</v>
      </c>
      <c r="J30" s="20">
        <v>21</v>
      </c>
      <c r="K30" s="23">
        <v>1093.3900000000001</v>
      </c>
      <c r="L30" s="20">
        <v>10.5</v>
      </c>
      <c r="M30" s="23">
        <v>546.69000000000005</v>
      </c>
      <c r="N30" s="20">
        <v>0</v>
      </c>
      <c r="O30" s="23">
        <v>0</v>
      </c>
      <c r="P30" s="20">
        <v>0</v>
      </c>
      <c r="Q30" s="23">
        <v>0</v>
      </c>
      <c r="R30" s="22">
        <v>8747.1</v>
      </c>
      <c r="S30" s="20">
        <v>100</v>
      </c>
      <c r="T30" s="20">
        <v>50</v>
      </c>
      <c r="U30" s="21">
        <v>25</v>
      </c>
      <c r="V30" s="20"/>
      <c r="W30" s="20"/>
      <c r="X30"/>
      <c r="Y30" t="s">
        <v>5</v>
      </c>
      <c r="AA30" s="17"/>
      <c r="AB30"/>
      <c r="AD30" s="16" t="s">
        <v>4</v>
      </c>
      <c r="AE30" s="46">
        <v>8330.57</v>
      </c>
      <c r="AF30" s="16">
        <v>8330.57</v>
      </c>
      <c r="AG30" s="16">
        <f t="shared" si="0"/>
        <v>416.52850000000001</v>
      </c>
      <c r="AH30" s="16">
        <f t="shared" si="1"/>
        <v>8747.0985000000001</v>
      </c>
      <c r="AI30" s="17">
        <f t="shared" si="2"/>
        <v>-1.5000000003055902E-3</v>
      </c>
    </row>
    <row r="31" spans="1:35" s="16" customFormat="1" ht="30" x14ac:dyDescent="0.25">
      <c r="A31" s="16">
        <v>208</v>
      </c>
      <c r="B31" s="20">
        <v>255</v>
      </c>
      <c r="C31" s="20" t="s">
        <v>137</v>
      </c>
      <c r="D31" s="20">
        <v>33</v>
      </c>
      <c r="E31" s="20">
        <v>1</v>
      </c>
      <c r="F31" s="26" t="s">
        <v>190</v>
      </c>
      <c r="G31" s="23">
        <v>1200.2</v>
      </c>
      <c r="H31" s="20">
        <v>31.5</v>
      </c>
      <c r="I31" s="23">
        <v>360.07</v>
      </c>
      <c r="J31" s="20">
        <v>21</v>
      </c>
      <c r="K31" s="23">
        <v>240.04</v>
      </c>
      <c r="L31" s="20">
        <v>10.5</v>
      </c>
      <c r="M31" s="23">
        <v>120.03</v>
      </c>
      <c r="N31" s="20">
        <v>0</v>
      </c>
      <c r="O31" s="23">
        <v>0</v>
      </c>
      <c r="P31" s="20">
        <v>0</v>
      </c>
      <c r="Q31" s="23">
        <v>0</v>
      </c>
      <c r="R31" s="22">
        <v>1920.34</v>
      </c>
      <c r="S31" s="20">
        <v>100</v>
      </c>
      <c r="T31" s="20">
        <v>50</v>
      </c>
      <c r="U31" s="21">
        <v>25</v>
      </c>
      <c r="V31" s="20"/>
      <c r="W31" s="20"/>
      <c r="X31"/>
      <c r="Y31" t="s">
        <v>5</v>
      </c>
      <c r="AA31" s="17"/>
      <c r="AB31"/>
      <c r="AD31" s="16" t="s">
        <v>4</v>
      </c>
      <c r="AE31" s="46">
        <v>1828.89</v>
      </c>
      <c r="AF31" s="16">
        <v>1828.89</v>
      </c>
      <c r="AG31" s="16">
        <f t="shared" si="0"/>
        <v>91.444500000000005</v>
      </c>
      <c r="AH31" s="16">
        <f t="shared" si="1"/>
        <v>1920.3345000000002</v>
      </c>
      <c r="AI31" s="17">
        <f t="shared" si="2"/>
        <v>-5.4999999997562554E-3</v>
      </c>
    </row>
    <row r="32" spans="1:35" s="16" customFormat="1" ht="30" x14ac:dyDescent="0.25">
      <c r="A32" s="16">
        <v>209</v>
      </c>
      <c r="B32" s="20">
        <v>256</v>
      </c>
      <c r="C32" s="20" t="s">
        <v>137</v>
      </c>
      <c r="D32" s="20">
        <v>34</v>
      </c>
      <c r="E32" s="20">
        <v>1</v>
      </c>
      <c r="F32" s="26" t="s">
        <v>189</v>
      </c>
      <c r="G32" s="23">
        <v>1200.2</v>
      </c>
      <c r="H32" s="20">
        <v>31.5</v>
      </c>
      <c r="I32" s="23">
        <v>360.07</v>
      </c>
      <c r="J32" s="20">
        <v>21</v>
      </c>
      <c r="K32" s="23">
        <v>240.04</v>
      </c>
      <c r="L32" s="20">
        <v>10.5</v>
      </c>
      <c r="M32" s="23">
        <v>120.03</v>
      </c>
      <c r="N32" s="20">
        <v>0</v>
      </c>
      <c r="O32" s="23">
        <v>0</v>
      </c>
      <c r="P32" s="20">
        <v>0</v>
      </c>
      <c r="Q32" s="23">
        <v>0</v>
      </c>
      <c r="R32" s="22">
        <v>1920.34</v>
      </c>
      <c r="S32" s="20">
        <v>100</v>
      </c>
      <c r="T32" s="20">
        <v>50</v>
      </c>
      <c r="U32" s="21">
        <v>25</v>
      </c>
      <c r="V32" s="20"/>
      <c r="W32" s="20"/>
      <c r="X32"/>
      <c r="Y32" t="s">
        <v>5</v>
      </c>
      <c r="AA32" s="17"/>
      <c r="AB32"/>
      <c r="AD32" s="16" t="s">
        <v>4</v>
      </c>
      <c r="AE32" s="46">
        <v>1828.89</v>
      </c>
      <c r="AF32" s="16">
        <v>1828.89</v>
      </c>
      <c r="AG32" s="16">
        <f t="shared" si="0"/>
        <v>91.444500000000005</v>
      </c>
      <c r="AH32" s="16">
        <f t="shared" si="1"/>
        <v>1920.3345000000002</v>
      </c>
      <c r="AI32" s="17">
        <f t="shared" si="2"/>
        <v>-5.4999999997562554E-3</v>
      </c>
    </row>
    <row r="33" spans="1:35" s="16" customFormat="1" ht="30" x14ac:dyDescent="0.25">
      <c r="A33" s="16">
        <v>210</v>
      </c>
      <c r="B33" s="20">
        <v>257</v>
      </c>
      <c r="C33" s="20" t="s">
        <v>137</v>
      </c>
      <c r="D33" s="20">
        <v>35</v>
      </c>
      <c r="E33" s="20">
        <v>1</v>
      </c>
      <c r="F33" s="26" t="s">
        <v>188</v>
      </c>
      <c r="G33" s="23">
        <v>534.07000000000005</v>
      </c>
      <c r="H33" s="20">
        <v>31.5</v>
      </c>
      <c r="I33" s="23">
        <v>160.22</v>
      </c>
      <c r="J33" s="20">
        <v>21</v>
      </c>
      <c r="K33" s="23">
        <v>106.82</v>
      </c>
      <c r="L33" s="20">
        <v>10.5</v>
      </c>
      <c r="M33" s="23">
        <v>53.4</v>
      </c>
      <c r="N33" s="20">
        <v>0</v>
      </c>
      <c r="O33" s="23">
        <v>0</v>
      </c>
      <c r="P33" s="20">
        <v>0</v>
      </c>
      <c r="Q33" s="23">
        <v>0</v>
      </c>
      <c r="R33" s="22">
        <v>854.51</v>
      </c>
      <c r="S33" s="20">
        <v>100</v>
      </c>
      <c r="T33" s="20">
        <v>50</v>
      </c>
      <c r="U33" s="21">
        <v>25</v>
      </c>
      <c r="V33" s="20"/>
      <c r="W33" s="20"/>
      <c r="X33"/>
      <c r="Y33" t="s">
        <v>5</v>
      </c>
      <c r="AA33" s="17"/>
      <c r="AB33"/>
      <c r="AD33" s="16" t="s">
        <v>4</v>
      </c>
      <c r="AE33" s="46">
        <v>813.82</v>
      </c>
      <c r="AF33" s="16">
        <v>813.82</v>
      </c>
      <c r="AG33" s="16">
        <f t="shared" si="0"/>
        <v>40.691000000000003</v>
      </c>
      <c r="AH33" s="16">
        <f t="shared" si="1"/>
        <v>854.51100000000008</v>
      </c>
      <c r="AI33" s="17">
        <f t="shared" si="2"/>
        <v>1.00000000009004E-3</v>
      </c>
    </row>
    <row r="34" spans="1:35" s="16" customFormat="1" ht="30" x14ac:dyDescent="0.25">
      <c r="A34" s="16">
        <v>211</v>
      </c>
      <c r="B34" s="20">
        <v>258</v>
      </c>
      <c r="C34" s="20" t="s">
        <v>137</v>
      </c>
      <c r="D34" s="20">
        <v>36</v>
      </c>
      <c r="E34" s="20">
        <v>1</v>
      </c>
      <c r="F34" s="26" t="s">
        <v>187</v>
      </c>
      <c r="G34" s="23">
        <v>1333.43</v>
      </c>
      <c r="H34" s="20">
        <v>31.5</v>
      </c>
      <c r="I34" s="23">
        <v>400.03</v>
      </c>
      <c r="J34" s="20">
        <v>21</v>
      </c>
      <c r="K34" s="23">
        <v>266.69</v>
      </c>
      <c r="L34" s="20">
        <v>10.5</v>
      </c>
      <c r="M34" s="23">
        <v>133.34</v>
      </c>
      <c r="N34" s="20">
        <v>0</v>
      </c>
      <c r="O34" s="23">
        <v>0</v>
      </c>
      <c r="P34" s="20">
        <v>0</v>
      </c>
      <c r="Q34" s="23">
        <v>0</v>
      </c>
      <c r="R34" s="22">
        <v>2133.4899999999998</v>
      </c>
      <c r="S34" s="20">
        <v>100</v>
      </c>
      <c r="T34" s="20">
        <v>50</v>
      </c>
      <c r="U34" s="21">
        <v>25</v>
      </c>
      <c r="V34" s="20"/>
      <c r="W34" s="20"/>
      <c r="X34"/>
      <c r="Y34" t="s">
        <v>5</v>
      </c>
      <c r="AA34" s="17"/>
      <c r="AB34"/>
      <c r="AD34" s="16" t="s">
        <v>4</v>
      </c>
      <c r="AE34" s="46">
        <v>2031.89</v>
      </c>
      <c r="AF34" s="16">
        <v>2031.89</v>
      </c>
      <c r="AG34" s="16">
        <f t="shared" si="0"/>
        <v>101.59450000000001</v>
      </c>
      <c r="AH34" s="16">
        <f t="shared" si="1"/>
        <v>2133.4845</v>
      </c>
      <c r="AI34" s="17">
        <f t="shared" si="2"/>
        <v>-5.4999999997562554E-3</v>
      </c>
    </row>
    <row r="35" spans="1:35" s="16" customFormat="1" x14ac:dyDescent="0.25">
      <c r="A35" s="16">
        <v>212</v>
      </c>
      <c r="B35" s="20">
        <v>259</v>
      </c>
      <c r="C35" s="20" t="s">
        <v>137</v>
      </c>
      <c r="D35" s="20">
        <v>37</v>
      </c>
      <c r="E35" s="20">
        <v>1</v>
      </c>
      <c r="F35" s="26" t="s">
        <v>186</v>
      </c>
      <c r="G35" s="23">
        <v>16001.16</v>
      </c>
      <c r="H35" s="20">
        <v>31.5</v>
      </c>
      <c r="I35" s="23">
        <v>4800.3500000000004</v>
      </c>
      <c r="J35" s="20">
        <v>21</v>
      </c>
      <c r="K35" s="23">
        <v>3200.23</v>
      </c>
      <c r="L35" s="20">
        <v>10.5</v>
      </c>
      <c r="M35" s="23">
        <v>1600.12</v>
      </c>
      <c r="N35" s="20">
        <v>0</v>
      </c>
      <c r="O35" s="23">
        <v>0</v>
      </c>
      <c r="P35" s="20">
        <v>0</v>
      </c>
      <c r="Q35" s="23">
        <v>0</v>
      </c>
      <c r="R35" s="22">
        <v>25601.86</v>
      </c>
      <c r="S35" s="20">
        <v>100</v>
      </c>
      <c r="T35" s="20">
        <v>50</v>
      </c>
      <c r="U35" s="21">
        <v>25</v>
      </c>
      <c r="V35" s="20"/>
      <c r="W35" s="20"/>
      <c r="X35"/>
      <c r="Y35" t="s">
        <v>5</v>
      </c>
      <c r="AA35" s="17"/>
      <c r="AB35"/>
      <c r="AD35" s="16" t="s">
        <v>4</v>
      </c>
      <c r="AE35" s="46">
        <v>24382.720000000001</v>
      </c>
      <c r="AF35" s="16">
        <v>24382.720000000001</v>
      </c>
      <c r="AG35" s="16">
        <f t="shared" ref="AG35:AG66" si="3">+AF35*5%</f>
        <v>1219.1360000000002</v>
      </c>
      <c r="AH35" s="16">
        <f t="shared" ref="AH35:AH66" si="4">+AG35+AF35</f>
        <v>25601.856</v>
      </c>
      <c r="AI35" s="17">
        <f t="shared" ref="AI35:AI66" si="5">+AH35-R35</f>
        <v>-4.0000000008149073E-3</v>
      </c>
    </row>
    <row r="36" spans="1:35" s="16" customFormat="1" ht="30" x14ac:dyDescent="0.25">
      <c r="A36" s="16">
        <v>213</v>
      </c>
      <c r="B36" s="20">
        <v>260</v>
      </c>
      <c r="C36" s="20" t="s">
        <v>137</v>
      </c>
      <c r="D36" s="20">
        <v>38</v>
      </c>
      <c r="E36" s="20">
        <v>1</v>
      </c>
      <c r="F36" s="26" t="s">
        <v>185</v>
      </c>
      <c r="G36" s="23">
        <v>9334.01</v>
      </c>
      <c r="H36" s="20">
        <v>31.5</v>
      </c>
      <c r="I36" s="23">
        <v>2800.2</v>
      </c>
      <c r="J36" s="20">
        <v>21</v>
      </c>
      <c r="K36" s="23">
        <v>1866.81</v>
      </c>
      <c r="L36" s="20">
        <v>10.5</v>
      </c>
      <c r="M36" s="23">
        <v>933.4</v>
      </c>
      <c r="N36" s="20">
        <v>0</v>
      </c>
      <c r="O36" s="23">
        <v>0</v>
      </c>
      <c r="P36" s="20">
        <v>0</v>
      </c>
      <c r="Q36" s="23">
        <v>0</v>
      </c>
      <c r="R36" s="22">
        <v>14934.42</v>
      </c>
      <c r="S36" s="20">
        <v>100</v>
      </c>
      <c r="T36" s="20">
        <v>50</v>
      </c>
      <c r="U36" s="21">
        <v>25</v>
      </c>
      <c r="V36" s="20"/>
      <c r="W36" s="20"/>
      <c r="X36"/>
      <c r="Y36" t="s">
        <v>5</v>
      </c>
      <c r="AA36" s="17"/>
      <c r="AB36"/>
      <c r="AD36" s="16" t="s">
        <v>4</v>
      </c>
      <c r="AE36" s="46">
        <v>14223.25</v>
      </c>
      <c r="AF36" s="16">
        <v>14223.25</v>
      </c>
      <c r="AG36" s="16">
        <f t="shared" si="3"/>
        <v>711.16250000000002</v>
      </c>
      <c r="AH36" s="16">
        <f t="shared" si="4"/>
        <v>14934.4125</v>
      </c>
      <c r="AI36" s="17">
        <f t="shared" si="5"/>
        <v>-7.4999999997089617E-3</v>
      </c>
    </row>
    <row r="37" spans="1:35" s="16" customFormat="1" x14ac:dyDescent="0.25">
      <c r="A37" s="16">
        <v>214</v>
      </c>
      <c r="B37" s="20">
        <v>261</v>
      </c>
      <c r="C37" s="20" t="s">
        <v>137</v>
      </c>
      <c r="D37" s="20">
        <v>39</v>
      </c>
      <c r="E37" s="20">
        <v>1</v>
      </c>
      <c r="F37" s="26" t="s">
        <v>184</v>
      </c>
      <c r="G37" s="23">
        <v>9600.4599999999991</v>
      </c>
      <c r="H37" s="20">
        <v>31.5</v>
      </c>
      <c r="I37" s="23">
        <v>2880.14</v>
      </c>
      <c r="J37" s="20">
        <v>21</v>
      </c>
      <c r="K37" s="23">
        <v>1920.09</v>
      </c>
      <c r="L37" s="20">
        <v>10.5</v>
      </c>
      <c r="M37" s="23">
        <v>960.05</v>
      </c>
      <c r="N37" s="20">
        <v>0</v>
      </c>
      <c r="O37" s="23">
        <v>0</v>
      </c>
      <c r="P37" s="20">
        <v>0</v>
      </c>
      <c r="Q37" s="23">
        <v>0</v>
      </c>
      <c r="R37" s="22">
        <v>15360.74</v>
      </c>
      <c r="S37" s="20">
        <v>100</v>
      </c>
      <c r="T37" s="20">
        <v>50</v>
      </c>
      <c r="U37" s="21">
        <v>25</v>
      </c>
      <c r="V37" s="20"/>
      <c r="W37" s="20"/>
      <c r="X37"/>
      <c r="Y37" t="s">
        <v>5</v>
      </c>
      <c r="AA37" s="17"/>
      <c r="AB37"/>
      <c r="AD37" s="16" t="s">
        <v>4</v>
      </c>
      <c r="AE37" s="46">
        <v>14629.28</v>
      </c>
      <c r="AF37" s="16">
        <v>14629.28</v>
      </c>
      <c r="AG37" s="16">
        <f t="shared" si="3"/>
        <v>731.46400000000006</v>
      </c>
      <c r="AH37" s="16">
        <f t="shared" si="4"/>
        <v>15360.744000000001</v>
      </c>
      <c r="AI37" s="17">
        <f t="shared" si="5"/>
        <v>4.0000000008149073E-3</v>
      </c>
    </row>
    <row r="38" spans="1:35" s="16" customFormat="1" x14ac:dyDescent="0.25">
      <c r="A38" s="16">
        <v>215</v>
      </c>
      <c r="B38" s="20">
        <v>262</v>
      </c>
      <c r="C38" s="20" t="s">
        <v>137</v>
      </c>
      <c r="D38" s="20">
        <v>40</v>
      </c>
      <c r="E38" s="20">
        <v>1</v>
      </c>
      <c r="F38" s="26" t="s">
        <v>183</v>
      </c>
      <c r="G38" s="23">
        <v>16001.16</v>
      </c>
      <c r="H38" s="20">
        <v>31.5</v>
      </c>
      <c r="I38" s="23">
        <v>4800.3500000000004</v>
      </c>
      <c r="J38" s="20">
        <v>21</v>
      </c>
      <c r="K38" s="23">
        <v>3200.23</v>
      </c>
      <c r="L38" s="20">
        <v>10.5</v>
      </c>
      <c r="M38" s="23">
        <v>1600.12</v>
      </c>
      <c r="N38" s="20">
        <v>0</v>
      </c>
      <c r="O38" s="23">
        <v>0</v>
      </c>
      <c r="P38" s="20">
        <v>0</v>
      </c>
      <c r="Q38" s="23">
        <v>0</v>
      </c>
      <c r="R38" s="22">
        <v>25601.86</v>
      </c>
      <c r="S38" s="20">
        <v>100</v>
      </c>
      <c r="T38" s="20">
        <v>50</v>
      </c>
      <c r="U38" s="21">
        <v>25</v>
      </c>
      <c r="V38" s="20"/>
      <c r="W38" s="20"/>
      <c r="X38"/>
      <c r="Y38" t="s">
        <v>5</v>
      </c>
      <c r="AA38" s="17"/>
      <c r="AB38"/>
      <c r="AD38" s="16" t="s">
        <v>4</v>
      </c>
      <c r="AE38" s="46">
        <v>24382.720000000001</v>
      </c>
      <c r="AF38" s="16">
        <v>24382.720000000001</v>
      </c>
      <c r="AG38" s="16">
        <f t="shared" si="3"/>
        <v>1219.1360000000002</v>
      </c>
      <c r="AH38" s="16">
        <f t="shared" si="4"/>
        <v>25601.856</v>
      </c>
      <c r="AI38" s="17">
        <f t="shared" si="5"/>
        <v>-4.0000000008149073E-3</v>
      </c>
    </row>
    <row r="39" spans="1:35" s="16" customFormat="1" x14ac:dyDescent="0.25">
      <c r="A39" s="16">
        <v>216</v>
      </c>
      <c r="B39" s="20">
        <v>263</v>
      </c>
      <c r="C39" s="20" t="s">
        <v>137</v>
      </c>
      <c r="D39" s="20">
        <v>41</v>
      </c>
      <c r="E39" s="20">
        <v>1</v>
      </c>
      <c r="F39" s="26" t="s">
        <v>182</v>
      </c>
      <c r="G39" s="23">
        <v>9334.01</v>
      </c>
      <c r="H39" s="20">
        <v>31.5</v>
      </c>
      <c r="I39" s="23">
        <v>2800.2</v>
      </c>
      <c r="J39" s="20">
        <v>21</v>
      </c>
      <c r="K39" s="23">
        <v>1866.81</v>
      </c>
      <c r="L39" s="20">
        <v>10.5</v>
      </c>
      <c r="M39" s="23">
        <v>933.4</v>
      </c>
      <c r="N39" s="20">
        <v>0</v>
      </c>
      <c r="O39" s="23">
        <v>0</v>
      </c>
      <c r="P39" s="20">
        <v>0</v>
      </c>
      <c r="Q39" s="23">
        <v>0</v>
      </c>
      <c r="R39" s="22">
        <v>14934.42</v>
      </c>
      <c r="S39" s="20">
        <v>100</v>
      </c>
      <c r="T39" s="20">
        <v>50</v>
      </c>
      <c r="U39" s="21">
        <v>25</v>
      </c>
      <c r="V39" s="20"/>
      <c r="W39" s="20"/>
      <c r="X39"/>
      <c r="Y39" t="s">
        <v>5</v>
      </c>
      <c r="AA39" s="17"/>
      <c r="AB39"/>
      <c r="AD39" s="16" t="s">
        <v>4</v>
      </c>
      <c r="AE39" s="46">
        <v>14223.25</v>
      </c>
      <c r="AF39" s="16">
        <v>14223.25</v>
      </c>
      <c r="AG39" s="16">
        <f t="shared" si="3"/>
        <v>711.16250000000002</v>
      </c>
      <c r="AH39" s="16">
        <f t="shared" si="4"/>
        <v>14934.4125</v>
      </c>
      <c r="AI39" s="17">
        <f t="shared" si="5"/>
        <v>-7.4999999997089617E-3</v>
      </c>
    </row>
    <row r="40" spans="1:35" s="16" customFormat="1" ht="30" x14ac:dyDescent="0.25">
      <c r="A40" s="16">
        <v>217</v>
      </c>
      <c r="B40" s="20">
        <v>264</v>
      </c>
      <c r="C40" s="20" t="s">
        <v>137</v>
      </c>
      <c r="D40" s="20">
        <v>42</v>
      </c>
      <c r="E40" s="20">
        <v>1</v>
      </c>
      <c r="F40" s="26" t="s">
        <v>181</v>
      </c>
      <c r="G40" s="23">
        <v>4867.43</v>
      </c>
      <c r="H40" s="20">
        <v>31.5</v>
      </c>
      <c r="I40" s="23">
        <v>1460.24</v>
      </c>
      <c r="J40" s="20">
        <v>21</v>
      </c>
      <c r="K40" s="23">
        <v>973.49</v>
      </c>
      <c r="L40" s="20">
        <v>10.5</v>
      </c>
      <c r="M40" s="23">
        <v>486.75</v>
      </c>
      <c r="N40" s="20">
        <v>0</v>
      </c>
      <c r="O40" s="23">
        <v>0</v>
      </c>
      <c r="P40" s="20">
        <v>0</v>
      </c>
      <c r="Q40" s="23">
        <v>0</v>
      </c>
      <c r="R40" s="22">
        <v>7787.91</v>
      </c>
      <c r="S40" s="20">
        <v>100</v>
      </c>
      <c r="T40" s="20">
        <v>50</v>
      </c>
      <c r="U40" s="21">
        <v>25</v>
      </c>
      <c r="V40" s="20"/>
      <c r="W40" s="20"/>
      <c r="X40"/>
      <c r="Y40" t="s">
        <v>5</v>
      </c>
      <c r="AA40" s="17"/>
      <c r="AB40"/>
      <c r="AD40" s="16" t="s">
        <v>4</v>
      </c>
      <c r="AE40" s="46">
        <v>7417.05</v>
      </c>
      <c r="AF40" s="16">
        <v>7417.05</v>
      </c>
      <c r="AG40" s="16">
        <f t="shared" si="3"/>
        <v>370.85250000000002</v>
      </c>
      <c r="AH40" s="16">
        <f t="shared" si="4"/>
        <v>7787.9025000000001</v>
      </c>
      <c r="AI40" s="17">
        <f t="shared" si="5"/>
        <v>-7.4999999997089617E-3</v>
      </c>
    </row>
    <row r="41" spans="1:35" s="16" customFormat="1" x14ac:dyDescent="0.25">
      <c r="A41" s="16">
        <v>218</v>
      </c>
      <c r="B41" s="20">
        <v>265</v>
      </c>
      <c r="C41" s="20" t="s">
        <v>137</v>
      </c>
      <c r="D41" s="20">
        <v>43</v>
      </c>
      <c r="E41" s="20">
        <v>1</v>
      </c>
      <c r="F41" s="26" t="s">
        <v>180</v>
      </c>
      <c r="G41" s="23">
        <v>3733.84</v>
      </c>
      <c r="H41" s="20">
        <v>31.5</v>
      </c>
      <c r="I41" s="23">
        <v>1120.1500000000001</v>
      </c>
      <c r="J41" s="20">
        <v>21</v>
      </c>
      <c r="K41" s="23">
        <v>746.77</v>
      </c>
      <c r="L41" s="20">
        <v>10.5</v>
      </c>
      <c r="M41" s="23">
        <v>373.38</v>
      </c>
      <c r="N41" s="20">
        <v>0</v>
      </c>
      <c r="O41" s="23">
        <v>0</v>
      </c>
      <c r="P41" s="20">
        <v>0</v>
      </c>
      <c r="Q41" s="23">
        <v>0</v>
      </c>
      <c r="R41" s="22">
        <v>5974.14</v>
      </c>
      <c r="S41" s="20">
        <v>100</v>
      </c>
      <c r="T41" s="20">
        <v>50</v>
      </c>
      <c r="U41" s="21">
        <v>25</v>
      </c>
      <c r="V41" s="20"/>
      <c r="W41" s="20"/>
      <c r="X41"/>
      <c r="Y41" t="s">
        <v>5</v>
      </c>
      <c r="AA41" s="17"/>
      <c r="AB41"/>
      <c r="AD41" s="16" t="s">
        <v>4</v>
      </c>
      <c r="AE41" s="46">
        <v>5689.66</v>
      </c>
      <c r="AF41" s="16">
        <v>5689.66</v>
      </c>
      <c r="AG41" s="16">
        <f t="shared" si="3"/>
        <v>284.483</v>
      </c>
      <c r="AH41" s="16">
        <f t="shared" si="4"/>
        <v>5974.143</v>
      </c>
      <c r="AI41" s="17">
        <f t="shared" si="5"/>
        <v>2.9999999997016857E-3</v>
      </c>
    </row>
    <row r="42" spans="1:35" s="16" customFormat="1" ht="30" x14ac:dyDescent="0.25">
      <c r="A42" s="16">
        <v>219</v>
      </c>
      <c r="B42" s="20">
        <v>266</v>
      </c>
      <c r="C42" s="20" t="s">
        <v>137</v>
      </c>
      <c r="D42" s="20">
        <v>44</v>
      </c>
      <c r="E42" s="20">
        <v>1</v>
      </c>
      <c r="F42" s="26" t="s">
        <v>179</v>
      </c>
      <c r="G42" s="23">
        <v>6400.7</v>
      </c>
      <c r="H42" s="20">
        <v>31.5</v>
      </c>
      <c r="I42" s="23">
        <v>1920.21</v>
      </c>
      <c r="J42" s="20">
        <v>21</v>
      </c>
      <c r="K42" s="23">
        <v>1280.1400000000001</v>
      </c>
      <c r="L42" s="20">
        <v>10.5</v>
      </c>
      <c r="M42" s="23">
        <v>640.07000000000005</v>
      </c>
      <c r="N42" s="20">
        <v>0</v>
      </c>
      <c r="O42" s="23">
        <v>0</v>
      </c>
      <c r="P42" s="20">
        <v>0</v>
      </c>
      <c r="Q42" s="23">
        <v>0</v>
      </c>
      <c r="R42" s="22">
        <v>10241.120000000001</v>
      </c>
      <c r="S42" s="20">
        <v>100</v>
      </c>
      <c r="T42" s="20">
        <v>50</v>
      </c>
      <c r="U42" s="21">
        <v>25</v>
      </c>
      <c r="V42" s="20"/>
      <c r="W42" s="20"/>
      <c r="X42"/>
      <c r="Y42" t="s">
        <v>5</v>
      </c>
      <c r="AA42" s="17"/>
      <c r="AB42"/>
      <c r="AD42" s="16" t="s">
        <v>4</v>
      </c>
      <c r="AE42" s="46">
        <v>9753.44</v>
      </c>
      <c r="AF42" s="16">
        <v>9753.44</v>
      </c>
      <c r="AG42" s="16">
        <f t="shared" si="3"/>
        <v>487.67200000000003</v>
      </c>
      <c r="AH42" s="16">
        <f t="shared" si="4"/>
        <v>10241.112000000001</v>
      </c>
      <c r="AI42" s="17">
        <f t="shared" si="5"/>
        <v>-7.9999999998108251E-3</v>
      </c>
    </row>
    <row r="43" spans="1:35" s="16" customFormat="1" ht="30" x14ac:dyDescent="0.25">
      <c r="A43" s="16">
        <v>220</v>
      </c>
      <c r="B43" s="20">
        <v>267</v>
      </c>
      <c r="C43" s="20" t="s">
        <v>137</v>
      </c>
      <c r="D43" s="20">
        <v>45</v>
      </c>
      <c r="E43" s="20">
        <v>1</v>
      </c>
      <c r="F43" s="26" t="s">
        <v>178</v>
      </c>
      <c r="G43" s="23">
        <v>1001.53</v>
      </c>
      <c r="H43" s="20">
        <v>31.5</v>
      </c>
      <c r="I43" s="23">
        <v>300.45999999999998</v>
      </c>
      <c r="J43" s="20">
        <v>21</v>
      </c>
      <c r="K43" s="23">
        <v>200.31</v>
      </c>
      <c r="L43" s="20">
        <v>10.5</v>
      </c>
      <c r="M43" s="23">
        <v>100.15</v>
      </c>
      <c r="N43" s="20">
        <v>0</v>
      </c>
      <c r="O43" s="23">
        <v>0</v>
      </c>
      <c r="P43" s="20">
        <v>0</v>
      </c>
      <c r="Q43" s="23">
        <v>0</v>
      </c>
      <c r="R43" s="22">
        <v>1602.45</v>
      </c>
      <c r="S43" s="20">
        <v>100</v>
      </c>
      <c r="T43" s="20">
        <v>50</v>
      </c>
      <c r="U43" s="21">
        <v>25</v>
      </c>
      <c r="V43" s="20"/>
      <c r="W43" s="20"/>
      <c r="X43"/>
      <c r="Y43" t="s">
        <v>5</v>
      </c>
      <c r="AA43" s="17"/>
      <c r="AB43"/>
      <c r="AD43" s="16" t="s">
        <v>4</v>
      </c>
      <c r="AE43" s="46">
        <v>1526.14</v>
      </c>
      <c r="AF43" s="16">
        <v>1526.14</v>
      </c>
      <c r="AG43" s="16">
        <f t="shared" si="3"/>
        <v>76.307000000000002</v>
      </c>
      <c r="AH43" s="16">
        <f t="shared" si="4"/>
        <v>1602.4470000000001</v>
      </c>
      <c r="AI43" s="17">
        <f t="shared" si="5"/>
        <v>-2.9999999999290594E-3</v>
      </c>
    </row>
    <row r="44" spans="1:35" s="16" customFormat="1" ht="30" x14ac:dyDescent="0.25">
      <c r="A44" s="16">
        <v>221</v>
      </c>
      <c r="B44" s="20">
        <v>268</v>
      </c>
      <c r="C44" s="20" t="s">
        <v>137</v>
      </c>
      <c r="D44" s="20">
        <v>46</v>
      </c>
      <c r="E44" s="20">
        <v>1</v>
      </c>
      <c r="F44" s="26" t="s">
        <v>177</v>
      </c>
      <c r="G44" s="23">
        <v>16001.16</v>
      </c>
      <c r="H44" s="20">
        <v>31.5</v>
      </c>
      <c r="I44" s="23">
        <v>4800.3500000000004</v>
      </c>
      <c r="J44" s="20">
        <v>21</v>
      </c>
      <c r="K44" s="23">
        <v>3200.23</v>
      </c>
      <c r="L44" s="20">
        <v>10.5</v>
      </c>
      <c r="M44" s="23">
        <v>1600.12</v>
      </c>
      <c r="N44" s="20">
        <v>0</v>
      </c>
      <c r="O44" s="23">
        <v>0</v>
      </c>
      <c r="P44" s="20">
        <v>0</v>
      </c>
      <c r="Q44" s="23">
        <v>0</v>
      </c>
      <c r="R44" s="22">
        <v>25601.86</v>
      </c>
      <c r="S44" s="20">
        <v>100</v>
      </c>
      <c r="T44" s="20">
        <v>50</v>
      </c>
      <c r="U44" s="21">
        <v>25</v>
      </c>
      <c r="V44" s="20"/>
      <c r="W44" s="20"/>
      <c r="X44"/>
      <c r="Y44" t="s">
        <v>5</v>
      </c>
      <c r="AA44" s="17"/>
      <c r="AB44"/>
      <c r="AD44" s="16" t="s">
        <v>4</v>
      </c>
      <c r="AE44" s="46">
        <v>24382.720000000001</v>
      </c>
      <c r="AF44" s="16">
        <v>24382.720000000001</v>
      </c>
      <c r="AG44" s="16">
        <f t="shared" si="3"/>
        <v>1219.1360000000002</v>
      </c>
      <c r="AH44" s="16">
        <f t="shared" si="4"/>
        <v>25601.856</v>
      </c>
      <c r="AI44" s="17">
        <f t="shared" si="5"/>
        <v>-4.0000000008149073E-3</v>
      </c>
    </row>
    <row r="45" spans="1:35" s="16" customFormat="1" ht="30" x14ac:dyDescent="0.25">
      <c r="A45" s="16">
        <v>222</v>
      </c>
      <c r="B45" s="20">
        <v>270</v>
      </c>
      <c r="C45" s="20" t="s">
        <v>137</v>
      </c>
      <c r="D45" s="20">
        <v>48</v>
      </c>
      <c r="E45" s="20">
        <v>1</v>
      </c>
      <c r="F45" s="26" t="s">
        <v>176</v>
      </c>
      <c r="G45" s="23">
        <v>8000.58</v>
      </c>
      <c r="H45" s="20">
        <v>31.5</v>
      </c>
      <c r="I45" s="23">
        <v>2400.17</v>
      </c>
      <c r="J45" s="20">
        <v>21</v>
      </c>
      <c r="K45" s="23">
        <v>1600.12</v>
      </c>
      <c r="L45" s="20">
        <v>10.5</v>
      </c>
      <c r="M45" s="23">
        <v>800.06</v>
      </c>
      <c r="N45" s="20">
        <v>0</v>
      </c>
      <c r="O45" s="23">
        <v>0</v>
      </c>
      <c r="P45" s="20">
        <v>0</v>
      </c>
      <c r="Q45" s="23">
        <v>0</v>
      </c>
      <c r="R45" s="22">
        <v>12800.93</v>
      </c>
      <c r="S45" s="20">
        <v>100</v>
      </c>
      <c r="T45" s="20">
        <v>50</v>
      </c>
      <c r="U45" s="21">
        <v>25</v>
      </c>
      <c r="V45" s="20"/>
      <c r="W45" s="20"/>
      <c r="X45"/>
      <c r="Y45" t="s">
        <v>5</v>
      </c>
      <c r="AA45" s="17"/>
      <c r="AB45"/>
      <c r="AD45" s="16" t="s">
        <v>4</v>
      </c>
      <c r="AE45" s="46">
        <v>12191.36</v>
      </c>
      <c r="AF45" s="16">
        <v>12191.36</v>
      </c>
      <c r="AG45" s="16">
        <f t="shared" si="3"/>
        <v>609.5680000000001</v>
      </c>
      <c r="AH45" s="16">
        <f t="shared" si="4"/>
        <v>12800.928</v>
      </c>
      <c r="AI45" s="17">
        <f t="shared" si="5"/>
        <v>-2.0000000004074536E-3</v>
      </c>
    </row>
    <row r="46" spans="1:35" s="16" customFormat="1" ht="30" x14ac:dyDescent="0.25">
      <c r="A46" s="16">
        <v>223</v>
      </c>
      <c r="B46" s="20">
        <v>271</v>
      </c>
      <c r="C46" s="20" t="s">
        <v>137</v>
      </c>
      <c r="D46" s="20">
        <v>49</v>
      </c>
      <c r="E46" s="20">
        <v>1</v>
      </c>
      <c r="F46" s="26" t="s">
        <v>175</v>
      </c>
      <c r="G46" s="23">
        <v>1734.27</v>
      </c>
      <c r="H46" s="20">
        <v>31.5</v>
      </c>
      <c r="I46" s="23">
        <v>520.29</v>
      </c>
      <c r="J46" s="20">
        <v>21</v>
      </c>
      <c r="K46" s="23">
        <v>346.86</v>
      </c>
      <c r="L46" s="20">
        <v>10.5</v>
      </c>
      <c r="M46" s="23">
        <v>173.43</v>
      </c>
      <c r="N46" s="20">
        <v>0</v>
      </c>
      <c r="O46" s="23">
        <v>0</v>
      </c>
      <c r="P46" s="20">
        <v>0</v>
      </c>
      <c r="Q46" s="23">
        <v>0</v>
      </c>
      <c r="R46" s="22">
        <v>2774.85</v>
      </c>
      <c r="S46" s="20">
        <v>100</v>
      </c>
      <c r="T46" s="20">
        <v>50</v>
      </c>
      <c r="U46" s="21">
        <v>25</v>
      </c>
      <c r="V46" s="20"/>
      <c r="W46" s="20"/>
      <c r="X46"/>
      <c r="Y46" t="s">
        <v>5</v>
      </c>
      <c r="AA46" s="17"/>
      <c r="AB46"/>
      <c r="AD46" s="16" t="s">
        <v>4</v>
      </c>
      <c r="AE46" s="46">
        <v>2642.71</v>
      </c>
      <c r="AF46" s="16">
        <v>2642.71</v>
      </c>
      <c r="AG46" s="16">
        <f t="shared" si="3"/>
        <v>132.13550000000001</v>
      </c>
      <c r="AH46" s="16">
        <f t="shared" si="4"/>
        <v>2774.8454999999999</v>
      </c>
      <c r="AI46" s="17">
        <f t="shared" si="5"/>
        <v>-4.500000000007276E-3</v>
      </c>
    </row>
    <row r="47" spans="1:35" s="16" customFormat="1" ht="30" x14ac:dyDescent="0.25">
      <c r="A47" s="16">
        <v>224</v>
      </c>
      <c r="B47" s="20">
        <v>272</v>
      </c>
      <c r="C47" s="20" t="s">
        <v>137</v>
      </c>
      <c r="D47" s="20">
        <v>50</v>
      </c>
      <c r="E47" s="20">
        <v>1</v>
      </c>
      <c r="F47" s="26" t="s">
        <v>174</v>
      </c>
      <c r="G47" s="23">
        <v>2800.09</v>
      </c>
      <c r="H47" s="20">
        <v>31.5</v>
      </c>
      <c r="I47" s="23">
        <v>840.03</v>
      </c>
      <c r="J47" s="20">
        <v>21</v>
      </c>
      <c r="K47" s="23">
        <v>560.02</v>
      </c>
      <c r="L47" s="20">
        <v>10.5</v>
      </c>
      <c r="M47" s="23">
        <v>280.01</v>
      </c>
      <c r="N47" s="20">
        <v>0</v>
      </c>
      <c r="O47" s="23">
        <v>0</v>
      </c>
      <c r="P47" s="20">
        <v>0</v>
      </c>
      <c r="Q47" s="23">
        <v>0</v>
      </c>
      <c r="R47" s="22">
        <v>4480.1499999999996</v>
      </c>
      <c r="S47" s="20">
        <v>100</v>
      </c>
      <c r="T47" s="20">
        <v>50</v>
      </c>
      <c r="U47" s="21">
        <v>25</v>
      </c>
      <c r="V47" s="20"/>
      <c r="W47" s="20"/>
      <c r="X47"/>
      <c r="Y47" t="s">
        <v>5</v>
      </c>
      <c r="AA47" s="17"/>
      <c r="AB47"/>
      <c r="AD47" s="16" t="s">
        <v>4</v>
      </c>
      <c r="AE47" s="46">
        <v>4266.8100000000004</v>
      </c>
      <c r="AF47" s="16">
        <v>4266.8100000000004</v>
      </c>
      <c r="AG47" s="16">
        <f t="shared" si="3"/>
        <v>213.34050000000002</v>
      </c>
      <c r="AH47" s="16">
        <f t="shared" si="4"/>
        <v>4480.1505000000006</v>
      </c>
      <c r="AI47" s="17">
        <f t="shared" si="5"/>
        <v>5.0000000101135811E-4</v>
      </c>
    </row>
    <row r="48" spans="1:35" s="16" customFormat="1" ht="30" x14ac:dyDescent="0.25">
      <c r="A48" s="16">
        <v>225</v>
      </c>
      <c r="B48" s="20">
        <v>273</v>
      </c>
      <c r="C48" s="20" t="s">
        <v>137</v>
      </c>
      <c r="D48" s="20">
        <v>51</v>
      </c>
      <c r="E48" s="20">
        <v>1</v>
      </c>
      <c r="F48" s="26" t="s">
        <v>173</v>
      </c>
      <c r="G48" s="23">
        <v>3334.16</v>
      </c>
      <c r="H48" s="20">
        <v>31.5</v>
      </c>
      <c r="I48" s="23">
        <v>1000.25</v>
      </c>
      <c r="J48" s="20">
        <v>21</v>
      </c>
      <c r="K48" s="23">
        <v>666.83</v>
      </c>
      <c r="L48" s="20">
        <v>10.5</v>
      </c>
      <c r="M48" s="23">
        <v>333.42</v>
      </c>
      <c r="N48" s="20">
        <v>0</v>
      </c>
      <c r="O48" s="23">
        <v>0</v>
      </c>
      <c r="P48" s="20">
        <v>0</v>
      </c>
      <c r="Q48" s="23">
        <v>0</v>
      </c>
      <c r="R48" s="22">
        <v>5334.66</v>
      </c>
      <c r="S48" s="20">
        <v>100</v>
      </c>
      <c r="T48" s="20">
        <v>50</v>
      </c>
      <c r="U48" s="21">
        <v>25</v>
      </c>
      <c r="V48" s="20"/>
      <c r="W48" s="20"/>
      <c r="X48"/>
      <c r="Y48" t="s">
        <v>5</v>
      </c>
      <c r="AA48" s="17"/>
      <c r="AB48"/>
      <c r="AD48" s="16" t="s">
        <v>4</v>
      </c>
      <c r="AE48" s="46">
        <v>5080.63</v>
      </c>
      <c r="AF48" s="16">
        <v>5080.63</v>
      </c>
      <c r="AG48" s="16">
        <f t="shared" si="3"/>
        <v>254.03150000000002</v>
      </c>
      <c r="AH48" s="16">
        <f t="shared" si="4"/>
        <v>5334.6615000000002</v>
      </c>
      <c r="AI48" s="17">
        <f t="shared" si="5"/>
        <v>1.5000000003055902E-3</v>
      </c>
    </row>
    <row r="49" spans="1:35" s="16" customFormat="1" x14ac:dyDescent="0.25">
      <c r="A49" s="16">
        <v>226</v>
      </c>
      <c r="B49" s="20">
        <v>274</v>
      </c>
      <c r="C49" s="20" t="s">
        <v>137</v>
      </c>
      <c r="D49" s="20">
        <v>52</v>
      </c>
      <c r="E49" s="20">
        <v>1</v>
      </c>
      <c r="F49" s="26" t="s">
        <v>172</v>
      </c>
      <c r="G49" s="23">
        <v>6668.32</v>
      </c>
      <c r="H49" s="20">
        <v>31.5</v>
      </c>
      <c r="I49" s="23">
        <v>2000.49</v>
      </c>
      <c r="J49" s="20">
        <v>21</v>
      </c>
      <c r="K49" s="23">
        <v>1333.67</v>
      </c>
      <c r="L49" s="20">
        <v>10.5</v>
      </c>
      <c r="M49" s="23">
        <v>666.83</v>
      </c>
      <c r="N49" s="20">
        <v>0</v>
      </c>
      <c r="O49" s="23">
        <v>0</v>
      </c>
      <c r="P49" s="20">
        <v>0</v>
      </c>
      <c r="Q49" s="23">
        <v>0</v>
      </c>
      <c r="R49" s="22">
        <v>10669.31</v>
      </c>
      <c r="S49" s="20">
        <v>100</v>
      </c>
      <c r="T49" s="20">
        <v>50</v>
      </c>
      <c r="U49" s="21">
        <v>25</v>
      </c>
      <c r="V49" s="20"/>
      <c r="W49" s="20"/>
      <c r="X49"/>
      <c r="Y49" t="s">
        <v>5</v>
      </c>
      <c r="AA49" s="17"/>
      <c r="AB49"/>
      <c r="AD49" s="16" t="s">
        <v>4</v>
      </c>
      <c r="AE49" s="46">
        <v>10161.25</v>
      </c>
      <c r="AF49" s="16">
        <v>10161.25</v>
      </c>
      <c r="AG49" s="16">
        <f t="shared" si="3"/>
        <v>508.0625</v>
      </c>
      <c r="AH49" s="16">
        <f t="shared" si="4"/>
        <v>10669.3125</v>
      </c>
      <c r="AI49" s="17">
        <f t="shared" si="5"/>
        <v>2.500000000509317E-3</v>
      </c>
    </row>
    <row r="50" spans="1:35" s="16" customFormat="1" x14ac:dyDescent="0.25">
      <c r="A50" s="16">
        <v>227</v>
      </c>
      <c r="B50" s="20">
        <v>275</v>
      </c>
      <c r="C50" s="20" t="s">
        <v>137</v>
      </c>
      <c r="D50" s="20">
        <v>53</v>
      </c>
      <c r="E50" s="20">
        <v>1</v>
      </c>
      <c r="F50" s="26" t="s">
        <v>171</v>
      </c>
      <c r="G50" s="23">
        <v>18001.88</v>
      </c>
      <c r="H50" s="20">
        <v>31.5</v>
      </c>
      <c r="I50" s="23">
        <v>5400.57</v>
      </c>
      <c r="J50" s="20">
        <v>21</v>
      </c>
      <c r="K50" s="23">
        <v>3600.38</v>
      </c>
      <c r="L50" s="20">
        <v>10.5</v>
      </c>
      <c r="M50" s="23">
        <v>1800.19</v>
      </c>
      <c r="N50" s="20">
        <v>0</v>
      </c>
      <c r="O50" s="23">
        <v>0</v>
      </c>
      <c r="P50" s="20">
        <v>0</v>
      </c>
      <c r="Q50" s="23">
        <v>0</v>
      </c>
      <c r="R50" s="22">
        <v>28803.02</v>
      </c>
      <c r="S50" s="20">
        <v>100</v>
      </c>
      <c r="T50" s="20">
        <v>50</v>
      </c>
      <c r="U50" s="21">
        <v>25</v>
      </c>
      <c r="V50" s="20"/>
      <c r="W50" s="20"/>
      <c r="X50"/>
      <c r="Y50" t="s">
        <v>5</v>
      </c>
      <c r="AA50" s="17"/>
      <c r="AB50"/>
      <c r="AD50" s="16" t="s">
        <v>4</v>
      </c>
      <c r="AE50" s="46">
        <v>27431.45</v>
      </c>
      <c r="AF50" s="16">
        <v>27431.45</v>
      </c>
      <c r="AG50" s="16">
        <f t="shared" si="3"/>
        <v>1371.5725000000002</v>
      </c>
      <c r="AH50" s="16">
        <f t="shared" si="4"/>
        <v>28803.022499999999</v>
      </c>
      <c r="AI50" s="17">
        <f t="shared" si="5"/>
        <v>2.4999999986903276E-3</v>
      </c>
    </row>
    <row r="51" spans="1:35" s="16" customFormat="1" x14ac:dyDescent="0.25">
      <c r="A51" s="16">
        <v>228</v>
      </c>
      <c r="B51" s="20">
        <v>276</v>
      </c>
      <c r="C51" s="20" t="s">
        <v>137</v>
      </c>
      <c r="D51" s="20">
        <v>54</v>
      </c>
      <c r="E51" s="20">
        <v>1</v>
      </c>
      <c r="F51" s="26" t="s">
        <v>170</v>
      </c>
      <c r="G51" s="23">
        <v>8666.7099999999991</v>
      </c>
      <c r="H51" s="20">
        <v>31.5</v>
      </c>
      <c r="I51" s="23">
        <v>2600.0100000000002</v>
      </c>
      <c r="J51" s="20">
        <v>21</v>
      </c>
      <c r="K51" s="23">
        <v>1733.34</v>
      </c>
      <c r="L51" s="20">
        <v>10.5</v>
      </c>
      <c r="M51" s="23">
        <v>866.67</v>
      </c>
      <c r="N51" s="20">
        <v>0</v>
      </c>
      <c r="O51" s="23">
        <v>0</v>
      </c>
      <c r="P51" s="20">
        <v>0</v>
      </c>
      <c r="Q51" s="23">
        <v>0</v>
      </c>
      <c r="R51" s="22">
        <v>13866.73</v>
      </c>
      <c r="S51" s="20">
        <v>100</v>
      </c>
      <c r="T51" s="20">
        <v>50</v>
      </c>
      <c r="U51" s="21">
        <v>25</v>
      </c>
      <c r="V51" s="20"/>
      <c r="W51" s="20"/>
      <c r="X51"/>
      <c r="Y51" t="s">
        <v>5</v>
      </c>
      <c r="AA51" s="17"/>
      <c r="AB51"/>
      <c r="AD51" s="16" t="s">
        <v>4</v>
      </c>
      <c r="AE51" s="46">
        <v>13206.41</v>
      </c>
      <c r="AF51" s="16">
        <v>13206.41</v>
      </c>
      <c r="AG51" s="16">
        <f t="shared" si="3"/>
        <v>660.32050000000004</v>
      </c>
      <c r="AH51" s="16">
        <f t="shared" si="4"/>
        <v>13866.7305</v>
      </c>
      <c r="AI51" s="17">
        <f t="shared" si="5"/>
        <v>5.0000000010186341E-4</v>
      </c>
    </row>
    <row r="52" spans="1:35" s="16" customFormat="1" x14ac:dyDescent="0.25">
      <c r="A52" s="16">
        <v>229</v>
      </c>
      <c r="B52" s="20">
        <v>277</v>
      </c>
      <c r="C52" s="20" t="s">
        <v>137</v>
      </c>
      <c r="D52" s="20">
        <v>55</v>
      </c>
      <c r="E52" s="20">
        <v>1</v>
      </c>
      <c r="F52" s="26" t="s">
        <v>169</v>
      </c>
      <c r="G52" s="23">
        <v>6400.7</v>
      </c>
      <c r="H52" s="20">
        <v>31.5</v>
      </c>
      <c r="I52" s="23">
        <v>1920.21</v>
      </c>
      <c r="J52" s="20">
        <v>21</v>
      </c>
      <c r="K52" s="23">
        <v>1280.1400000000001</v>
      </c>
      <c r="L52" s="20">
        <v>10.5</v>
      </c>
      <c r="M52" s="23">
        <v>640.07000000000005</v>
      </c>
      <c r="N52" s="20">
        <v>0</v>
      </c>
      <c r="O52" s="23">
        <v>0</v>
      </c>
      <c r="P52" s="20">
        <v>0</v>
      </c>
      <c r="Q52" s="23">
        <v>0</v>
      </c>
      <c r="R52" s="22">
        <v>10241.120000000001</v>
      </c>
      <c r="S52" s="20">
        <v>100</v>
      </c>
      <c r="T52" s="20">
        <v>50</v>
      </c>
      <c r="U52" s="21">
        <v>25</v>
      </c>
      <c r="V52" s="20"/>
      <c r="W52" s="20"/>
      <c r="X52"/>
      <c r="Y52" t="s">
        <v>5</v>
      </c>
      <c r="AA52" s="17"/>
      <c r="AB52"/>
      <c r="AD52" s="16" t="s">
        <v>4</v>
      </c>
      <c r="AE52" s="46">
        <v>9753.44</v>
      </c>
      <c r="AF52" s="16">
        <v>9753.44</v>
      </c>
      <c r="AG52" s="16">
        <f t="shared" si="3"/>
        <v>487.67200000000003</v>
      </c>
      <c r="AH52" s="16">
        <f t="shared" si="4"/>
        <v>10241.112000000001</v>
      </c>
      <c r="AI52" s="17">
        <f t="shared" si="5"/>
        <v>-7.9999999998108251E-3</v>
      </c>
    </row>
    <row r="53" spans="1:35" s="16" customFormat="1" x14ac:dyDescent="0.25">
      <c r="A53" s="16">
        <v>230</v>
      </c>
      <c r="B53" s="20">
        <v>278</v>
      </c>
      <c r="C53" s="20" t="s">
        <v>137</v>
      </c>
      <c r="D53" s="20">
        <v>56</v>
      </c>
      <c r="E53" s="20">
        <v>1</v>
      </c>
      <c r="F53" s="26" t="s">
        <v>168</v>
      </c>
      <c r="G53" s="23">
        <v>4666.42</v>
      </c>
      <c r="H53" s="20">
        <v>31.5</v>
      </c>
      <c r="I53" s="23">
        <v>1399.92</v>
      </c>
      <c r="J53" s="20">
        <v>21</v>
      </c>
      <c r="K53" s="23">
        <v>933.28</v>
      </c>
      <c r="L53" s="20">
        <v>10.5</v>
      </c>
      <c r="M53" s="23">
        <v>466.64</v>
      </c>
      <c r="N53" s="20">
        <v>0</v>
      </c>
      <c r="O53" s="23">
        <v>0</v>
      </c>
      <c r="P53" s="20">
        <v>0</v>
      </c>
      <c r="Q53" s="23">
        <v>0</v>
      </c>
      <c r="R53" s="22">
        <v>7466.26</v>
      </c>
      <c r="S53" s="20">
        <v>100</v>
      </c>
      <c r="T53" s="20">
        <v>50</v>
      </c>
      <c r="U53" s="21">
        <v>25</v>
      </c>
      <c r="V53" s="20"/>
      <c r="W53" s="20"/>
      <c r="X53"/>
      <c r="Y53" t="s">
        <v>5</v>
      </c>
      <c r="AA53" s="17"/>
      <c r="AB53"/>
      <c r="AD53" s="16" t="s">
        <v>4</v>
      </c>
      <c r="AE53" s="46">
        <v>7110.73</v>
      </c>
      <c r="AF53" s="16">
        <v>7110.73</v>
      </c>
      <c r="AG53" s="16">
        <f t="shared" si="3"/>
        <v>355.53649999999999</v>
      </c>
      <c r="AH53" s="16">
        <f t="shared" si="4"/>
        <v>7466.2664999999997</v>
      </c>
      <c r="AI53" s="17">
        <f t="shared" si="5"/>
        <v>6.4999999995052349E-3</v>
      </c>
    </row>
    <row r="54" spans="1:35" s="16" customFormat="1" x14ac:dyDescent="0.25">
      <c r="A54" s="16">
        <v>231</v>
      </c>
      <c r="B54" s="20">
        <v>2074</v>
      </c>
      <c r="C54" s="20" t="s">
        <v>137</v>
      </c>
      <c r="D54" s="20">
        <v>57</v>
      </c>
      <c r="E54" s="20">
        <v>1</v>
      </c>
      <c r="F54" s="26" t="s">
        <v>167</v>
      </c>
      <c r="G54" s="23">
        <v>16001.16</v>
      </c>
      <c r="H54" s="20">
        <v>31.5</v>
      </c>
      <c r="I54" s="23">
        <v>4800.3500000000004</v>
      </c>
      <c r="J54" s="20">
        <v>21</v>
      </c>
      <c r="K54" s="23">
        <v>3200.23</v>
      </c>
      <c r="L54" s="20">
        <v>10.5</v>
      </c>
      <c r="M54" s="23">
        <v>1600.12</v>
      </c>
      <c r="N54" s="20">
        <v>0</v>
      </c>
      <c r="O54" s="23">
        <v>0</v>
      </c>
      <c r="P54" s="20">
        <v>0</v>
      </c>
      <c r="Q54" s="23">
        <v>0</v>
      </c>
      <c r="R54" s="22">
        <v>25601.86</v>
      </c>
      <c r="S54" s="20">
        <v>100</v>
      </c>
      <c r="T54" s="20">
        <v>50</v>
      </c>
      <c r="U54" s="21">
        <v>25</v>
      </c>
      <c r="V54" s="20"/>
      <c r="W54" s="79"/>
      <c r="X54"/>
      <c r="Y54" t="s">
        <v>5</v>
      </c>
      <c r="AA54" s="17"/>
      <c r="AB54"/>
      <c r="AD54" s="16" t="s">
        <v>4</v>
      </c>
      <c r="AE54" s="46">
        <v>24382.720000000001</v>
      </c>
      <c r="AF54" s="16">
        <v>24382.720000000001</v>
      </c>
      <c r="AG54" s="16">
        <f t="shared" si="3"/>
        <v>1219.1360000000002</v>
      </c>
      <c r="AH54" s="16">
        <f t="shared" si="4"/>
        <v>25601.856</v>
      </c>
      <c r="AI54" s="17">
        <f t="shared" si="5"/>
        <v>-4.0000000008149073E-3</v>
      </c>
    </row>
    <row r="55" spans="1:35" s="16" customFormat="1" x14ac:dyDescent="0.25">
      <c r="A55" s="16">
        <v>232</v>
      </c>
      <c r="B55" s="20">
        <v>280</v>
      </c>
      <c r="C55" s="20" t="s">
        <v>137</v>
      </c>
      <c r="D55" s="20">
        <v>58</v>
      </c>
      <c r="E55" s="20">
        <v>1</v>
      </c>
      <c r="F55" s="26" t="s">
        <v>166</v>
      </c>
      <c r="G55" s="23">
        <v>5866.62</v>
      </c>
      <c r="H55" s="20">
        <v>31.5</v>
      </c>
      <c r="I55" s="23">
        <v>1759.99</v>
      </c>
      <c r="J55" s="20">
        <v>21</v>
      </c>
      <c r="K55" s="23">
        <v>1173.32</v>
      </c>
      <c r="L55" s="20">
        <v>10.5</v>
      </c>
      <c r="M55" s="23">
        <v>586.66999999999996</v>
      </c>
      <c r="N55" s="20">
        <v>0</v>
      </c>
      <c r="O55" s="23">
        <v>0</v>
      </c>
      <c r="P55" s="20">
        <v>0</v>
      </c>
      <c r="Q55" s="23">
        <v>0</v>
      </c>
      <c r="R55" s="22">
        <v>9386.6</v>
      </c>
      <c r="S55" s="20">
        <v>100</v>
      </c>
      <c r="T55" s="20">
        <v>50</v>
      </c>
      <c r="U55" s="21">
        <v>25</v>
      </c>
      <c r="V55" s="20"/>
      <c r="W55" s="20"/>
      <c r="X55"/>
      <c r="Y55" t="s">
        <v>5</v>
      </c>
      <c r="AA55" s="17"/>
      <c r="AB55"/>
      <c r="AD55" s="16" t="s">
        <v>4</v>
      </c>
      <c r="AE55" s="46">
        <v>8939.6200000000008</v>
      </c>
      <c r="AF55" s="16">
        <v>8939.6200000000008</v>
      </c>
      <c r="AG55" s="16">
        <f t="shared" si="3"/>
        <v>446.98100000000005</v>
      </c>
      <c r="AH55" s="16">
        <f t="shared" si="4"/>
        <v>9386.6010000000006</v>
      </c>
      <c r="AI55" s="17">
        <f t="shared" si="5"/>
        <v>1.0000000002037268E-3</v>
      </c>
    </row>
    <row r="56" spans="1:35" s="16" customFormat="1" ht="30" x14ac:dyDescent="0.25">
      <c r="A56" s="16">
        <v>233</v>
      </c>
      <c r="B56" s="20">
        <v>281</v>
      </c>
      <c r="C56" s="20" t="s">
        <v>137</v>
      </c>
      <c r="D56" s="20">
        <v>59</v>
      </c>
      <c r="E56" s="20">
        <v>1</v>
      </c>
      <c r="F56" s="26" t="s">
        <v>165</v>
      </c>
      <c r="G56" s="23">
        <v>6001.02</v>
      </c>
      <c r="H56" s="20">
        <v>31.5</v>
      </c>
      <c r="I56" s="23">
        <v>1800.31</v>
      </c>
      <c r="J56" s="20">
        <v>21</v>
      </c>
      <c r="K56" s="23">
        <v>1200.2</v>
      </c>
      <c r="L56" s="20">
        <v>10.5</v>
      </c>
      <c r="M56" s="23">
        <v>600.11</v>
      </c>
      <c r="N56" s="20">
        <v>0</v>
      </c>
      <c r="O56" s="23">
        <v>0</v>
      </c>
      <c r="P56" s="20">
        <v>0</v>
      </c>
      <c r="Q56" s="23">
        <v>0</v>
      </c>
      <c r="R56" s="22">
        <v>9601.64</v>
      </c>
      <c r="S56" s="20">
        <v>100</v>
      </c>
      <c r="T56" s="20">
        <v>50</v>
      </c>
      <c r="U56" s="21">
        <v>25</v>
      </c>
      <c r="V56" s="20"/>
      <c r="W56" s="20"/>
      <c r="X56"/>
      <c r="Y56" t="s">
        <v>5</v>
      </c>
      <c r="AA56" s="17"/>
      <c r="AB56"/>
      <c r="AD56" s="16" t="s">
        <v>4</v>
      </c>
      <c r="AE56" s="46">
        <v>9144.42</v>
      </c>
      <c r="AF56" s="16">
        <v>9144.42</v>
      </c>
      <c r="AG56" s="16">
        <f t="shared" si="3"/>
        <v>457.221</v>
      </c>
      <c r="AH56" s="16">
        <f t="shared" si="4"/>
        <v>9601.6409999999996</v>
      </c>
      <c r="AI56" s="17">
        <f t="shared" si="5"/>
        <v>1.0000000002037268E-3</v>
      </c>
    </row>
    <row r="57" spans="1:35" s="16" customFormat="1" ht="30" x14ac:dyDescent="0.25">
      <c r="A57" s="16">
        <v>234</v>
      </c>
      <c r="B57" s="20">
        <v>282</v>
      </c>
      <c r="C57" s="20" t="s">
        <v>137</v>
      </c>
      <c r="D57" s="20">
        <v>60</v>
      </c>
      <c r="E57" s="20">
        <v>1</v>
      </c>
      <c r="F57" s="26" t="s">
        <v>164</v>
      </c>
      <c r="G57" s="23">
        <v>5200.49</v>
      </c>
      <c r="H57" s="20">
        <v>31.5</v>
      </c>
      <c r="I57" s="23">
        <v>1560.15</v>
      </c>
      <c r="J57" s="20">
        <v>21</v>
      </c>
      <c r="K57" s="23">
        <v>1040.0999999999999</v>
      </c>
      <c r="L57" s="20">
        <v>10.5</v>
      </c>
      <c r="M57" s="23">
        <v>520.04999999999995</v>
      </c>
      <c r="N57" s="20">
        <v>0</v>
      </c>
      <c r="O57" s="23">
        <v>0</v>
      </c>
      <c r="P57" s="20">
        <v>0</v>
      </c>
      <c r="Q57" s="23">
        <v>0</v>
      </c>
      <c r="R57" s="22">
        <v>8320.7900000000009</v>
      </c>
      <c r="S57" s="20">
        <v>100</v>
      </c>
      <c r="T57" s="20">
        <v>50</v>
      </c>
      <c r="U57" s="21">
        <v>25</v>
      </c>
      <c r="V57" s="20"/>
      <c r="W57" s="20"/>
      <c r="X57"/>
      <c r="Y57" t="s">
        <v>5</v>
      </c>
      <c r="AA57" s="17"/>
      <c r="AB57"/>
      <c r="AD57" s="16" t="s">
        <v>4</v>
      </c>
      <c r="AE57" s="46">
        <v>7924.57</v>
      </c>
      <c r="AF57" s="16">
        <v>7924.57</v>
      </c>
      <c r="AG57" s="16">
        <f t="shared" si="3"/>
        <v>396.2285</v>
      </c>
      <c r="AH57" s="16">
        <f t="shared" si="4"/>
        <v>8320.798499999999</v>
      </c>
      <c r="AI57" s="17">
        <f t="shared" si="5"/>
        <v>8.4999999980936991E-3</v>
      </c>
    </row>
    <row r="58" spans="1:35" s="16" customFormat="1" x14ac:dyDescent="0.25">
      <c r="A58" s="16">
        <v>235</v>
      </c>
      <c r="B58" s="20">
        <v>283</v>
      </c>
      <c r="C58" s="20" t="s">
        <v>137</v>
      </c>
      <c r="D58" s="20">
        <v>61</v>
      </c>
      <c r="E58" s="20">
        <v>1</v>
      </c>
      <c r="F58" s="26" t="s">
        <v>163</v>
      </c>
      <c r="G58" s="23">
        <v>4666.42</v>
      </c>
      <c r="H58" s="20">
        <v>31.5</v>
      </c>
      <c r="I58" s="23">
        <v>1399.92</v>
      </c>
      <c r="J58" s="20">
        <v>21</v>
      </c>
      <c r="K58" s="23">
        <v>933.28</v>
      </c>
      <c r="L58" s="20">
        <v>10.5</v>
      </c>
      <c r="M58" s="23">
        <v>466.64</v>
      </c>
      <c r="N58" s="20">
        <v>0</v>
      </c>
      <c r="O58" s="23">
        <v>0</v>
      </c>
      <c r="P58" s="20">
        <v>0</v>
      </c>
      <c r="Q58" s="23">
        <v>0</v>
      </c>
      <c r="R58" s="22">
        <v>7466.26</v>
      </c>
      <c r="S58" s="20">
        <v>100</v>
      </c>
      <c r="T58" s="20">
        <v>50</v>
      </c>
      <c r="U58" s="21">
        <v>25</v>
      </c>
      <c r="V58" s="20"/>
      <c r="W58" s="20"/>
      <c r="X58"/>
      <c r="Y58" t="s">
        <v>5</v>
      </c>
      <c r="AA58" s="17"/>
      <c r="AB58"/>
      <c r="AD58" s="16" t="s">
        <v>4</v>
      </c>
      <c r="AE58" s="46">
        <v>7110.73</v>
      </c>
      <c r="AF58" s="16">
        <v>7110.73</v>
      </c>
      <c r="AG58" s="16">
        <f t="shared" si="3"/>
        <v>355.53649999999999</v>
      </c>
      <c r="AH58" s="16">
        <f t="shared" si="4"/>
        <v>7466.2664999999997</v>
      </c>
      <c r="AI58" s="17">
        <f t="shared" si="5"/>
        <v>6.4999999995052349E-3</v>
      </c>
    </row>
    <row r="59" spans="1:35" s="16" customFormat="1" x14ac:dyDescent="0.25">
      <c r="A59" s="16">
        <v>236</v>
      </c>
      <c r="B59" s="20">
        <v>284</v>
      </c>
      <c r="C59" s="20" t="s">
        <v>137</v>
      </c>
      <c r="D59" s="20">
        <v>62</v>
      </c>
      <c r="E59" s="20">
        <v>1</v>
      </c>
      <c r="F59" s="26" t="s">
        <v>162</v>
      </c>
      <c r="G59" s="23">
        <v>5333.72</v>
      </c>
      <c r="H59" s="20">
        <v>31.5</v>
      </c>
      <c r="I59" s="23">
        <v>1600.12</v>
      </c>
      <c r="J59" s="20">
        <v>21</v>
      </c>
      <c r="K59" s="23">
        <v>1066.75</v>
      </c>
      <c r="L59" s="20">
        <v>10.5</v>
      </c>
      <c r="M59" s="23">
        <v>533.37</v>
      </c>
      <c r="N59" s="20">
        <v>0</v>
      </c>
      <c r="O59" s="23">
        <v>0</v>
      </c>
      <c r="P59" s="20">
        <v>0</v>
      </c>
      <c r="Q59" s="23">
        <v>0</v>
      </c>
      <c r="R59" s="22">
        <v>8533.9599999999991</v>
      </c>
      <c r="S59" s="20">
        <v>100</v>
      </c>
      <c r="T59" s="20">
        <v>50</v>
      </c>
      <c r="U59" s="21">
        <v>25</v>
      </c>
      <c r="V59" s="20"/>
      <c r="W59" s="20"/>
      <c r="X59"/>
      <c r="Y59" t="s">
        <v>5</v>
      </c>
      <c r="AA59" s="17"/>
      <c r="AB59"/>
      <c r="AD59" s="16" t="s">
        <v>4</v>
      </c>
      <c r="AE59" s="46">
        <v>8127.57</v>
      </c>
      <c r="AF59" s="16">
        <v>8127.57</v>
      </c>
      <c r="AG59" s="16">
        <f t="shared" si="3"/>
        <v>406.37850000000003</v>
      </c>
      <c r="AH59" s="16">
        <f t="shared" si="4"/>
        <v>8533.9485000000004</v>
      </c>
      <c r="AI59" s="17">
        <f t="shared" si="5"/>
        <v>-1.149999999870488E-2</v>
      </c>
    </row>
    <row r="60" spans="1:35" s="16" customFormat="1" x14ac:dyDescent="0.25">
      <c r="A60" s="16">
        <v>237</v>
      </c>
      <c r="B60" s="20">
        <v>285</v>
      </c>
      <c r="C60" s="20" t="s">
        <v>137</v>
      </c>
      <c r="D60" s="20">
        <v>63</v>
      </c>
      <c r="E60" s="20">
        <v>1</v>
      </c>
      <c r="F60" s="26" t="s">
        <v>161</v>
      </c>
      <c r="G60" s="23">
        <v>4266.74</v>
      </c>
      <c r="H60" s="20">
        <v>31.5</v>
      </c>
      <c r="I60" s="23">
        <v>1280.02</v>
      </c>
      <c r="J60" s="20">
        <v>21</v>
      </c>
      <c r="K60" s="23">
        <v>853.35</v>
      </c>
      <c r="L60" s="20">
        <v>10.5</v>
      </c>
      <c r="M60" s="23">
        <v>426.68</v>
      </c>
      <c r="N60" s="20">
        <v>0</v>
      </c>
      <c r="O60" s="23">
        <v>0</v>
      </c>
      <c r="P60" s="20">
        <v>0</v>
      </c>
      <c r="Q60" s="23">
        <v>0</v>
      </c>
      <c r="R60" s="22">
        <v>6826.79</v>
      </c>
      <c r="S60" s="20">
        <v>100</v>
      </c>
      <c r="T60" s="20">
        <v>50</v>
      </c>
      <c r="U60" s="21">
        <v>25</v>
      </c>
      <c r="V60" s="20"/>
      <c r="W60" s="20"/>
      <c r="X60"/>
      <c r="Y60" t="s">
        <v>5</v>
      </c>
      <c r="AA60" s="17"/>
      <c r="AB60"/>
      <c r="AD60" s="16" t="s">
        <v>4</v>
      </c>
      <c r="AE60" s="46">
        <v>6501.7</v>
      </c>
      <c r="AF60" s="16">
        <v>6501.7</v>
      </c>
      <c r="AG60" s="16">
        <f t="shared" si="3"/>
        <v>325.08500000000004</v>
      </c>
      <c r="AH60" s="16">
        <f t="shared" si="4"/>
        <v>6826.7849999999999</v>
      </c>
      <c r="AI60" s="17">
        <f t="shared" si="5"/>
        <v>-5.0000000001091394E-3</v>
      </c>
    </row>
    <row r="61" spans="1:35" s="16" customFormat="1" x14ac:dyDescent="0.25">
      <c r="A61" s="16">
        <v>238</v>
      </c>
      <c r="B61" s="20">
        <v>286</v>
      </c>
      <c r="C61" s="20" t="s">
        <v>137</v>
      </c>
      <c r="D61" s="20">
        <v>64</v>
      </c>
      <c r="E61" s="20">
        <v>1</v>
      </c>
      <c r="F61" s="26" t="s">
        <v>160</v>
      </c>
      <c r="G61" s="23">
        <v>5734.56</v>
      </c>
      <c r="H61" s="20">
        <v>31.5</v>
      </c>
      <c r="I61" s="23">
        <v>1720.37</v>
      </c>
      <c r="J61" s="20">
        <v>21</v>
      </c>
      <c r="K61" s="23">
        <v>1146.92</v>
      </c>
      <c r="L61" s="20">
        <v>10.5</v>
      </c>
      <c r="M61" s="23">
        <v>573.46</v>
      </c>
      <c r="N61" s="20">
        <v>0</v>
      </c>
      <c r="O61" s="23">
        <v>0</v>
      </c>
      <c r="P61" s="20">
        <v>0</v>
      </c>
      <c r="Q61" s="23">
        <v>0</v>
      </c>
      <c r="R61" s="22">
        <v>9175.31</v>
      </c>
      <c r="S61" s="20">
        <v>100</v>
      </c>
      <c r="T61" s="20">
        <v>50</v>
      </c>
      <c r="U61" s="21">
        <v>25</v>
      </c>
      <c r="V61" s="20"/>
      <c r="W61" s="20"/>
      <c r="X61"/>
      <c r="Y61" t="s">
        <v>5</v>
      </c>
      <c r="AA61" s="17"/>
      <c r="AB61"/>
      <c r="AD61" s="16" t="s">
        <v>4</v>
      </c>
      <c r="AE61" s="46">
        <v>8738.39</v>
      </c>
      <c r="AF61" s="16">
        <v>8738.39</v>
      </c>
      <c r="AG61" s="16">
        <f t="shared" si="3"/>
        <v>436.91949999999997</v>
      </c>
      <c r="AH61" s="16">
        <f t="shared" si="4"/>
        <v>9175.3094999999994</v>
      </c>
      <c r="AI61" s="17">
        <f t="shared" si="5"/>
        <v>-5.0000000010186341E-4</v>
      </c>
    </row>
    <row r="62" spans="1:35" s="16" customFormat="1" ht="30" x14ac:dyDescent="0.25">
      <c r="A62" s="16">
        <v>239</v>
      </c>
      <c r="B62" s="20">
        <v>287</v>
      </c>
      <c r="C62" s="20" t="s">
        <v>137</v>
      </c>
      <c r="D62" s="20">
        <v>65</v>
      </c>
      <c r="E62" s="20">
        <v>1</v>
      </c>
      <c r="F62" s="26" t="s">
        <v>159</v>
      </c>
      <c r="G62" s="23">
        <v>6400.7</v>
      </c>
      <c r="H62" s="20">
        <v>31.5</v>
      </c>
      <c r="I62" s="23">
        <v>1920.21</v>
      </c>
      <c r="J62" s="20">
        <v>21</v>
      </c>
      <c r="K62" s="23">
        <v>1280.1400000000001</v>
      </c>
      <c r="L62" s="20">
        <v>10.5</v>
      </c>
      <c r="M62" s="23">
        <v>640.07000000000005</v>
      </c>
      <c r="N62" s="20">
        <v>0</v>
      </c>
      <c r="O62" s="23">
        <v>0</v>
      </c>
      <c r="P62" s="20">
        <v>0</v>
      </c>
      <c r="Q62" s="23">
        <v>0</v>
      </c>
      <c r="R62" s="22">
        <v>10241.120000000001</v>
      </c>
      <c r="S62" s="20">
        <v>100</v>
      </c>
      <c r="T62" s="20">
        <v>50</v>
      </c>
      <c r="U62" s="21">
        <v>25</v>
      </c>
      <c r="V62" s="20"/>
      <c r="W62" s="20"/>
      <c r="X62"/>
      <c r="Y62" t="s">
        <v>5</v>
      </c>
      <c r="AA62" s="17"/>
      <c r="AB62"/>
      <c r="AD62" s="16" t="s">
        <v>4</v>
      </c>
      <c r="AE62" s="46">
        <v>9753.44</v>
      </c>
      <c r="AF62" s="16">
        <v>9753.44</v>
      </c>
      <c r="AG62" s="16">
        <f t="shared" si="3"/>
        <v>487.67200000000003</v>
      </c>
      <c r="AH62" s="16">
        <f t="shared" si="4"/>
        <v>10241.112000000001</v>
      </c>
      <c r="AI62" s="17">
        <f t="shared" si="5"/>
        <v>-7.9999999998108251E-3</v>
      </c>
    </row>
    <row r="63" spans="1:35" s="16" customFormat="1" x14ac:dyDescent="0.25">
      <c r="A63" s="16">
        <v>240</v>
      </c>
      <c r="B63" s="20">
        <v>288</v>
      </c>
      <c r="C63" s="20" t="s">
        <v>137</v>
      </c>
      <c r="D63" s="20">
        <v>66</v>
      </c>
      <c r="E63" s="20">
        <v>1</v>
      </c>
      <c r="F63" s="26" t="s">
        <v>158</v>
      </c>
      <c r="G63" s="23">
        <v>4934.04</v>
      </c>
      <c r="H63" s="20">
        <v>31.5</v>
      </c>
      <c r="I63" s="23">
        <v>1480.22</v>
      </c>
      <c r="J63" s="20">
        <v>21</v>
      </c>
      <c r="K63" s="23">
        <v>986.81</v>
      </c>
      <c r="L63" s="20">
        <v>10.5</v>
      </c>
      <c r="M63" s="23">
        <v>493.41</v>
      </c>
      <c r="N63" s="20">
        <v>0</v>
      </c>
      <c r="O63" s="23">
        <v>0</v>
      </c>
      <c r="P63" s="20">
        <v>0</v>
      </c>
      <c r="Q63" s="23">
        <v>0</v>
      </c>
      <c r="R63" s="22">
        <v>7894.48</v>
      </c>
      <c r="S63" s="20">
        <v>100</v>
      </c>
      <c r="T63" s="20">
        <v>50</v>
      </c>
      <c r="U63" s="21">
        <v>25</v>
      </c>
      <c r="V63" s="20"/>
      <c r="W63" s="20"/>
      <c r="X63"/>
      <c r="Y63" t="s">
        <v>5</v>
      </c>
      <c r="AA63" s="17"/>
      <c r="AB63"/>
      <c r="AD63" s="16" t="s">
        <v>4</v>
      </c>
      <c r="AE63" s="46">
        <v>7518.55</v>
      </c>
      <c r="AF63" s="16">
        <v>7518.55</v>
      </c>
      <c r="AG63" s="16">
        <f t="shared" si="3"/>
        <v>375.92750000000001</v>
      </c>
      <c r="AH63" s="16">
        <f t="shared" si="4"/>
        <v>7894.4775</v>
      </c>
      <c r="AI63" s="17">
        <f t="shared" si="5"/>
        <v>-2.4999999995998223E-3</v>
      </c>
    </row>
    <row r="64" spans="1:35" s="16" customFormat="1" ht="30" x14ac:dyDescent="0.25">
      <c r="A64" s="16">
        <v>241</v>
      </c>
      <c r="B64" s="20">
        <v>289</v>
      </c>
      <c r="C64" s="20" t="s">
        <v>137</v>
      </c>
      <c r="D64" s="20">
        <v>67</v>
      </c>
      <c r="E64" s="20">
        <v>1</v>
      </c>
      <c r="F64" s="26" t="s">
        <v>157</v>
      </c>
      <c r="G64" s="23">
        <v>2400.41</v>
      </c>
      <c r="H64" s="20">
        <v>31.5</v>
      </c>
      <c r="I64" s="23">
        <v>720.12</v>
      </c>
      <c r="J64" s="20">
        <v>21</v>
      </c>
      <c r="K64" s="23">
        <v>480.08</v>
      </c>
      <c r="L64" s="20">
        <v>10.5</v>
      </c>
      <c r="M64" s="23">
        <v>240.04</v>
      </c>
      <c r="N64" s="20">
        <v>0</v>
      </c>
      <c r="O64" s="23">
        <v>0</v>
      </c>
      <c r="P64" s="20">
        <v>0</v>
      </c>
      <c r="Q64" s="23">
        <v>0</v>
      </c>
      <c r="R64" s="22">
        <v>3840.65</v>
      </c>
      <c r="S64" s="20">
        <v>100</v>
      </c>
      <c r="T64" s="20">
        <v>50</v>
      </c>
      <c r="U64" s="21">
        <v>25</v>
      </c>
      <c r="V64" s="20"/>
      <c r="W64" s="20"/>
      <c r="X64"/>
      <c r="Y64" t="s">
        <v>5</v>
      </c>
      <c r="AA64" s="17"/>
      <c r="AB64"/>
      <c r="AD64" s="16" t="s">
        <v>4</v>
      </c>
      <c r="AE64" s="46">
        <v>3657.76</v>
      </c>
      <c r="AF64" s="16">
        <v>3657.76</v>
      </c>
      <c r="AG64" s="16">
        <f t="shared" si="3"/>
        <v>182.88800000000003</v>
      </c>
      <c r="AH64" s="16">
        <f t="shared" si="4"/>
        <v>3840.6480000000001</v>
      </c>
      <c r="AI64" s="17">
        <f t="shared" si="5"/>
        <v>-1.9999999999527063E-3</v>
      </c>
    </row>
    <row r="65" spans="1:35" s="16" customFormat="1" x14ac:dyDescent="0.25">
      <c r="A65" s="16">
        <v>242</v>
      </c>
      <c r="B65" s="20">
        <v>290</v>
      </c>
      <c r="C65" s="20" t="s">
        <v>137</v>
      </c>
      <c r="D65" s="20">
        <v>68</v>
      </c>
      <c r="E65" s="20">
        <v>1</v>
      </c>
      <c r="F65" s="26" t="s">
        <v>156</v>
      </c>
      <c r="G65" s="23">
        <v>18668.009999999998</v>
      </c>
      <c r="H65" s="20">
        <v>31.5</v>
      </c>
      <c r="I65" s="23">
        <v>5600.41</v>
      </c>
      <c r="J65" s="20">
        <v>21</v>
      </c>
      <c r="K65" s="23">
        <v>3733.6</v>
      </c>
      <c r="L65" s="20">
        <v>10.5</v>
      </c>
      <c r="M65" s="23">
        <v>1866.81</v>
      </c>
      <c r="N65" s="20">
        <v>0</v>
      </c>
      <c r="O65" s="23">
        <v>0</v>
      </c>
      <c r="P65" s="20">
        <v>0</v>
      </c>
      <c r="Q65" s="23">
        <v>0</v>
      </c>
      <c r="R65" s="22">
        <v>29868.83</v>
      </c>
      <c r="S65" s="20">
        <v>100</v>
      </c>
      <c r="T65" s="20">
        <v>50</v>
      </c>
      <c r="U65" s="21">
        <v>25</v>
      </c>
      <c r="V65" s="20"/>
      <c r="W65" s="20"/>
      <c r="X65"/>
      <c r="Y65" t="s">
        <v>5</v>
      </c>
      <c r="AA65" s="17"/>
      <c r="AB65"/>
      <c r="AD65" s="16" t="s">
        <v>4</v>
      </c>
      <c r="AE65" s="46">
        <v>28446.5</v>
      </c>
      <c r="AF65" s="16">
        <v>28446.5</v>
      </c>
      <c r="AG65" s="16">
        <f t="shared" si="3"/>
        <v>1422.325</v>
      </c>
      <c r="AH65" s="16">
        <f t="shared" si="4"/>
        <v>29868.825000000001</v>
      </c>
      <c r="AI65" s="17">
        <f t="shared" si="5"/>
        <v>-5.0000000010186341E-3</v>
      </c>
    </row>
    <row r="66" spans="1:35" s="16" customFormat="1" ht="45" x14ac:dyDescent="0.25">
      <c r="A66" s="16">
        <v>243</v>
      </c>
      <c r="B66" s="20">
        <v>291</v>
      </c>
      <c r="C66" s="20" t="s">
        <v>137</v>
      </c>
      <c r="D66" s="20">
        <v>69</v>
      </c>
      <c r="E66" s="20">
        <v>1</v>
      </c>
      <c r="F66" s="26" t="s">
        <v>155</v>
      </c>
      <c r="G66" s="23">
        <v>9334.01</v>
      </c>
      <c r="H66" s="20">
        <v>31.5</v>
      </c>
      <c r="I66" s="23">
        <v>2800.2</v>
      </c>
      <c r="J66" s="20">
        <v>21</v>
      </c>
      <c r="K66" s="23">
        <v>1866.81</v>
      </c>
      <c r="L66" s="20">
        <v>10.5</v>
      </c>
      <c r="M66" s="23">
        <v>933.4</v>
      </c>
      <c r="N66" s="20">
        <v>0</v>
      </c>
      <c r="O66" s="23">
        <v>0</v>
      </c>
      <c r="P66" s="20">
        <v>0</v>
      </c>
      <c r="Q66" s="23">
        <v>0</v>
      </c>
      <c r="R66" s="22">
        <v>14934.42</v>
      </c>
      <c r="S66" s="20">
        <v>100</v>
      </c>
      <c r="T66" s="20">
        <v>50</v>
      </c>
      <c r="U66" s="21">
        <v>25</v>
      </c>
      <c r="V66" s="20"/>
      <c r="W66" s="20"/>
      <c r="X66"/>
      <c r="Y66" t="s">
        <v>5</v>
      </c>
      <c r="AA66" s="17"/>
      <c r="AB66"/>
      <c r="AD66" s="16" t="s">
        <v>4</v>
      </c>
      <c r="AE66" s="46">
        <v>14223.25</v>
      </c>
      <c r="AF66" s="16">
        <v>14223.25</v>
      </c>
      <c r="AG66" s="16">
        <f t="shared" si="3"/>
        <v>711.16250000000002</v>
      </c>
      <c r="AH66" s="16">
        <f t="shared" si="4"/>
        <v>14934.4125</v>
      </c>
      <c r="AI66" s="17">
        <f t="shared" si="5"/>
        <v>-7.4999999997089617E-3</v>
      </c>
    </row>
    <row r="67" spans="1:35" s="16" customFormat="1" x14ac:dyDescent="0.25">
      <c r="A67" s="16">
        <v>244</v>
      </c>
      <c r="B67" s="20">
        <v>292</v>
      </c>
      <c r="C67" s="20" t="s">
        <v>137</v>
      </c>
      <c r="D67" s="20">
        <v>70</v>
      </c>
      <c r="E67" s="20">
        <v>1</v>
      </c>
      <c r="F67" s="26" t="s">
        <v>154</v>
      </c>
      <c r="G67" s="23">
        <v>7334.45</v>
      </c>
      <c r="H67" s="20">
        <v>31.5</v>
      </c>
      <c r="I67" s="23">
        <v>2200.34</v>
      </c>
      <c r="J67" s="20">
        <v>21</v>
      </c>
      <c r="K67" s="23">
        <v>1466.89</v>
      </c>
      <c r="L67" s="20">
        <v>10.5</v>
      </c>
      <c r="M67" s="23">
        <v>733.45</v>
      </c>
      <c r="N67" s="20">
        <v>0</v>
      </c>
      <c r="O67" s="23">
        <v>0</v>
      </c>
      <c r="P67" s="20">
        <v>0</v>
      </c>
      <c r="Q67" s="23">
        <v>0</v>
      </c>
      <c r="R67" s="22">
        <v>11735.13</v>
      </c>
      <c r="S67" s="20">
        <v>100</v>
      </c>
      <c r="T67" s="20">
        <v>50</v>
      </c>
      <c r="U67" s="21">
        <v>25</v>
      </c>
      <c r="V67" s="20"/>
      <c r="W67" s="20"/>
      <c r="X67"/>
      <c r="Y67" t="s">
        <v>5</v>
      </c>
      <c r="AA67" s="17"/>
      <c r="AB67"/>
      <c r="AD67" s="16" t="s">
        <v>4</v>
      </c>
      <c r="AE67" s="46">
        <v>11176.31</v>
      </c>
      <c r="AF67" s="16">
        <v>11176.31</v>
      </c>
      <c r="AG67" s="16">
        <f t="shared" ref="AG67:AG98" si="6">+AF67*5%</f>
        <v>558.81550000000004</v>
      </c>
      <c r="AH67" s="16">
        <f t="shared" ref="AH67:AH98" si="7">+AG67+AF67</f>
        <v>11735.1255</v>
      </c>
      <c r="AI67" s="17">
        <f t="shared" ref="AI67:AI98" si="8">+AH67-R67</f>
        <v>-4.4999999990977813E-3</v>
      </c>
    </row>
    <row r="68" spans="1:35" s="16" customFormat="1" x14ac:dyDescent="0.25">
      <c r="A68" s="16">
        <v>245</v>
      </c>
      <c r="B68" s="20">
        <v>293</v>
      </c>
      <c r="C68" s="20" t="s">
        <v>137</v>
      </c>
      <c r="D68" s="20">
        <v>71</v>
      </c>
      <c r="E68" s="20">
        <v>1</v>
      </c>
      <c r="F68" s="26" t="s">
        <v>153</v>
      </c>
      <c r="G68" s="23">
        <v>9334.01</v>
      </c>
      <c r="H68" s="20">
        <v>31.5</v>
      </c>
      <c r="I68" s="23">
        <v>2800.2</v>
      </c>
      <c r="J68" s="20">
        <v>21</v>
      </c>
      <c r="K68" s="23">
        <v>1866.81</v>
      </c>
      <c r="L68" s="20">
        <v>10.5</v>
      </c>
      <c r="M68" s="23">
        <v>933.4</v>
      </c>
      <c r="N68" s="20">
        <v>0</v>
      </c>
      <c r="O68" s="23">
        <v>0</v>
      </c>
      <c r="P68" s="20">
        <v>0</v>
      </c>
      <c r="Q68" s="23">
        <v>0</v>
      </c>
      <c r="R68" s="22">
        <v>14934.42</v>
      </c>
      <c r="S68" s="20">
        <v>100</v>
      </c>
      <c r="T68" s="20">
        <v>50</v>
      </c>
      <c r="U68" s="21">
        <v>25</v>
      </c>
      <c r="V68" s="20"/>
      <c r="W68" s="20"/>
      <c r="X68"/>
      <c r="Y68" t="s">
        <v>5</v>
      </c>
      <c r="AA68" s="17"/>
      <c r="AB68"/>
      <c r="AD68" s="16" t="s">
        <v>4</v>
      </c>
      <c r="AE68" s="46">
        <v>14223.25</v>
      </c>
      <c r="AF68" s="16">
        <v>14223.25</v>
      </c>
      <c r="AG68" s="16">
        <f t="shared" si="6"/>
        <v>711.16250000000002</v>
      </c>
      <c r="AH68" s="16">
        <f t="shared" si="7"/>
        <v>14934.4125</v>
      </c>
      <c r="AI68" s="17">
        <f t="shared" si="8"/>
        <v>-7.4999999997089617E-3</v>
      </c>
    </row>
    <row r="69" spans="1:35" s="16" customFormat="1" ht="30" x14ac:dyDescent="0.25">
      <c r="A69" s="16">
        <v>246</v>
      </c>
      <c r="B69" s="20">
        <v>294</v>
      </c>
      <c r="C69" s="20" t="s">
        <v>137</v>
      </c>
      <c r="D69" s="20">
        <v>72</v>
      </c>
      <c r="E69" s="20">
        <v>1</v>
      </c>
      <c r="F69" s="26" t="s">
        <v>152</v>
      </c>
      <c r="G69" s="23">
        <v>7334.45</v>
      </c>
      <c r="H69" s="20">
        <v>31.5</v>
      </c>
      <c r="I69" s="23">
        <v>2200.34</v>
      </c>
      <c r="J69" s="20">
        <v>21</v>
      </c>
      <c r="K69" s="23">
        <v>1466.89</v>
      </c>
      <c r="L69" s="20">
        <v>10.5</v>
      </c>
      <c r="M69" s="23">
        <v>733.45</v>
      </c>
      <c r="N69" s="20">
        <v>0</v>
      </c>
      <c r="O69" s="23">
        <v>0</v>
      </c>
      <c r="P69" s="20">
        <v>0</v>
      </c>
      <c r="Q69" s="23">
        <v>0</v>
      </c>
      <c r="R69" s="22">
        <v>11735.13</v>
      </c>
      <c r="S69" s="20">
        <v>100</v>
      </c>
      <c r="T69" s="20">
        <v>50</v>
      </c>
      <c r="U69" s="21">
        <v>25</v>
      </c>
      <c r="V69" s="20"/>
      <c r="W69" s="20"/>
      <c r="X69"/>
      <c r="Y69" t="s">
        <v>5</v>
      </c>
      <c r="AA69" s="17"/>
      <c r="AB69"/>
      <c r="AD69" s="16" t="s">
        <v>4</v>
      </c>
      <c r="AE69" s="46">
        <v>11176.31</v>
      </c>
      <c r="AF69" s="16">
        <v>11176.31</v>
      </c>
      <c r="AG69" s="16">
        <f t="shared" si="6"/>
        <v>558.81550000000004</v>
      </c>
      <c r="AH69" s="16">
        <f t="shared" si="7"/>
        <v>11735.1255</v>
      </c>
      <c r="AI69" s="17">
        <f t="shared" si="8"/>
        <v>-4.4999999990977813E-3</v>
      </c>
    </row>
    <row r="70" spans="1:35" s="16" customFormat="1" ht="30" x14ac:dyDescent="0.25">
      <c r="A70" s="16">
        <v>247</v>
      </c>
      <c r="B70" s="20">
        <v>295</v>
      </c>
      <c r="C70" s="20" t="s">
        <v>137</v>
      </c>
      <c r="D70" s="20">
        <v>73</v>
      </c>
      <c r="E70" s="20">
        <v>1</v>
      </c>
      <c r="F70" s="26" t="s">
        <v>151</v>
      </c>
      <c r="G70" s="23">
        <v>6934.77</v>
      </c>
      <c r="H70" s="20">
        <v>31.5</v>
      </c>
      <c r="I70" s="23">
        <v>2080.4299999999998</v>
      </c>
      <c r="J70" s="20">
        <v>21</v>
      </c>
      <c r="K70" s="23">
        <v>1386.96</v>
      </c>
      <c r="L70" s="20">
        <v>10.5</v>
      </c>
      <c r="M70" s="23">
        <v>693.47</v>
      </c>
      <c r="N70" s="20">
        <v>0</v>
      </c>
      <c r="O70" s="23">
        <v>0</v>
      </c>
      <c r="P70" s="20">
        <v>0</v>
      </c>
      <c r="Q70" s="23">
        <v>0</v>
      </c>
      <c r="R70" s="22">
        <v>11095.63</v>
      </c>
      <c r="S70" s="20">
        <v>100</v>
      </c>
      <c r="T70" s="20">
        <v>50</v>
      </c>
      <c r="U70" s="21">
        <v>25</v>
      </c>
      <c r="V70" s="20"/>
      <c r="W70" s="20"/>
      <c r="X70"/>
      <c r="Y70" t="s">
        <v>5</v>
      </c>
      <c r="AA70" s="17"/>
      <c r="AB70"/>
      <c r="AD70" s="16" t="s">
        <v>4</v>
      </c>
      <c r="AE70" s="46">
        <v>10567.26</v>
      </c>
      <c r="AF70" s="16">
        <v>10567.26</v>
      </c>
      <c r="AG70" s="16">
        <f t="shared" si="6"/>
        <v>528.36300000000006</v>
      </c>
      <c r="AH70" s="16">
        <f t="shared" si="7"/>
        <v>11095.623</v>
      </c>
      <c r="AI70" s="17">
        <f t="shared" si="8"/>
        <v>-6.9999999996070983E-3</v>
      </c>
    </row>
    <row r="71" spans="1:35" s="16" customFormat="1" ht="30" x14ac:dyDescent="0.25">
      <c r="A71" s="16">
        <v>248</v>
      </c>
      <c r="B71" s="20">
        <v>296</v>
      </c>
      <c r="C71" s="20" t="s">
        <v>137</v>
      </c>
      <c r="D71" s="20">
        <v>74</v>
      </c>
      <c r="E71" s="20">
        <v>1</v>
      </c>
      <c r="F71" s="26" t="s">
        <v>150</v>
      </c>
      <c r="G71" s="23">
        <v>1133.5899999999999</v>
      </c>
      <c r="H71" s="20">
        <v>31.5</v>
      </c>
      <c r="I71" s="23">
        <v>340.07</v>
      </c>
      <c r="J71" s="20">
        <v>21</v>
      </c>
      <c r="K71" s="23">
        <v>226.72</v>
      </c>
      <c r="L71" s="20">
        <v>0</v>
      </c>
      <c r="M71" s="24">
        <v>0</v>
      </c>
      <c r="N71" s="20">
        <v>0</v>
      </c>
      <c r="O71" s="23">
        <v>0</v>
      </c>
      <c r="P71" s="20">
        <v>0</v>
      </c>
      <c r="Q71" s="23">
        <v>0</v>
      </c>
      <c r="R71" s="22">
        <v>1700.38</v>
      </c>
      <c r="S71" s="20">
        <v>100</v>
      </c>
      <c r="T71" s="20">
        <v>50</v>
      </c>
      <c r="U71" s="21">
        <v>25</v>
      </c>
      <c r="V71" s="20"/>
      <c r="W71" s="20"/>
      <c r="X71"/>
      <c r="Y71" t="s">
        <v>5</v>
      </c>
      <c r="AA71" s="17"/>
      <c r="AB71"/>
      <c r="AD71" s="16" t="s">
        <v>4</v>
      </c>
      <c r="AE71" s="46">
        <v>1619.41</v>
      </c>
      <c r="AF71" s="16">
        <v>1619.41</v>
      </c>
      <c r="AG71" s="16">
        <f t="shared" si="6"/>
        <v>80.970500000000015</v>
      </c>
      <c r="AH71" s="16">
        <f t="shared" si="7"/>
        <v>1700.3805000000002</v>
      </c>
      <c r="AI71" s="17">
        <f t="shared" si="8"/>
        <v>5.0000000010186341E-4</v>
      </c>
    </row>
    <row r="72" spans="1:35" s="16" customFormat="1" ht="30" x14ac:dyDescent="0.25">
      <c r="A72" s="16">
        <v>249</v>
      </c>
      <c r="B72" s="20">
        <v>297</v>
      </c>
      <c r="C72" s="20" t="s">
        <v>137</v>
      </c>
      <c r="D72" s="20">
        <v>75</v>
      </c>
      <c r="E72" s="20">
        <v>1</v>
      </c>
      <c r="F72" s="26" t="s">
        <v>149</v>
      </c>
      <c r="G72" s="23">
        <v>1333.43</v>
      </c>
      <c r="H72" s="20">
        <v>31.5</v>
      </c>
      <c r="I72" s="23">
        <v>400.03</v>
      </c>
      <c r="J72" s="20">
        <v>21</v>
      </c>
      <c r="K72" s="23">
        <v>266.69</v>
      </c>
      <c r="L72" s="20">
        <v>10.5</v>
      </c>
      <c r="M72" s="23">
        <v>133.34</v>
      </c>
      <c r="N72" s="20">
        <v>0</v>
      </c>
      <c r="O72" s="23">
        <v>0</v>
      </c>
      <c r="P72" s="20">
        <v>0</v>
      </c>
      <c r="Q72" s="23">
        <v>0</v>
      </c>
      <c r="R72" s="22">
        <v>2133.4899999999998</v>
      </c>
      <c r="S72" s="20">
        <v>100</v>
      </c>
      <c r="T72" s="20">
        <v>50</v>
      </c>
      <c r="U72" s="21">
        <v>25</v>
      </c>
      <c r="V72" s="20"/>
      <c r="W72" s="20"/>
      <c r="X72"/>
      <c r="Y72" t="s">
        <v>5</v>
      </c>
      <c r="AA72" s="17"/>
      <c r="AB72"/>
      <c r="AD72" s="16" t="s">
        <v>4</v>
      </c>
      <c r="AE72" s="46">
        <v>2031.89</v>
      </c>
      <c r="AF72" s="16">
        <v>2031.89</v>
      </c>
      <c r="AG72" s="16">
        <f t="shared" si="6"/>
        <v>101.59450000000001</v>
      </c>
      <c r="AH72" s="16">
        <f t="shared" si="7"/>
        <v>2133.4845</v>
      </c>
      <c r="AI72" s="17">
        <f t="shared" si="8"/>
        <v>-5.4999999997562554E-3</v>
      </c>
    </row>
    <row r="73" spans="1:35" s="16" customFormat="1" ht="30" x14ac:dyDescent="0.25">
      <c r="A73" s="16">
        <v>250</v>
      </c>
      <c r="B73" s="20">
        <v>298</v>
      </c>
      <c r="C73" s="20" t="s">
        <v>137</v>
      </c>
      <c r="D73" s="20">
        <v>76</v>
      </c>
      <c r="E73" s="20">
        <v>1</v>
      </c>
      <c r="F73" s="26" t="s">
        <v>148</v>
      </c>
      <c r="G73" s="23">
        <v>5884.16</v>
      </c>
      <c r="H73" s="20">
        <v>31.5</v>
      </c>
      <c r="I73" s="23">
        <v>1765.25</v>
      </c>
      <c r="J73" s="20">
        <v>21</v>
      </c>
      <c r="K73" s="23">
        <v>1176.83</v>
      </c>
      <c r="L73" s="20">
        <v>0</v>
      </c>
      <c r="M73" s="24">
        <v>0</v>
      </c>
      <c r="N73" s="20">
        <v>0</v>
      </c>
      <c r="O73" s="23">
        <v>0</v>
      </c>
      <c r="P73" s="20">
        <v>0</v>
      </c>
      <c r="Q73" s="23">
        <v>0</v>
      </c>
      <c r="R73" s="22">
        <v>8826.24</v>
      </c>
      <c r="S73" s="20">
        <v>100</v>
      </c>
      <c r="T73" s="20">
        <v>50</v>
      </c>
      <c r="U73" s="21">
        <v>25</v>
      </c>
      <c r="V73" s="20"/>
      <c r="W73" s="20"/>
      <c r="X73"/>
      <c r="Y73" t="s">
        <v>5</v>
      </c>
      <c r="AA73" s="17"/>
      <c r="AB73"/>
      <c r="AD73" s="16" t="s">
        <v>4</v>
      </c>
      <c r="AE73" s="46">
        <v>8405.94</v>
      </c>
      <c r="AF73" s="16">
        <v>8405.94</v>
      </c>
      <c r="AG73" s="16">
        <f t="shared" si="6"/>
        <v>420.29700000000003</v>
      </c>
      <c r="AH73" s="16">
        <f t="shared" si="7"/>
        <v>8826.237000000001</v>
      </c>
      <c r="AI73" s="17">
        <f t="shared" si="8"/>
        <v>-2.999999998792191E-3</v>
      </c>
    </row>
    <row r="74" spans="1:35" s="16" customFormat="1" ht="30" x14ac:dyDescent="0.25">
      <c r="A74" s="16">
        <v>251</v>
      </c>
      <c r="B74" s="20">
        <v>299</v>
      </c>
      <c r="C74" s="20" t="s">
        <v>137</v>
      </c>
      <c r="D74" s="20">
        <v>77</v>
      </c>
      <c r="E74" s="20">
        <v>1</v>
      </c>
      <c r="F74" s="26" t="s">
        <v>147</v>
      </c>
      <c r="G74" s="23">
        <v>3334.16</v>
      </c>
      <c r="H74" s="20">
        <v>31.5</v>
      </c>
      <c r="I74" s="23">
        <v>1000.25</v>
      </c>
      <c r="J74" s="20">
        <v>21</v>
      </c>
      <c r="K74" s="23">
        <v>666.83</v>
      </c>
      <c r="L74" s="20">
        <v>10.5</v>
      </c>
      <c r="M74" s="23">
        <v>333.42</v>
      </c>
      <c r="N74" s="20">
        <v>0</v>
      </c>
      <c r="O74" s="23">
        <v>0</v>
      </c>
      <c r="P74" s="20">
        <v>0</v>
      </c>
      <c r="Q74" s="23">
        <v>0</v>
      </c>
      <c r="R74" s="22">
        <v>5334.66</v>
      </c>
      <c r="S74" s="20">
        <v>100</v>
      </c>
      <c r="T74" s="20">
        <v>50</v>
      </c>
      <c r="U74" s="21">
        <v>25</v>
      </c>
      <c r="V74" s="20"/>
      <c r="W74" s="20"/>
      <c r="X74"/>
      <c r="Y74" t="s">
        <v>5</v>
      </c>
      <c r="AA74" s="17"/>
      <c r="AB74"/>
      <c r="AD74" s="16" t="s">
        <v>4</v>
      </c>
      <c r="AE74" s="46">
        <v>5080.63</v>
      </c>
      <c r="AF74" s="16">
        <v>5080.63</v>
      </c>
      <c r="AG74" s="16">
        <f t="shared" si="6"/>
        <v>254.03150000000002</v>
      </c>
      <c r="AH74" s="16">
        <f t="shared" si="7"/>
        <v>5334.6615000000002</v>
      </c>
      <c r="AI74" s="17">
        <f t="shared" si="8"/>
        <v>1.5000000003055902E-3</v>
      </c>
    </row>
    <row r="75" spans="1:35" s="16" customFormat="1" x14ac:dyDescent="0.25">
      <c r="A75" s="16">
        <v>252</v>
      </c>
      <c r="B75" s="20">
        <v>300</v>
      </c>
      <c r="C75" s="20" t="s">
        <v>137</v>
      </c>
      <c r="D75" s="20">
        <v>78</v>
      </c>
      <c r="E75" s="20">
        <v>1</v>
      </c>
      <c r="F75" s="26" t="s">
        <v>146</v>
      </c>
      <c r="G75" s="23">
        <v>933.75</v>
      </c>
      <c r="H75" s="20">
        <v>31.5</v>
      </c>
      <c r="I75" s="23">
        <v>280.13</v>
      </c>
      <c r="J75" s="20">
        <v>21</v>
      </c>
      <c r="K75" s="23">
        <v>186.75</v>
      </c>
      <c r="L75" s="20">
        <v>10.5</v>
      </c>
      <c r="M75" s="23">
        <v>93.38</v>
      </c>
      <c r="N75" s="20">
        <v>0</v>
      </c>
      <c r="O75" s="23">
        <v>0</v>
      </c>
      <c r="P75" s="20">
        <v>0</v>
      </c>
      <c r="Q75" s="23">
        <v>0</v>
      </c>
      <c r="R75" s="22">
        <v>1494.01</v>
      </c>
      <c r="S75" s="20">
        <v>100</v>
      </c>
      <c r="T75" s="20">
        <v>50</v>
      </c>
      <c r="U75" s="21">
        <v>25</v>
      </c>
      <c r="V75" s="20"/>
      <c r="W75" s="20"/>
      <c r="X75"/>
      <c r="Y75" t="s">
        <v>5</v>
      </c>
      <c r="AA75" s="17"/>
      <c r="AB75"/>
      <c r="AD75" s="16" t="s">
        <v>4</v>
      </c>
      <c r="AE75" s="46">
        <v>1422.87</v>
      </c>
      <c r="AF75" s="16">
        <v>1422.87</v>
      </c>
      <c r="AG75" s="16">
        <f t="shared" si="6"/>
        <v>71.143500000000003</v>
      </c>
      <c r="AH75" s="16">
        <f t="shared" si="7"/>
        <v>1494.0134999999998</v>
      </c>
      <c r="AI75" s="17">
        <f t="shared" si="8"/>
        <v>3.4999999998035491E-3</v>
      </c>
    </row>
    <row r="76" spans="1:35" s="16" customFormat="1" x14ac:dyDescent="0.25">
      <c r="A76" s="16">
        <v>253</v>
      </c>
      <c r="B76" s="20">
        <v>301</v>
      </c>
      <c r="C76" s="20" t="s">
        <v>137</v>
      </c>
      <c r="D76" s="20">
        <v>79</v>
      </c>
      <c r="E76" s="20">
        <v>1</v>
      </c>
      <c r="F76" s="26" t="s">
        <v>145</v>
      </c>
      <c r="G76" s="23">
        <v>800.53</v>
      </c>
      <c r="H76" s="20">
        <v>31.5</v>
      </c>
      <c r="I76" s="23">
        <v>240.16</v>
      </c>
      <c r="J76" s="20">
        <v>21</v>
      </c>
      <c r="K76" s="23">
        <v>160.1</v>
      </c>
      <c r="L76" s="20">
        <v>10.5</v>
      </c>
      <c r="M76" s="23">
        <v>80.05</v>
      </c>
      <c r="N76" s="20">
        <v>0</v>
      </c>
      <c r="O76" s="23">
        <v>0</v>
      </c>
      <c r="P76" s="20">
        <v>0</v>
      </c>
      <c r="Q76" s="23">
        <v>0</v>
      </c>
      <c r="R76" s="22">
        <v>1280.8399999999999</v>
      </c>
      <c r="S76" s="20">
        <v>100</v>
      </c>
      <c r="T76" s="20">
        <v>50</v>
      </c>
      <c r="U76" s="21">
        <v>25</v>
      </c>
      <c r="V76" s="20"/>
      <c r="W76" s="20"/>
      <c r="X76"/>
      <c r="Y76" t="s">
        <v>5</v>
      </c>
      <c r="AA76" s="17"/>
      <c r="AB76"/>
      <c r="AD76" s="16" t="s">
        <v>4</v>
      </c>
      <c r="AE76" s="46">
        <v>1219.8499999999999</v>
      </c>
      <c r="AF76" s="16">
        <v>1219.8499999999999</v>
      </c>
      <c r="AG76" s="16">
        <f t="shared" si="6"/>
        <v>60.9925</v>
      </c>
      <c r="AH76" s="16">
        <f t="shared" si="7"/>
        <v>1280.8425</v>
      </c>
      <c r="AI76" s="17">
        <f t="shared" si="8"/>
        <v>2.5000000000545697E-3</v>
      </c>
    </row>
    <row r="77" spans="1:35" s="16" customFormat="1" x14ac:dyDescent="0.25">
      <c r="A77" s="16">
        <v>254</v>
      </c>
      <c r="B77" s="20">
        <v>302</v>
      </c>
      <c r="C77" s="20" t="s">
        <v>137</v>
      </c>
      <c r="D77" s="20">
        <v>80</v>
      </c>
      <c r="E77" s="20">
        <v>1</v>
      </c>
      <c r="F77" s="26" t="s">
        <v>144</v>
      </c>
      <c r="G77" s="23">
        <v>601.86</v>
      </c>
      <c r="H77" s="20">
        <v>31.5</v>
      </c>
      <c r="I77" s="23">
        <v>180.56</v>
      </c>
      <c r="J77" s="20">
        <v>21</v>
      </c>
      <c r="K77" s="23">
        <v>120.37</v>
      </c>
      <c r="L77" s="20">
        <v>10.5</v>
      </c>
      <c r="M77" s="23">
        <v>60.19</v>
      </c>
      <c r="N77" s="20">
        <v>0</v>
      </c>
      <c r="O77" s="23">
        <v>0</v>
      </c>
      <c r="P77" s="20">
        <v>0</v>
      </c>
      <c r="Q77" s="23">
        <v>0</v>
      </c>
      <c r="R77" s="22">
        <v>962.98</v>
      </c>
      <c r="S77" s="20">
        <v>100</v>
      </c>
      <c r="T77" s="20">
        <v>50</v>
      </c>
      <c r="U77" s="21">
        <v>25</v>
      </c>
      <c r="V77" s="20"/>
      <c r="W77" s="20"/>
      <c r="X77"/>
      <c r="Y77" t="s">
        <v>5</v>
      </c>
      <c r="AA77" s="17"/>
      <c r="AB77"/>
      <c r="AD77" s="16" t="s">
        <v>4</v>
      </c>
      <c r="AE77" s="46">
        <v>917.12</v>
      </c>
      <c r="AF77" s="16">
        <v>917.12</v>
      </c>
      <c r="AG77" s="16">
        <f t="shared" si="6"/>
        <v>45.856000000000002</v>
      </c>
      <c r="AH77" s="16">
        <f t="shared" si="7"/>
        <v>962.976</v>
      </c>
      <c r="AI77" s="17">
        <f t="shared" si="8"/>
        <v>-4.0000000000190994E-3</v>
      </c>
    </row>
    <row r="78" spans="1:35" s="16" customFormat="1" ht="30" x14ac:dyDescent="0.25">
      <c r="A78" s="16">
        <v>255</v>
      </c>
      <c r="B78" s="20">
        <v>303</v>
      </c>
      <c r="C78" s="20" t="s">
        <v>137</v>
      </c>
      <c r="D78" s="20">
        <v>81</v>
      </c>
      <c r="E78" s="20">
        <v>1</v>
      </c>
      <c r="F78" s="26" t="s">
        <v>143</v>
      </c>
      <c r="G78" s="23">
        <v>5200.49</v>
      </c>
      <c r="H78" s="20">
        <v>31.5</v>
      </c>
      <c r="I78" s="23">
        <v>1560.15</v>
      </c>
      <c r="J78" s="20">
        <v>21</v>
      </c>
      <c r="K78" s="23">
        <v>1040.0999999999999</v>
      </c>
      <c r="L78" s="20">
        <v>10.5</v>
      </c>
      <c r="M78" s="23">
        <v>520.04999999999995</v>
      </c>
      <c r="N78" s="20">
        <v>0</v>
      </c>
      <c r="O78" s="23">
        <v>0</v>
      </c>
      <c r="P78" s="20">
        <v>0</v>
      </c>
      <c r="Q78" s="23">
        <v>0</v>
      </c>
      <c r="R78" s="22">
        <v>8320.7900000000009</v>
      </c>
      <c r="S78" s="20">
        <v>100</v>
      </c>
      <c r="T78" s="20">
        <v>50</v>
      </c>
      <c r="U78" s="21">
        <v>25</v>
      </c>
      <c r="V78" s="20"/>
      <c r="W78" s="20"/>
      <c r="X78"/>
      <c r="Y78" t="s">
        <v>5</v>
      </c>
      <c r="AA78" s="17"/>
      <c r="AB78"/>
      <c r="AD78" s="16" t="s">
        <v>4</v>
      </c>
      <c r="AE78" s="46">
        <v>7924.57</v>
      </c>
      <c r="AF78" s="16">
        <v>7924.57</v>
      </c>
      <c r="AG78" s="16">
        <f t="shared" si="6"/>
        <v>396.2285</v>
      </c>
      <c r="AH78" s="16">
        <f t="shared" si="7"/>
        <v>8320.798499999999</v>
      </c>
      <c r="AI78" s="17">
        <f t="shared" si="8"/>
        <v>8.4999999980936991E-3</v>
      </c>
    </row>
    <row r="79" spans="1:35" s="16" customFormat="1" ht="30" x14ac:dyDescent="0.25">
      <c r="A79" s="16">
        <v>256</v>
      </c>
      <c r="B79" s="20">
        <v>304</v>
      </c>
      <c r="C79" s="20" t="s">
        <v>137</v>
      </c>
      <c r="D79" s="20">
        <v>82</v>
      </c>
      <c r="E79" s="20">
        <v>1</v>
      </c>
      <c r="F79" s="26" t="s">
        <v>142</v>
      </c>
      <c r="G79" s="23">
        <v>1333.43</v>
      </c>
      <c r="H79" s="20">
        <v>31.5</v>
      </c>
      <c r="I79" s="23">
        <v>400.03</v>
      </c>
      <c r="J79" s="20">
        <v>21</v>
      </c>
      <c r="K79" s="23">
        <v>266.69</v>
      </c>
      <c r="L79" s="20">
        <v>10.5</v>
      </c>
      <c r="M79" s="23">
        <v>133.34</v>
      </c>
      <c r="N79" s="20">
        <v>0</v>
      </c>
      <c r="O79" s="23">
        <v>0</v>
      </c>
      <c r="P79" s="20">
        <v>0</v>
      </c>
      <c r="Q79" s="23">
        <v>0</v>
      </c>
      <c r="R79" s="22">
        <v>2133.4899999999998</v>
      </c>
      <c r="S79" s="20">
        <v>100</v>
      </c>
      <c r="T79" s="20">
        <v>50</v>
      </c>
      <c r="U79" s="21">
        <v>25</v>
      </c>
      <c r="V79" s="20"/>
      <c r="W79" s="20"/>
      <c r="X79"/>
      <c r="Y79" t="s">
        <v>5</v>
      </c>
      <c r="AA79" s="17"/>
      <c r="AB79"/>
      <c r="AD79" s="16" t="s">
        <v>4</v>
      </c>
      <c r="AE79" s="46">
        <v>2031.89</v>
      </c>
      <c r="AF79" s="16">
        <v>2031.89</v>
      </c>
      <c r="AG79" s="16">
        <f t="shared" si="6"/>
        <v>101.59450000000001</v>
      </c>
      <c r="AH79" s="16">
        <f t="shared" si="7"/>
        <v>2133.4845</v>
      </c>
      <c r="AI79" s="17">
        <f t="shared" si="8"/>
        <v>-5.4999999997562554E-3</v>
      </c>
    </row>
    <row r="80" spans="1:35" s="16" customFormat="1" ht="30" x14ac:dyDescent="0.25">
      <c r="A80" s="16">
        <v>257</v>
      </c>
      <c r="B80" s="20">
        <v>305</v>
      </c>
      <c r="C80" s="20" t="s">
        <v>137</v>
      </c>
      <c r="D80" s="20">
        <v>83</v>
      </c>
      <c r="E80" s="20">
        <v>1</v>
      </c>
      <c r="F80" s="26" t="s">
        <v>141</v>
      </c>
      <c r="G80" s="23">
        <v>601.86</v>
      </c>
      <c r="H80" s="20">
        <v>31.5</v>
      </c>
      <c r="I80" s="23">
        <v>180.56</v>
      </c>
      <c r="J80" s="20">
        <v>21</v>
      </c>
      <c r="K80" s="23">
        <v>120.37</v>
      </c>
      <c r="L80" s="20">
        <v>10.5</v>
      </c>
      <c r="M80" s="23">
        <v>60.19</v>
      </c>
      <c r="N80" s="20">
        <v>0</v>
      </c>
      <c r="O80" s="23">
        <v>0</v>
      </c>
      <c r="P80" s="20">
        <v>0</v>
      </c>
      <c r="Q80" s="23">
        <v>0</v>
      </c>
      <c r="R80" s="22">
        <v>962.98</v>
      </c>
      <c r="S80" s="20">
        <v>100</v>
      </c>
      <c r="T80" s="20">
        <v>50</v>
      </c>
      <c r="U80" s="21">
        <v>25</v>
      </c>
      <c r="V80" s="20"/>
      <c r="W80" s="20"/>
      <c r="X80"/>
      <c r="Y80" t="s">
        <v>5</v>
      </c>
      <c r="AA80" s="17"/>
      <c r="AB80"/>
      <c r="AD80" s="16" t="s">
        <v>4</v>
      </c>
      <c r="AE80" s="46">
        <v>917.12</v>
      </c>
      <c r="AF80" s="16">
        <v>917.12</v>
      </c>
      <c r="AG80" s="16">
        <f t="shared" si="6"/>
        <v>45.856000000000002</v>
      </c>
      <c r="AH80" s="16">
        <f t="shared" si="7"/>
        <v>962.976</v>
      </c>
      <c r="AI80" s="17">
        <f t="shared" si="8"/>
        <v>-4.0000000000190994E-3</v>
      </c>
    </row>
    <row r="81" spans="1:35" s="16" customFormat="1" x14ac:dyDescent="0.25">
      <c r="A81" s="16">
        <v>258</v>
      </c>
      <c r="B81" s="20">
        <v>306</v>
      </c>
      <c r="C81" s="20" t="s">
        <v>137</v>
      </c>
      <c r="D81" s="20">
        <v>84</v>
      </c>
      <c r="E81" s="20">
        <v>1</v>
      </c>
      <c r="F81" s="26" t="s">
        <v>140</v>
      </c>
      <c r="G81" s="23">
        <v>399.68</v>
      </c>
      <c r="H81" s="20">
        <v>31.5</v>
      </c>
      <c r="I81" s="23">
        <v>119.91</v>
      </c>
      <c r="J81" s="20">
        <v>21</v>
      </c>
      <c r="K81" s="23">
        <v>79.94</v>
      </c>
      <c r="L81" s="20">
        <v>10.5</v>
      </c>
      <c r="M81" s="23">
        <v>39.97</v>
      </c>
      <c r="N81" s="20">
        <v>0</v>
      </c>
      <c r="O81" s="23">
        <v>0</v>
      </c>
      <c r="P81" s="20">
        <v>0</v>
      </c>
      <c r="Q81" s="23">
        <v>0</v>
      </c>
      <c r="R81" s="22">
        <v>639.5</v>
      </c>
      <c r="S81" s="20">
        <v>100</v>
      </c>
      <c r="T81" s="20">
        <v>50</v>
      </c>
      <c r="U81" s="21">
        <v>25</v>
      </c>
      <c r="V81" s="20"/>
      <c r="W81" s="20"/>
      <c r="X81"/>
      <c r="Y81" t="s">
        <v>5</v>
      </c>
      <c r="AA81" s="17"/>
      <c r="AB81"/>
      <c r="AD81" s="16" t="s">
        <v>4</v>
      </c>
      <c r="AE81" s="46">
        <v>609.04999999999995</v>
      </c>
      <c r="AF81" s="16">
        <v>609.04999999999995</v>
      </c>
      <c r="AG81" s="16">
        <f t="shared" si="6"/>
        <v>30.452500000000001</v>
      </c>
      <c r="AH81" s="16">
        <f t="shared" si="7"/>
        <v>639.50249999999994</v>
      </c>
      <c r="AI81" s="17">
        <f t="shared" si="8"/>
        <v>2.4999999999408828E-3</v>
      </c>
    </row>
    <row r="82" spans="1:35" s="16" customFormat="1" x14ac:dyDescent="0.25">
      <c r="A82" s="16">
        <v>259</v>
      </c>
      <c r="B82" s="20">
        <v>307</v>
      </c>
      <c r="C82" s="20" t="s">
        <v>137</v>
      </c>
      <c r="D82" s="20">
        <v>85</v>
      </c>
      <c r="E82" s="20">
        <v>1</v>
      </c>
      <c r="F82" s="26" t="s">
        <v>139</v>
      </c>
      <c r="G82" s="23">
        <v>933.75</v>
      </c>
      <c r="H82" s="20">
        <v>31.5</v>
      </c>
      <c r="I82" s="23">
        <v>280.13</v>
      </c>
      <c r="J82" s="20">
        <v>21</v>
      </c>
      <c r="K82" s="23">
        <v>186.75</v>
      </c>
      <c r="L82" s="20">
        <v>10.5</v>
      </c>
      <c r="M82" s="23">
        <v>93.38</v>
      </c>
      <c r="N82" s="20">
        <v>0</v>
      </c>
      <c r="O82" s="23">
        <v>0</v>
      </c>
      <c r="P82" s="20">
        <v>0</v>
      </c>
      <c r="Q82" s="23">
        <v>0</v>
      </c>
      <c r="R82" s="22">
        <v>1494.01</v>
      </c>
      <c r="S82" s="20">
        <v>100</v>
      </c>
      <c r="T82" s="20">
        <v>50</v>
      </c>
      <c r="U82" s="21">
        <v>25</v>
      </c>
      <c r="V82" s="20"/>
      <c r="W82" s="20"/>
      <c r="X82"/>
      <c r="Y82" t="s">
        <v>5</v>
      </c>
      <c r="AA82" s="17"/>
      <c r="AB82"/>
      <c r="AD82" s="16" t="s">
        <v>4</v>
      </c>
      <c r="AE82" s="46">
        <v>1422.87</v>
      </c>
      <c r="AF82" s="16">
        <v>1422.87</v>
      </c>
      <c r="AG82" s="16">
        <f t="shared" si="6"/>
        <v>71.143500000000003</v>
      </c>
      <c r="AH82" s="16">
        <f t="shared" si="7"/>
        <v>1494.0134999999998</v>
      </c>
      <c r="AI82" s="17">
        <f t="shared" si="8"/>
        <v>3.4999999998035491E-3</v>
      </c>
    </row>
    <row r="83" spans="1:35" s="16" customFormat="1" x14ac:dyDescent="0.25">
      <c r="A83" s="16">
        <v>260</v>
      </c>
      <c r="B83" s="20">
        <v>308</v>
      </c>
      <c r="C83" s="20" t="s">
        <v>137</v>
      </c>
      <c r="D83" s="20">
        <v>86</v>
      </c>
      <c r="E83" s="20">
        <v>1</v>
      </c>
      <c r="F83" s="26" t="s">
        <v>138</v>
      </c>
      <c r="G83" s="23">
        <v>426.55</v>
      </c>
      <c r="H83" s="20">
        <v>0</v>
      </c>
      <c r="I83" s="24">
        <v>0</v>
      </c>
      <c r="J83" s="25">
        <v>0</v>
      </c>
      <c r="K83" s="24">
        <v>0</v>
      </c>
      <c r="L83" s="25">
        <v>0</v>
      </c>
      <c r="M83" s="24">
        <v>0</v>
      </c>
      <c r="N83" s="20">
        <v>0</v>
      </c>
      <c r="O83" s="23">
        <v>0</v>
      </c>
      <c r="P83" s="20">
        <v>0</v>
      </c>
      <c r="Q83" s="23">
        <v>0</v>
      </c>
      <c r="R83" s="22">
        <v>426.55</v>
      </c>
      <c r="S83" s="20">
        <v>0</v>
      </c>
      <c r="T83" s="20">
        <v>0</v>
      </c>
      <c r="U83" s="21">
        <v>0</v>
      </c>
      <c r="V83" s="20"/>
      <c r="W83" s="20"/>
      <c r="X83"/>
      <c r="Y83" t="s">
        <v>5</v>
      </c>
      <c r="AA83" s="17"/>
      <c r="AB83"/>
      <c r="AD83" s="16" t="s">
        <v>4</v>
      </c>
      <c r="AE83" s="46">
        <v>406.24</v>
      </c>
      <c r="AF83" s="16">
        <v>406.24</v>
      </c>
      <c r="AG83" s="16">
        <f t="shared" si="6"/>
        <v>20.312000000000001</v>
      </c>
      <c r="AH83" s="16">
        <f t="shared" si="7"/>
        <v>426.55200000000002</v>
      </c>
      <c r="AI83" s="17">
        <f t="shared" si="8"/>
        <v>2.0000000000095497E-3</v>
      </c>
    </row>
    <row r="84" spans="1:35" s="16" customFormat="1" x14ac:dyDescent="0.25">
      <c r="A84" s="16">
        <v>261</v>
      </c>
      <c r="B84" s="20">
        <v>309</v>
      </c>
      <c r="C84" s="20" t="s">
        <v>137</v>
      </c>
      <c r="D84" s="20">
        <v>87</v>
      </c>
      <c r="E84" s="20">
        <v>1</v>
      </c>
      <c r="F84" s="26" t="s">
        <v>136</v>
      </c>
      <c r="G84" s="23">
        <v>5200.49</v>
      </c>
      <c r="H84" s="20">
        <v>31.5</v>
      </c>
      <c r="I84" s="23">
        <v>1560.15</v>
      </c>
      <c r="J84" s="20">
        <v>21</v>
      </c>
      <c r="K84" s="23">
        <v>1040.0999999999999</v>
      </c>
      <c r="L84" s="20">
        <v>10.5</v>
      </c>
      <c r="M84" s="23">
        <v>520.04999999999995</v>
      </c>
      <c r="N84" s="20">
        <v>0</v>
      </c>
      <c r="O84" s="23">
        <v>0</v>
      </c>
      <c r="P84" s="20">
        <v>0</v>
      </c>
      <c r="Q84" s="23">
        <v>0</v>
      </c>
      <c r="R84" s="22">
        <v>8320.7900000000009</v>
      </c>
      <c r="S84" s="20">
        <v>100</v>
      </c>
      <c r="T84" s="20">
        <v>50</v>
      </c>
      <c r="U84" s="21">
        <v>25</v>
      </c>
      <c r="V84" s="20"/>
      <c r="W84" s="20"/>
      <c r="X84"/>
      <c r="Y84" t="s">
        <v>5</v>
      </c>
      <c r="AA84" s="17"/>
      <c r="AB84"/>
      <c r="AD84" s="16" t="s">
        <v>4</v>
      </c>
      <c r="AE84" s="46">
        <v>7924.57</v>
      </c>
      <c r="AF84" s="16">
        <v>7924.57</v>
      </c>
      <c r="AG84" s="16">
        <f t="shared" si="6"/>
        <v>396.2285</v>
      </c>
      <c r="AH84" s="16">
        <f t="shared" si="7"/>
        <v>8320.798499999999</v>
      </c>
      <c r="AI84" s="17">
        <f t="shared" si="8"/>
        <v>8.4999999980936991E-3</v>
      </c>
    </row>
    <row r="85" spans="1:35" ht="22.5" x14ac:dyDescent="0.25">
      <c r="B85" s="15"/>
      <c r="C85" s="12"/>
      <c r="D85" s="11"/>
      <c r="E85" s="11"/>
      <c r="F85" s="5" t="s">
        <v>3</v>
      </c>
      <c r="G85" s="14"/>
      <c r="H85" s="13"/>
      <c r="I85" s="12"/>
      <c r="J85" s="12"/>
      <c r="K85" s="12"/>
      <c r="L85" s="12"/>
      <c r="M85" s="12"/>
      <c r="N85" s="12"/>
      <c r="O85" s="12"/>
      <c r="P85" s="12"/>
      <c r="Q85" s="12"/>
      <c r="R85" s="11"/>
      <c r="Z85" s="16"/>
      <c r="AA85" s="17"/>
    </row>
    <row r="86" spans="1:35" ht="22.5" x14ac:dyDescent="0.25">
      <c r="B86" s="10"/>
      <c r="C86" s="8"/>
      <c r="D86" s="7"/>
      <c r="E86" s="7"/>
      <c r="F86" s="5" t="s">
        <v>2</v>
      </c>
      <c r="G86" s="9">
        <v>0.3</v>
      </c>
      <c r="H86" s="3">
        <v>0.3</v>
      </c>
      <c r="I86" s="8"/>
      <c r="J86" s="8"/>
      <c r="K86" s="8"/>
      <c r="L86" s="8"/>
      <c r="M86" s="8"/>
      <c r="N86" s="8"/>
      <c r="O86" s="8"/>
      <c r="P86" s="8"/>
      <c r="Q86" s="8"/>
      <c r="R86" s="7"/>
      <c r="Z86" s="16"/>
      <c r="AA86" s="17"/>
    </row>
    <row r="87" spans="1:35" ht="22.5" x14ac:dyDescent="0.25">
      <c r="B87" s="10"/>
      <c r="C87" s="8"/>
      <c r="D87" s="7"/>
      <c r="E87" s="7"/>
      <c r="F87" s="5" t="s">
        <v>1</v>
      </c>
      <c r="G87" s="9">
        <v>0.2</v>
      </c>
      <c r="H87" s="3">
        <v>0.2</v>
      </c>
      <c r="I87" s="8"/>
      <c r="J87" s="8"/>
      <c r="K87" s="8"/>
      <c r="L87" s="8"/>
      <c r="M87" s="8"/>
      <c r="N87" s="8"/>
      <c r="O87" s="8"/>
      <c r="P87" s="8"/>
      <c r="Q87" s="8"/>
      <c r="R87" s="7"/>
    </row>
    <row r="88" spans="1:35" ht="34.5" thickBot="1" x14ac:dyDescent="0.3">
      <c r="B88" s="6"/>
      <c r="C88" s="2"/>
      <c r="D88" s="1"/>
      <c r="E88" s="1"/>
      <c r="F88" s="5" t="s">
        <v>0</v>
      </c>
      <c r="G88" s="4">
        <v>0.1</v>
      </c>
      <c r="H88" s="3">
        <v>0.1</v>
      </c>
      <c r="I88" s="2"/>
      <c r="J88" s="2"/>
      <c r="K88" s="2"/>
      <c r="L88" s="2"/>
      <c r="M88" s="2"/>
      <c r="N88" s="2"/>
      <c r="O88" s="2"/>
      <c r="P88" s="2"/>
      <c r="Q88" s="2"/>
      <c r="R88" s="1"/>
    </row>
  </sheetData>
  <mergeCells count="6"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B1:AG14"/>
  <sheetViews>
    <sheetView topLeftCell="C3" zoomScale="75" zoomScaleNormal="75" workbookViewId="0">
      <selection activeCell="G24" sqref="G24"/>
    </sheetView>
  </sheetViews>
  <sheetFormatPr baseColWidth="10" defaultRowHeight="15" x14ac:dyDescent="0.25"/>
  <cols>
    <col min="1" max="1" width="0" style="38" hidden="1" customWidth="1"/>
    <col min="2" max="2" width="13.85546875" style="38" hidden="1" customWidth="1"/>
    <col min="3" max="3" width="12.7109375" style="38" customWidth="1"/>
    <col min="4" max="4" width="11.42578125" style="38"/>
    <col min="5" max="5" width="0" style="38" hidden="1" customWidth="1"/>
    <col min="6" max="6" width="47.42578125" style="38" customWidth="1"/>
    <col min="7" max="7" width="17" style="38" customWidth="1"/>
    <col min="8" max="8" width="0" style="38" hidden="1" customWidth="1"/>
    <col min="9" max="9" width="13.5703125" style="38" customWidth="1"/>
    <col min="10" max="10" width="0" style="38" hidden="1" customWidth="1"/>
    <col min="11" max="11" width="14.42578125" style="38" customWidth="1"/>
    <col min="12" max="12" width="0" style="38" hidden="1" customWidth="1"/>
    <col min="13" max="13" width="13.28515625" style="38" customWidth="1"/>
    <col min="14" max="17" width="0" style="38" hidden="1" customWidth="1"/>
    <col min="18" max="18" width="15.42578125" style="38" customWidth="1"/>
    <col min="19" max="34" width="0" style="38" hidden="1" customWidth="1"/>
    <col min="35" max="16384" width="11.42578125" style="38"/>
  </cols>
  <sheetData>
    <row r="1" spans="2:33" s="16" customFormat="1" x14ac:dyDescent="0.25">
      <c r="C1" s="58" t="s">
        <v>88</v>
      </c>
      <c r="D1" s="38"/>
      <c r="E1" s="38"/>
      <c r="F1" s="41"/>
      <c r="G1" s="40"/>
      <c r="H1" s="38"/>
      <c r="I1" s="40"/>
      <c r="J1" s="38" t="s">
        <v>87</v>
      </c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2:33" s="16" customFormat="1" x14ac:dyDescent="0.25">
      <c r="B2" s="38"/>
      <c r="C2" s="38"/>
      <c r="D2" s="38"/>
      <c r="E2" s="38"/>
      <c r="F2" s="41"/>
      <c r="G2" s="40"/>
      <c r="H2" s="38"/>
      <c r="I2" s="40"/>
      <c r="J2" s="38"/>
      <c r="K2" s="40"/>
      <c r="L2" s="38"/>
      <c r="M2" s="38"/>
      <c r="N2" s="38"/>
      <c r="O2" s="38"/>
      <c r="P2" s="38"/>
      <c r="Q2" s="38"/>
      <c r="R2" s="39"/>
      <c r="S2" s="38"/>
      <c r="T2" s="38"/>
      <c r="U2" s="38"/>
    </row>
    <row r="3" spans="2:33" s="16" customFormat="1" ht="135.75" customHeight="1" thickBot="1" x14ac:dyDescent="0.3">
      <c r="B3" s="38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8"/>
      <c r="T3" s="38"/>
      <c r="U3" s="38"/>
    </row>
    <row r="4" spans="2:33" s="16" customFormat="1" ht="75.75" thickBot="1" x14ac:dyDescent="0.3">
      <c r="B4" s="84" t="s">
        <v>70</v>
      </c>
      <c r="C4" s="84" t="s">
        <v>69</v>
      </c>
      <c r="D4" s="84" t="s">
        <v>135</v>
      </c>
      <c r="E4" s="83" t="s">
        <v>67</v>
      </c>
      <c r="F4" s="82" t="s">
        <v>1261</v>
      </c>
      <c r="G4" s="235" t="s">
        <v>65</v>
      </c>
      <c r="H4" s="322" t="s">
        <v>64</v>
      </c>
      <c r="I4" s="323"/>
      <c r="J4" s="322" t="s">
        <v>63</v>
      </c>
      <c r="K4" s="323"/>
      <c r="L4" s="322" t="s">
        <v>62</v>
      </c>
      <c r="M4" s="323"/>
      <c r="N4" s="322" t="s">
        <v>62</v>
      </c>
      <c r="O4" s="323"/>
      <c r="P4" s="322" t="s">
        <v>62</v>
      </c>
      <c r="Q4" s="323"/>
      <c r="R4" s="33" t="s">
        <v>60</v>
      </c>
      <c r="S4" s="32" t="s">
        <v>59</v>
      </c>
      <c r="T4" s="31" t="s">
        <v>58</v>
      </c>
      <c r="U4" s="31" t="s">
        <v>57</v>
      </c>
      <c r="V4" s="318" t="s">
        <v>56</v>
      </c>
      <c r="W4" s="319"/>
    </row>
    <row r="5" spans="2:33" ht="29.25" x14ac:dyDescent="0.25">
      <c r="C5" s="231" t="s">
        <v>1255</v>
      </c>
      <c r="D5" s="201">
        <v>1</v>
      </c>
      <c r="F5" s="200" t="s">
        <v>1260</v>
      </c>
      <c r="G5" s="229">
        <v>2314.1999999999998</v>
      </c>
      <c r="H5" s="228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28">
        <v>0</v>
      </c>
      <c r="O5" s="228">
        <v>0</v>
      </c>
      <c r="P5" s="228">
        <v>0</v>
      </c>
      <c r="Q5" s="228">
        <v>0</v>
      </c>
      <c r="R5" s="229">
        <v>2314.1999999999998</v>
      </c>
      <c r="X5" s="228">
        <v>2204</v>
      </c>
      <c r="Y5" s="38" t="s">
        <v>5</v>
      </c>
      <c r="Z5" s="38">
        <v>2204</v>
      </c>
      <c r="AA5" s="38">
        <f t="shared" ref="AA5:AA10" si="0">+Z5*5%</f>
        <v>110.2</v>
      </c>
      <c r="AB5" s="38">
        <f t="shared" ref="AB5:AB10" si="1">+Z5+AA5</f>
        <v>2314.1999999999998</v>
      </c>
      <c r="AC5" s="188">
        <f t="shared" ref="AC5:AC10" si="2">+R5-AB5</f>
        <v>0</v>
      </c>
      <c r="AE5" s="188"/>
      <c r="AF5" s="38">
        <f t="shared" ref="AF5:AF10" si="3">+X5*0.05</f>
        <v>110.2</v>
      </c>
      <c r="AG5" s="38">
        <f t="shared" ref="AG5:AG10" si="4">+X5+AF5</f>
        <v>2314.1999999999998</v>
      </c>
    </row>
    <row r="6" spans="2:33" ht="43.5" x14ac:dyDescent="0.25">
      <c r="C6" s="234" t="s">
        <v>1255</v>
      </c>
      <c r="D6" s="233">
        <v>2</v>
      </c>
      <c r="F6" s="232" t="s">
        <v>1259</v>
      </c>
      <c r="G6" s="229">
        <v>3897.6</v>
      </c>
      <c r="H6" s="228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28">
        <v>0</v>
      </c>
      <c r="O6" s="228">
        <v>0</v>
      </c>
      <c r="P6" s="228">
        <v>0</v>
      </c>
      <c r="Q6" s="228">
        <v>0</v>
      </c>
      <c r="R6" s="229">
        <v>3897.6</v>
      </c>
      <c r="X6" s="228">
        <v>3712</v>
      </c>
      <c r="Y6" s="38" t="s">
        <v>5</v>
      </c>
      <c r="Z6" s="38">
        <v>3712</v>
      </c>
      <c r="AA6" s="38">
        <f t="shared" si="0"/>
        <v>185.60000000000002</v>
      </c>
      <c r="AB6" s="38">
        <f t="shared" si="1"/>
        <v>3897.6</v>
      </c>
      <c r="AC6" s="188">
        <f t="shared" si="2"/>
        <v>0</v>
      </c>
      <c r="AE6" s="188"/>
      <c r="AF6" s="38">
        <f t="shared" si="3"/>
        <v>185.60000000000002</v>
      </c>
      <c r="AG6" s="38">
        <f t="shared" si="4"/>
        <v>3897.6</v>
      </c>
    </row>
    <row r="7" spans="2:33" x14ac:dyDescent="0.25">
      <c r="C7" s="231" t="s">
        <v>1255</v>
      </c>
      <c r="D7" s="192">
        <v>3</v>
      </c>
      <c r="E7" s="228"/>
      <c r="F7" s="200" t="s">
        <v>1258</v>
      </c>
      <c r="G7" s="229">
        <v>1461.6</v>
      </c>
      <c r="H7" s="228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28">
        <v>0</v>
      </c>
      <c r="O7" s="228">
        <v>0</v>
      </c>
      <c r="P7" s="228">
        <v>0</v>
      </c>
      <c r="Q7" s="228">
        <v>0</v>
      </c>
      <c r="R7" s="229">
        <v>1461.6</v>
      </c>
      <c r="X7" s="228">
        <v>1392</v>
      </c>
      <c r="Z7" s="38">
        <v>1392</v>
      </c>
      <c r="AA7" s="38">
        <f t="shared" si="0"/>
        <v>69.600000000000009</v>
      </c>
      <c r="AB7" s="38">
        <f t="shared" si="1"/>
        <v>1461.6</v>
      </c>
      <c r="AC7" s="188">
        <f t="shared" si="2"/>
        <v>0</v>
      </c>
      <c r="AE7" s="188"/>
      <c r="AF7" s="38">
        <f t="shared" si="3"/>
        <v>69.600000000000009</v>
      </c>
      <c r="AG7" s="38">
        <f t="shared" si="4"/>
        <v>1461.6</v>
      </c>
    </row>
    <row r="8" spans="2:33" x14ac:dyDescent="0.25">
      <c r="C8" s="231" t="s">
        <v>1255</v>
      </c>
      <c r="D8" s="192">
        <v>4</v>
      </c>
      <c r="E8" s="228"/>
      <c r="F8" s="200" t="s">
        <v>1257</v>
      </c>
      <c r="G8" s="229">
        <v>1461.6</v>
      </c>
      <c r="H8" s="228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28">
        <v>0</v>
      </c>
      <c r="O8" s="228">
        <v>0</v>
      </c>
      <c r="P8" s="228">
        <v>0</v>
      </c>
      <c r="Q8" s="228">
        <v>0</v>
      </c>
      <c r="R8" s="229">
        <v>1461.6</v>
      </c>
      <c r="X8" s="228">
        <v>1392</v>
      </c>
      <c r="Z8" s="38">
        <v>1392</v>
      </c>
      <c r="AA8" s="38">
        <f t="shared" si="0"/>
        <v>69.600000000000009</v>
      </c>
      <c r="AB8" s="38">
        <f t="shared" si="1"/>
        <v>1461.6</v>
      </c>
      <c r="AC8" s="188">
        <f t="shared" si="2"/>
        <v>0</v>
      </c>
      <c r="AE8" s="188"/>
      <c r="AF8" s="38">
        <f t="shared" si="3"/>
        <v>69.600000000000009</v>
      </c>
      <c r="AG8" s="38">
        <f t="shared" si="4"/>
        <v>1461.6</v>
      </c>
    </row>
    <row r="9" spans="2:33" x14ac:dyDescent="0.25">
      <c r="C9" s="231" t="s">
        <v>1255</v>
      </c>
      <c r="D9" s="192">
        <v>5</v>
      </c>
      <c r="E9" s="228"/>
      <c r="F9" s="200" t="s">
        <v>1256</v>
      </c>
      <c r="G9" s="229">
        <v>4872</v>
      </c>
      <c r="H9" s="228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28">
        <v>0</v>
      </c>
      <c r="O9" s="228">
        <v>0</v>
      </c>
      <c r="P9" s="228">
        <v>0</v>
      </c>
      <c r="Q9" s="228">
        <v>0</v>
      </c>
      <c r="R9" s="229">
        <v>4872</v>
      </c>
      <c r="X9" s="228">
        <v>4640</v>
      </c>
      <c r="Z9" s="38">
        <v>4640</v>
      </c>
      <c r="AA9" s="38">
        <f t="shared" si="0"/>
        <v>232</v>
      </c>
      <c r="AB9" s="38">
        <f t="shared" si="1"/>
        <v>4872</v>
      </c>
      <c r="AC9" s="188">
        <f t="shared" si="2"/>
        <v>0</v>
      </c>
      <c r="AE9" s="188"/>
      <c r="AF9" s="38">
        <f t="shared" si="3"/>
        <v>232</v>
      </c>
      <c r="AG9" s="38">
        <f t="shared" si="4"/>
        <v>4872</v>
      </c>
    </row>
    <row r="10" spans="2:33" ht="29.25" x14ac:dyDescent="0.25">
      <c r="C10" s="231" t="s">
        <v>1255</v>
      </c>
      <c r="D10" s="192">
        <v>6</v>
      </c>
      <c r="E10" s="57"/>
      <c r="F10" s="230" t="s">
        <v>1254</v>
      </c>
      <c r="G10" s="229">
        <v>1461.6</v>
      </c>
      <c r="H10" s="228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28">
        <v>0</v>
      </c>
      <c r="O10" s="228">
        <v>0</v>
      </c>
      <c r="P10" s="228">
        <v>0</v>
      </c>
      <c r="Q10" s="228">
        <v>0</v>
      </c>
      <c r="R10" s="229">
        <v>1461.6</v>
      </c>
      <c r="X10" s="228">
        <v>1392</v>
      </c>
      <c r="Z10" s="38">
        <v>1392</v>
      </c>
      <c r="AA10" s="38">
        <f t="shared" si="0"/>
        <v>69.600000000000009</v>
      </c>
      <c r="AB10" s="38">
        <f t="shared" si="1"/>
        <v>1461.6</v>
      </c>
      <c r="AC10" s="188">
        <f t="shared" si="2"/>
        <v>0</v>
      </c>
      <c r="AE10" s="188"/>
      <c r="AF10" s="38">
        <f t="shared" si="3"/>
        <v>69.600000000000009</v>
      </c>
      <c r="AG10" s="38">
        <f t="shared" si="4"/>
        <v>1461.6</v>
      </c>
    </row>
    <row r="11" spans="2:33" ht="30" x14ac:dyDescent="0.25">
      <c r="B11" s="187"/>
      <c r="C11" s="180"/>
      <c r="D11" s="179"/>
      <c r="F11" s="227" t="s">
        <v>3</v>
      </c>
      <c r="G11" s="183"/>
      <c r="H11" s="182"/>
      <c r="I11" s="175"/>
      <c r="J11" s="175"/>
      <c r="K11" s="175"/>
      <c r="L11" s="175"/>
      <c r="M11" s="175"/>
      <c r="N11" s="175"/>
      <c r="O11" s="175"/>
      <c r="P11" s="175"/>
      <c r="Q11" s="175"/>
      <c r="R11" s="174"/>
    </row>
    <row r="12" spans="2:33" ht="45" x14ac:dyDescent="0.25">
      <c r="B12" s="181"/>
      <c r="C12" s="180"/>
      <c r="D12" s="179"/>
      <c r="F12" s="178" t="s">
        <v>2</v>
      </c>
      <c r="G12" s="177">
        <v>0.3</v>
      </c>
      <c r="H12" s="176">
        <v>0.3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4"/>
    </row>
    <row r="13" spans="2:33" ht="45" x14ac:dyDescent="0.25">
      <c r="B13" s="181"/>
      <c r="C13" s="180"/>
      <c r="D13" s="179"/>
      <c r="F13" s="178" t="s">
        <v>1</v>
      </c>
      <c r="G13" s="177">
        <v>0.2</v>
      </c>
      <c r="H13" s="176">
        <v>0.2</v>
      </c>
      <c r="I13" s="175"/>
      <c r="J13" s="175"/>
      <c r="K13" s="175"/>
      <c r="L13" s="175"/>
      <c r="M13" s="175"/>
      <c r="N13" s="175"/>
      <c r="O13" s="175"/>
      <c r="P13" s="175"/>
      <c r="Q13" s="175"/>
      <c r="R13" s="174"/>
    </row>
    <row r="14" spans="2:33" ht="60.75" thickBot="1" x14ac:dyDescent="0.3">
      <c r="B14" s="173"/>
      <c r="C14" s="172"/>
      <c r="D14" s="171"/>
      <c r="F14" s="170" t="s">
        <v>0</v>
      </c>
      <c r="G14" s="169">
        <v>0.1</v>
      </c>
      <c r="H14" s="168">
        <v>0.1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6"/>
    </row>
  </sheetData>
  <mergeCells count="7">
    <mergeCell ref="C3:R3"/>
    <mergeCell ref="V4:W4"/>
    <mergeCell ref="H4:I4"/>
    <mergeCell ref="J4:K4"/>
    <mergeCell ref="L4:M4"/>
    <mergeCell ref="N4:O4"/>
    <mergeCell ref="P4:Q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73"/>
  <sheetViews>
    <sheetView topLeftCell="C1" zoomScale="75" zoomScaleNormal="75" workbookViewId="0">
      <selection activeCell="C1" sqref="C1:R1"/>
    </sheetView>
  </sheetViews>
  <sheetFormatPr baseColWidth="10" defaultRowHeight="15" x14ac:dyDescent="0.25"/>
  <cols>
    <col min="1" max="1" width="0" style="38" hidden="1" customWidth="1"/>
    <col min="2" max="2" width="12.42578125" style="38" hidden="1" customWidth="1"/>
    <col min="3" max="3" width="20.140625" style="38" customWidth="1"/>
    <col min="4" max="4" width="11.42578125" style="236"/>
    <col min="5" max="5" width="0" style="38" hidden="1" customWidth="1"/>
    <col min="6" max="6" width="47.42578125" style="38" customWidth="1"/>
    <col min="7" max="7" width="17" style="38" customWidth="1"/>
    <col min="8" max="8" width="0" style="38" hidden="1" customWidth="1"/>
    <col min="9" max="9" width="13.5703125" style="38" customWidth="1"/>
    <col min="10" max="10" width="0" style="38" hidden="1" customWidth="1"/>
    <col min="11" max="11" width="14.42578125" style="38" customWidth="1"/>
    <col min="12" max="12" width="0" style="38" hidden="1" customWidth="1"/>
    <col min="13" max="13" width="13.28515625" style="38" customWidth="1"/>
    <col min="14" max="17" width="0" style="38" hidden="1" customWidth="1"/>
    <col min="18" max="18" width="15.42578125" style="38" customWidth="1"/>
    <col min="19" max="23" width="0" style="38" hidden="1" customWidth="1"/>
    <col min="24" max="24" width="12.140625" style="38" customWidth="1"/>
    <col min="25" max="25" width="21.42578125" style="38" hidden="1" customWidth="1"/>
    <col min="26" max="26" width="12.140625" style="38" hidden="1" customWidth="1"/>
    <col min="27" max="27" width="20.7109375" style="38" hidden="1" customWidth="1"/>
    <col min="28" max="28" width="12.140625" style="38" hidden="1" customWidth="1"/>
    <col min="29" max="29" width="12.7109375" style="38" hidden="1" customWidth="1"/>
    <col min="30" max="30" width="12.140625" style="38" hidden="1" customWidth="1"/>
    <col min="31" max="31" width="12.140625" style="38" customWidth="1"/>
    <col min="32" max="16384" width="11.42578125" style="38"/>
  </cols>
  <sheetData>
    <row r="1" spans="2:29" s="16" customFormat="1" ht="156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2:29" s="16" customFormat="1" ht="54.75" customHeight="1" thickBot="1" x14ac:dyDescent="0.3">
      <c r="B2" s="84" t="s">
        <v>70</v>
      </c>
      <c r="C2" s="84" t="s">
        <v>69</v>
      </c>
      <c r="D2" s="140" t="s">
        <v>135</v>
      </c>
      <c r="E2" s="83" t="s">
        <v>67</v>
      </c>
      <c r="F2" s="82" t="s">
        <v>1346</v>
      </c>
      <c r="G2" s="81" t="s">
        <v>65</v>
      </c>
      <c r="H2" s="322" t="s">
        <v>64</v>
      </c>
      <c r="I2" s="323"/>
      <c r="J2" s="322" t="s">
        <v>63</v>
      </c>
      <c r="K2" s="323"/>
      <c r="L2" s="322" t="s">
        <v>62</v>
      </c>
      <c r="M2" s="323"/>
      <c r="N2" s="320" t="s">
        <v>62</v>
      </c>
      <c r="O2" s="321"/>
      <c r="P2" s="320" t="s">
        <v>62</v>
      </c>
      <c r="Q2" s="32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2:29" ht="42" customHeight="1" x14ac:dyDescent="0.25">
      <c r="B3" s="187"/>
      <c r="C3" s="231" t="s">
        <v>1262</v>
      </c>
      <c r="D3" s="156">
        <v>1</v>
      </c>
      <c r="E3" s="20">
        <v>1</v>
      </c>
      <c r="F3" s="52" t="s">
        <v>55</v>
      </c>
      <c r="G3" s="23">
        <v>266.44799999999998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5">
        <v>0</v>
      </c>
      <c r="O3" s="24">
        <v>0</v>
      </c>
      <c r="P3" s="25">
        <v>0</v>
      </c>
      <c r="Q3" s="24">
        <v>0</v>
      </c>
      <c r="R3" s="48">
        <v>266.44799999999998</v>
      </c>
      <c r="Y3" s="40">
        <v>266.44799999999998</v>
      </c>
      <c r="Z3" s="40">
        <v>0</v>
      </c>
      <c r="AA3" s="40">
        <v>0</v>
      </c>
      <c r="AB3" s="40">
        <v>0</v>
      </c>
      <c r="AC3" s="40">
        <v>266.44799999999998</v>
      </c>
    </row>
    <row r="4" spans="2:29" ht="29.25" x14ac:dyDescent="0.25">
      <c r="B4" s="181"/>
      <c r="C4" s="231" t="s">
        <v>1262</v>
      </c>
      <c r="D4" s="153">
        <v>2</v>
      </c>
      <c r="E4" s="20">
        <v>1</v>
      </c>
      <c r="F4" s="26" t="s">
        <v>54</v>
      </c>
      <c r="G4" s="23">
        <v>514.20600000000002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5">
        <v>0</v>
      </c>
      <c r="O4" s="24">
        <v>0</v>
      </c>
      <c r="P4" s="25">
        <v>0</v>
      </c>
      <c r="Q4" s="24">
        <v>0</v>
      </c>
      <c r="R4" s="22">
        <v>514.20600000000002</v>
      </c>
      <c r="Y4" s="40">
        <v>514.20600000000002</v>
      </c>
      <c r="Z4" s="40">
        <v>0</v>
      </c>
      <c r="AA4" s="40">
        <v>0</v>
      </c>
      <c r="AB4" s="40">
        <v>0</v>
      </c>
      <c r="AC4" s="40">
        <v>514.20600000000002</v>
      </c>
    </row>
    <row r="5" spans="2:29" ht="29.25" x14ac:dyDescent="0.25">
      <c r="B5" s="181"/>
      <c r="C5" s="231" t="s">
        <v>1262</v>
      </c>
      <c r="D5" s="153">
        <v>3</v>
      </c>
      <c r="E5" s="20">
        <v>1</v>
      </c>
      <c r="F5" s="26" t="s">
        <v>53</v>
      </c>
      <c r="G5" s="23">
        <v>586.66650000000004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5">
        <v>0</v>
      </c>
      <c r="Q5" s="24">
        <v>0</v>
      </c>
      <c r="R5" s="22">
        <v>586.66650000000004</v>
      </c>
      <c r="Y5" s="40">
        <v>586.66650000000004</v>
      </c>
      <c r="Z5" s="40">
        <v>0</v>
      </c>
      <c r="AA5" s="40">
        <v>0</v>
      </c>
      <c r="AB5" s="40">
        <v>0</v>
      </c>
      <c r="AC5" s="40">
        <v>586.66650000000004</v>
      </c>
    </row>
    <row r="6" spans="2:29" ht="29.25" x14ac:dyDescent="0.25">
      <c r="B6" s="173"/>
      <c r="C6" s="231" t="s">
        <v>1262</v>
      </c>
      <c r="D6" s="156">
        <v>4</v>
      </c>
      <c r="E6" s="20">
        <v>1</v>
      </c>
      <c r="F6" s="26" t="s">
        <v>52</v>
      </c>
      <c r="G6" s="23">
        <v>514.20600000000002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5">
        <v>0</v>
      </c>
      <c r="Q6" s="24">
        <v>0</v>
      </c>
      <c r="R6" s="22">
        <v>514.20600000000002</v>
      </c>
      <c r="Y6" s="40">
        <v>514.20600000000002</v>
      </c>
      <c r="Z6" s="40">
        <v>0</v>
      </c>
      <c r="AA6" s="40">
        <v>0</v>
      </c>
      <c r="AB6" s="40">
        <v>0</v>
      </c>
      <c r="AC6" s="40">
        <v>514.20600000000002</v>
      </c>
    </row>
    <row r="7" spans="2:29" ht="29.25" x14ac:dyDescent="0.25">
      <c r="C7" s="231" t="s">
        <v>1262</v>
      </c>
      <c r="D7" s="153">
        <v>5</v>
      </c>
      <c r="E7" s="20">
        <v>1</v>
      </c>
      <c r="F7" s="26" t="s">
        <v>51</v>
      </c>
      <c r="G7" s="23">
        <v>514.20600000000002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5">
        <v>0</v>
      </c>
      <c r="Q7" s="24">
        <v>0</v>
      </c>
      <c r="R7" s="22">
        <v>514.20600000000002</v>
      </c>
      <c r="Y7" s="40">
        <v>514.20600000000002</v>
      </c>
      <c r="Z7" s="40">
        <v>0</v>
      </c>
      <c r="AA7" s="40">
        <v>0</v>
      </c>
      <c r="AB7" s="40">
        <v>0</v>
      </c>
      <c r="AC7" s="40">
        <v>514.20600000000002</v>
      </c>
    </row>
    <row r="8" spans="2:29" ht="30" x14ac:dyDescent="0.25">
      <c r="C8" s="231" t="s">
        <v>1262</v>
      </c>
      <c r="D8" s="153">
        <v>6</v>
      </c>
      <c r="E8" s="20">
        <v>1</v>
      </c>
      <c r="F8" s="26" t="s">
        <v>50</v>
      </c>
      <c r="G8" s="23">
        <v>514.20600000000002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5">
        <v>0</v>
      </c>
      <c r="Q8" s="24">
        <v>0</v>
      </c>
      <c r="R8" s="22">
        <v>514.20600000000002</v>
      </c>
      <c r="Y8" s="40">
        <v>514.20600000000002</v>
      </c>
      <c r="Z8" s="40">
        <v>0</v>
      </c>
      <c r="AA8" s="40">
        <v>0</v>
      </c>
      <c r="AB8" s="40">
        <v>0</v>
      </c>
      <c r="AC8" s="40">
        <v>514.20600000000002</v>
      </c>
    </row>
    <row r="9" spans="2:29" ht="29.25" x14ac:dyDescent="0.25">
      <c r="C9" s="231" t="s">
        <v>1262</v>
      </c>
      <c r="D9" s="156">
        <v>7</v>
      </c>
      <c r="E9" s="20">
        <v>1</v>
      </c>
      <c r="F9" s="26" t="s">
        <v>210</v>
      </c>
      <c r="G9" s="23">
        <v>2800.0875000000001</v>
      </c>
      <c r="H9" s="20">
        <v>30</v>
      </c>
      <c r="I9" s="243">
        <v>840.03150000000005</v>
      </c>
      <c r="J9" s="20">
        <v>20</v>
      </c>
      <c r="K9" s="23">
        <v>560.01750000000004</v>
      </c>
      <c r="L9" s="20">
        <v>10</v>
      </c>
      <c r="M9" s="23">
        <v>280.01400000000001</v>
      </c>
      <c r="N9" s="20">
        <v>0</v>
      </c>
      <c r="O9" s="23">
        <v>0</v>
      </c>
      <c r="P9" s="20">
        <v>0</v>
      </c>
      <c r="Q9" s="23">
        <v>0</v>
      </c>
      <c r="R9" s="22">
        <v>4480.1505000000006</v>
      </c>
      <c r="Y9" s="40">
        <v>2800.0875000000001</v>
      </c>
      <c r="Z9" s="40">
        <v>840.03149999999994</v>
      </c>
      <c r="AA9" s="40">
        <v>560.01750000000004</v>
      </c>
      <c r="AB9" s="40">
        <v>280.01400000000001</v>
      </c>
      <c r="AC9" s="40">
        <v>4480.1505000000006</v>
      </c>
    </row>
    <row r="10" spans="2:29" ht="29.25" x14ac:dyDescent="0.25">
      <c r="C10" s="231" t="s">
        <v>1262</v>
      </c>
      <c r="D10" s="153">
        <v>8</v>
      </c>
      <c r="E10" s="20">
        <v>1</v>
      </c>
      <c r="F10" s="26" t="s">
        <v>209</v>
      </c>
      <c r="G10" s="23">
        <v>4599.8085000000001</v>
      </c>
      <c r="H10" s="20">
        <v>30</v>
      </c>
      <c r="I10" s="243">
        <v>1379.9414999999999</v>
      </c>
      <c r="J10" s="20">
        <v>20</v>
      </c>
      <c r="K10" s="23">
        <v>919.95749999999998</v>
      </c>
      <c r="L10" s="20">
        <v>10</v>
      </c>
      <c r="M10" s="23">
        <v>459.98399999999998</v>
      </c>
      <c r="N10" s="20">
        <v>0</v>
      </c>
      <c r="O10" s="23">
        <v>0</v>
      </c>
      <c r="P10" s="20">
        <v>0</v>
      </c>
      <c r="Q10" s="23">
        <v>0</v>
      </c>
      <c r="R10" s="22">
        <v>7359.6915000000008</v>
      </c>
      <c r="Y10" s="40">
        <v>4599.8085000000001</v>
      </c>
      <c r="Z10" s="40">
        <v>1379.9414999999999</v>
      </c>
      <c r="AA10" s="40">
        <v>919.95749999999998</v>
      </c>
      <c r="AB10" s="40">
        <v>459.98399999999998</v>
      </c>
      <c r="AC10" s="40">
        <v>7359.6915000000008</v>
      </c>
    </row>
    <row r="11" spans="2:29" ht="30" x14ac:dyDescent="0.25">
      <c r="C11" s="231" t="s">
        <v>1262</v>
      </c>
      <c r="D11" s="153">
        <v>9</v>
      </c>
      <c r="E11" s="20">
        <v>1</v>
      </c>
      <c r="F11" s="26" t="s">
        <v>208</v>
      </c>
      <c r="G11" s="23">
        <v>6400.6949999999997</v>
      </c>
      <c r="H11" s="20">
        <v>30</v>
      </c>
      <c r="I11" s="243">
        <v>1920.2085</v>
      </c>
      <c r="J11" s="20">
        <v>20</v>
      </c>
      <c r="K11" s="23">
        <v>1280.1390000000001</v>
      </c>
      <c r="L11" s="20">
        <v>10</v>
      </c>
      <c r="M11" s="23">
        <v>640.06950000000006</v>
      </c>
      <c r="N11" s="20">
        <v>0</v>
      </c>
      <c r="O11" s="23">
        <v>0</v>
      </c>
      <c r="P11" s="20">
        <v>0</v>
      </c>
      <c r="Q11" s="23">
        <v>0</v>
      </c>
      <c r="R11" s="22">
        <v>10241.111999999999</v>
      </c>
      <c r="Y11" s="40">
        <v>6400.6949999999997</v>
      </c>
      <c r="Z11" s="40">
        <v>1920.2085</v>
      </c>
      <c r="AA11" s="40">
        <v>1280.1390000000001</v>
      </c>
      <c r="AB11" s="40">
        <v>640.06950000000006</v>
      </c>
      <c r="AC11" s="40">
        <v>10241.111999999999</v>
      </c>
    </row>
    <row r="12" spans="2:29" ht="30" x14ac:dyDescent="0.25">
      <c r="C12" s="231" t="s">
        <v>1262</v>
      </c>
      <c r="D12" s="156">
        <v>10</v>
      </c>
      <c r="E12" s="20">
        <v>1</v>
      </c>
      <c r="F12" s="26" t="s">
        <v>208</v>
      </c>
      <c r="G12" s="23">
        <v>6400.6949999999997</v>
      </c>
      <c r="H12" s="20">
        <v>30</v>
      </c>
      <c r="I12" s="243">
        <v>1920.2085</v>
      </c>
      <c r="J12" s="20">
        <v>20</v>
      </c>
      <c r="K12" s="23">
        <v>1280.1390000000001</v>
      </c>
      <c r="L12" s="20">
        <v>10</v>
      </c>
      <c r="M12" s="23">
        <v>640.06950000000006</v>
      </c>
      <c r="N12" s="20">
        <v>0</v>
      </c>
      <c r="O12" s="23">
        <v>0</v>
      </c>
      <c r="P12" s="20">
        <v>0</v>
      </c>
      <c r="Q12" s="23">
        <v>0</v>
      </c>
      <c r="R12" s="22">
        <v>10241.111999999999</v>
      </c>
      <c r="Y12" s="40">
        <v>6400.6949999999997</v>
      </c>
      <c r="Z12" s="40">
        <v>1920.2085</v>
      </c>
      <c r="AA12" s="40">
        <v>1280.1390000000001</v>
      </c>
      <c r="AB12" s="40">
        <v>640.06950000000006</v>
      </c>
      <c r="AC12" s="40">
        <v>10241.111999999999</v>
      </c>
    </row>
    <row r="13" spans="2:29" ht="30" x14ac:dyDescent="0.25">
      <c r="C13" s="231" t="s">
        <v>1262</v>
      </c>
      <c r="D13" s="153">
        <v>11</v>
      </c>
      <c r="E13" s="20">
        <v>1</v>
      </c>
      <c r="F13" s="26" t="s">
        <v>207</v>
      </c>
      <c r="G13" s="23">
        <v>666.13049999999998</v>
      </c>
      <c r="H13" s="20">
        <v>30</v>
      </c>
      <c r="I13" s="243">
        <v>199.83599999999998</v>
      </c>
      <c r="J13" s="20">
        <v>20</v>
      </c>
      <c r="K13" s="23">
        <v>133.22399999999999</v>
      </c>
      <c r="L13" s="20">
        <v>10</v>
      </c>
      <c r="M13" s="23">
        <v>66.611999999999995</v>
      </c>
      <c r="N13" s="20">
        <v>0</v>
      </c>
      <c r="O13" s="23">
        <v>0</v>
      </c>
      <c r="P13" s="20">
        <v>0</v>
      </c>
      <c r="Q13" s="23">
        <v>0</v>
      </c>
      <c r="R13" s="22">
        <v>1065.8025</v>
      </c>
      <c r="Y13" s="40">
        <v>666.13049999999998</v>
      </c>
      <c r="Z13" s="40">
        <v>199.83599999999998</v>
      </c>
      <c r="AA13" s="40">
        <v>133.22399999999999</v>
      </c>
      <c r="AB13" s="40">
        <v>66.611999999999995</v>
      </c>
      <c r="AC13" s="40">
        <v>1065.8025</v>
      </c>
    </row>
    <row r="14" spans="2:29" ht="29.25" x14ac:dyDescent="0.25">
      <c r="C14" s="231" t="s">
        <v>1262</v>
      </c>
      <c r="D14" s="153">
        <v>12</v>
      </c>
      <c r="E14" s="20">
        <v>1</v>
      </c>
      <c r="F14" s="26" t="s">
        <v>206</v>
      </c>
      <c r="G14" s="23">
        <v>18668.013000000003</v>
      </c>
      <c r="H14" s="20">
        <v>30</v>
      </c>
      <c r="I14" s="243">
        <v>5600.4059999999999</v>
      </c>
      <c r="J14" s="20">
        <v>20</v>
      </c>
      <c r="K14" s="23">
        <v>3733.6005</v>
      </c>
      <c r="L14" s="20">
        <v>10</v>
      </c>
      <c r="M14" s="23">
        <v>1866.8055000000002</v>
      </c>
      <c r="N14" s="20">
        <v>0</v>
      </c>
      <c r="O14" s="23">
        <v>0</v>
      </c>
      <c r="P14" s="20">
        <v>0</v>
      </c>
      <c r="Q14" s="23">
        <v>0</v>
      </c>
      <c r="R14" s="22">
        <v>29868.825000000001</v>
      </c>
      <c r="Y14" s="40">
        <v>18668.013000000003</v>
      </c>
      <c r="Z14" s="40">
        <v>5600.4059999999999</v>
      </c>
      <c r="AA14" s="40">
        <v>3733.6005</v>
      </c>
      <c r="AB14" s="40">
        <v>1866.8055000000002</v>
      </c>
      <c r="AC14" s="40">
        <v>29868.825000000001</v>
      </c>
    </row>
    <row r="15" spans="2:29" ht="29.25" x14ac:dyDescent="0.25">
      <c r="C15" s="231" t="s">
        <v>1262</v>
      </c>
      <c r="D15" s="156">
        <v>13</v>
      </c>
      <c r="E15" s="20">
        <v>1</v>
      </c>
      <c r="F15" s="26" t="s">
        <v>205</v>
      </c>
      <c r="G15" s="23">
        <v>18668.013000000003</v>
      </c>
      <c r="H15" s="20">
        <v>30</v>
      </c>
      <c r="I15" s="243">
        <v>5600.4059999999999</v>
      </c>
      <c r="J15" s="20">
        <v>20</v>
      </c>
      <c r="K15" s="23">
        <v>3733.6005</v>
      </c>
      <c r="L15" s="20">
        <v>10</v>
      </c>
      <c r="M15" s="23">
        <v>1866.8055000000002</v>
      </c>
      <c r="N15" s="20">
        <v>0</v>
      </c>
      <c r="O15" s="23">
        <v>0</v>
      </c>
      <c r="P15" s="20">
        <v>0</v>
      </c>
      <c r="Q15" s="23">
        <v>0</v>
      </c>
      <c r="R15" s="22">
        <v>29868.825000000001</v>
      </c>
      <c r="Y15" s="40">
        <v>18668.013000000003</v>
      </c>
      <c r="Z15" s="40">
        <v>5600.4059999999999</v>
      </c>
      <c r="AA15" s="40">
        <v>3733.6005</v>
      </c>
      <c r="AB15" s="40">
        <v>1866.8055000000002</v>
      </c>
      <c r="AC15" s="40">
        <v>29868.825000000001</v>
      </c>
    </row>
    <row r="16" spans="2:29" ht="29.25" x14ac:dyDescent="0.25">
      <c r="C16" s="231" t="s">
        <v>1262</v>
      </c>
      <c r="D16" s="153">
        <v>14</v>
      </c>
      <c r="E16" s="20">
        <v>1</v>
      </c>
      <c r="F16" s="26" t="s">
        <v>204</v>
      </c>
      <c r="G16" s="23">
        <v>6001.0230000000001</v>
      </c>
      <c r="H16" s="20">
        <v>30</v>
      </c>
      <c r="I16" s="243">
        <v>1800.309</v>
      </c>
      <c r="J16" s="20">
        <v>20</v>
      </c>
      <c r="K16" s="23">
        <v>1200.2024999999999</v>
      </c>
      <c r="L16" s="20">
        <v>10</v>
      </c>
      <c r="M16" s="23">
        <v>600.10649999999998</v>
      </c>
      <c r="N16" s="20">
        <v>0</v>
      </c>
      <c r="O16" s="23">
        <v>0</v>
      </c>
      <c r="P16" s="20">
        <v>0</v>
      </c>
      <c r="Q16" s="23">
        <v>0</v>
      </c>
      <c r="R16" s="22">
        <v>9601.6409999999996</v>
      </c>
      <c r="Y16" s="40">
        <v>6001.0230000000001</v>
      </c>
      <c r="Z16" s="40">
        <v>1800.309</v>
      </c>
      <c r="AA16" s="40">
        <v>1200.2024999999999</v>
      </c>
      <c r="AB16" s="40">
        <v>600.10649999999998</v>
      </c>
      <c r="AC16" s="40">
        <v>9601.6409999999996</v>
      </c>
    </row>
    <row r="17" spans="3:29" ht="29.25" x14ac:dyDescent="0.25">
      <c r="C17" s="231" t="s">
        <v>1262</v>
      </c>
      <c r="D17" s="153">
        <v>15</v>
      </c>
      <c r="E17" s="20">
        <v>1</v>
      </c>
      <c r="F17" s="26" t="s">
        <v>203</v>
      </c>
      <c r="G17" s="23">
        <v>5466.9404999999997</v>
      </c>
      <c r="H17" s="20">
        <v>30</v>
      </c>
      <c r="I17" s="243">
        <v>1640.079</v>
      </c>
      <c r="J17" s="20">
        <v>20</v>
      </c>
      <c r="K17" s="23">
        <v>1093.386</v>
      </c>
      <c r="L17" s="20">
        <v>10</v>
      </c>
      <c r="M17" s="23">
        <v>546.69299999999998</v>
      </c>
      <c r="N17" s="20">
        <v>0</v>
      </c>
      <c r="O17" s="23">
        <v>0</v>
      </c>
      <c r="P17" s="20">
        <v>0</v>
      </c>
      <c r="Q17" s="23">
        <v>0</v>
      </c>
      <c r="R17" s="22">
        <v>8747.0984999999982</v>
      </c>
      <c r="Y17" s="40">
        <v>5466.9404999999997</v>
      </c>
      <c r="Z17" s="40">
        <v>1640.079</v>
      </c>
      <c r="AA17" s="40">
        <v>1093.386</v>
      </c>
      <c r="AB17" s="40">
        <v>546.69299999999998</v>
      </c>
      <c r="AC17" s="40">
        <v>8747.0984999999982</v>
      </c>
    </row>
    <row r="18" spans="3:29" ht="29.25" x14ac:dyDescent="0.25">
      <c r="C18" s="231" t="s">
        <v>1262</v>
      </c>
      <c r="D18" s="156">
        <v>16</v>
      </c>
      <c r="E18" s="20">
        <v>1</v>
      </c>
      <c r="F18" s="26" t="s">
        <v>202</v>
      </c>
      <c r="G18" s="23">
        <v>3999.1244999999999</v>
      </c>
      <c r="H18" s="20">
        <v>30</v>
      </c>
      <c r="I18" s="243">
        <v>1199.7404999999999</v>
      </c>
      <c r="J18" s="20">
        <v>20</v>
      </c>
      <c r="K18" s="23">
        <v>799.827</v>
      </c>
      <c r="L18" s="20">
        <v>10</v>
      </c>
      <c r="M18" s="23">
        <v>399.9135</v>
      </c>
      <c r="N18" s="20">
        <v>0</v>
      </c>
      <c r="O18" s="23">
        <v>0</v>
      </c>
      <c r="P18" s="20">
        <v>0</v>
      </c>
      <c r="Q18" s="23">
        <v>0</v>
      </c>
      <c r="R18" s="22">
        <v>6398.6054999999997</v>
      </c>
      <c r="Y18" s="40">
        <v>3999.1244999999999</v>
      </c>
      <c r="Z18" s="40">
        <v>1199.7404999999999</v>
      </c>
      <c r="AA18" s="40">
        <v>799.827</v>
      </c>
      <c r="AB18" s="40">
        <v>399.9135</v>
      </c>
      <c r="AC18" s="40">
        <v>6398.6054999999997</v>
      </c>
    </row>
    <row r="19" spans="3:29" ht="30" x14ac:dyDescent="0.25">
      <c r="C19" s="231" t="s">
        <v>1262</v>
      </c>
      <c r="D19" s="153">
        <v>17</v>
      </c>
      <c r="E19" s="20">
        <v>1</v>
      </c>
      <c r="F19" s="26" t="s">
        <v>201</v>
      </c>
      <c r="G19" s="23">
        <v>16667.290499999999</v>
      </c>
      <c r="H19" s="20">
        <v>30</v>
      </c>
      <c r="I19" s="243">
        <v>5000.1840000000002</v>
      </c>
      <c r="J19" s="20">
        <v>20</v>
      </c>
      <c r="K19" s="23">
        <v>3333.4559999999997</v>
      </c>
      <c r="L19" s="20">
        <v>10</v>
      </c>
      <c r="M19" s="23">
        <v>1666.7279999999998</v>
      </c>
      <c r="N19" s="20">
        <v>0</v>
      </c>
      <c r="O19" s="23">
        <v>0</v>
      </c>
      <c r="P19" s="20">
        <v>0</v>
      </c>
      <c r="Q19" s="23">
        <v>0</v>
      </c>
      <c r="R19" s="22">
        <v>26667.658499999998</v>
      </c>
      <c r="Y19" s="40">
        <v>16667.290499999999</v>
      </c>
      <c r="Z19" s="40">
        <v>5000.1840000000002</v>
      </c>
      <c r="AA19" s="40">
        <v>3333.4559999999997</v>
      </c>
      <c r="AB19" s="40">
        <v>1666.7279999999998</v>
      </c>
      <c r="AC19" s="40">
        <v>26667.658499999998</v>
      </c>
    </row>
    <row r="20" spans="3:29" ht="29.25" x14ac:dyDescent="0.25">
      <c r="C20" s="231" t="s">
        <v>1262</v>
      </c>
      <c r="D20" s="153">
        <v>18</v>
      </c>
      <c r="E20" s="20">
        <v>1</v>
      </c>
      <c r="F20" s="26" t="s">
        <v>200</v>
      </c>
      <c r="G20" s="23">
        <v>6001.0230000000001</v>
      </c>
      <c r="H20" s="20">
        <v>30</v>
      </c>
      <c r="I20" s="243">
        <v>1800.309</v>
      </c>
      <c r="J20" s="20">
        <v>20</v>
      </c>
      <c r="K20" s="23">
        <v>1200.2024999999999</v>
      </c>
      <c r="L20" s="20">
        <v>10</v>
      </c>
      <c r="M20" s="23">
        <v>600.10649999999998</v>
      </c>
      <c r="N20" s="20">
        <v>0</v>
      </c>
      <c r="O20" s="23">
        <v>0</v>
      </c>
      <c r="P20" s="20">
        <v>0</v>
      </c>
      <c r="Q20" s="23">
        <v>0</v>
      </c>
      <c r="R20" s="22">
        <v>9601.6409999999996</v>
      </c>
      <c r="Y20" s="40">
        <v>6001.0230000000001</v>
      </c>
      <c r="Z20" s="40">
        <v>1800.309</v>
      </c>
      <c r="AA20" s="40">
        <v>1200.2024999999999</v>
      </c>
      <c r="AB20" s="40">
        <v>600.10649999999998</v>
      </c>
      <c r="AC20" s="40">
        <v>9601.6409999999996</v>
      </c>
    </row>
    <row r="21" spans="3:29" ht="29.25" x14ac:dyDescent="0.25">
      <c r="C21" s="231" t="s">
        <v>1262</v>
      </c>
      <c r="D21" s="156">
        <v>19</v>
      </c>
      <c r="E21" s="20">
        <v>1</v>
      </c>
      <c r="F21" s="26" t="s">
        <v>199</v>
      </c>
      <c r="G21" s="23">
        <v>7200.0494999999992</v>
      </c>
      <c r="H21" s="20">
        <v>30</v>
      </c>
      <c r="I21" s="243">
        <v>2160.018</v>
      </c>
      <c r="J21" s="20">
        <v>20</v>
      </c>
      <c r="K21" s="23">
        <v>1440.0120000000002</v>
      </c>
      <c r="L21" s="20">
        <v>10</v>
      </c>
      <c r="M21" s="23">
        <v>720.00600000000009</v>
      </c>
      <c r="N21" s="20">
        <v>0</v>
      </c>
      <c r="O21" s="23">
        <v>0</v>
      </c>
      <c r="P21" s="20">
        <v>0</v>
      </c>
      <c r="Q21" s="23">
        <v>0</v>
      </c>
      <c r="R21" s="22">
        <v>11520.085499999999</v>
      </c>
      <c r="Y21" s="40">
        <v>7200.0494999999992</v>
      </c>
      <c r="Z21" s="40">
        <v>2160.018</v>
      </c>
      <c r="AA21" s="40">
        <v>1440.0120000000002</v>
      </c>
      <c r="AB21" s="40">
        <v>720.00600000000009</v>
      </c>
      <c r="AC21" s="40">
        <v>11520.085499999999</v>
      </c>
    </row>
    <row r="22" spans="3:29" ht="29.25" x14ac:dyDescent="0.25">
      <c r="C22" s="231" t="s">
        <v>1262</v>
      </c>
      <c r="D22" s="153">
        <v>20</v>
      </c>
      <c r="E22" s="20">
        <v>1</v>
      </c>
      <c r="F22" s="26" t="s">
        <v>198</v>
      </c>
      <c r="G22" s="23">
        <v>7334.4494999999997</v>
      </c>
      <c r="H22" s="20">
        <v>30</v>
      </c>
      <c r="I22" s="243">
        <v>2200.3379999999997</v>
      </c>
      <c r="J22" s="20">
        <v>20</v>
      </c>
      <c r="K22" s="23">
        <v>1466.8920000000001</v>
      </c>
      <c r="L22" s="20">
        <v>10</v>
      </c>
      <c r="M22" s="23">
        <v>733.44600000000003</v>
      </c>
      <c r="N22" s="20">
        <v>0</v>
      </c>
      <c r="O22" s="23">
        <v>0</v>
      </c>
      <c r="P22" s="20">
        <v>0</v>
      </c>
      <c r="Q22" s="23">
        <v>0</v>
      </c>
      <c r="R22" s="22">
        <v>11735.125499999998</v>
      </c>
      <c r="Y22" s="40">
        <v>7334.4494999999997</v>
      </c>
      <c r="Z22" s="40">
        <v>2200.3379999999997</v>
      </c>
      <c r="AA22" s="40">
        <v>1466.8920000000001</v>
      </c>
      <c r="AB22" s="40">
        <v>733.44600000000003</v>
      </c>
      <c r="AC22" s="40">
        <v>11735.125499999998</v>
      </c>
    </row>
    <row r="23" spans="3:29" ht="29.25" x14ac:dyDescent="0.25">
      <c r="C23" s="231" t="s">
        <v>1262</v>
      </c>
      <c r="D23" s="153">
        <v>21</v>
      </c>
      <c r="E23" s="20">
        <v>1</v>
      </c>
      <c r="F23" s="26" t="s">
        <v>197</v>
      </c>
      <c r="G23" s="23">
        <v>9600.4650000000001</v>
      </c>
      <c r="H23" s="20">
        <v>30</v>
      </c>
      <c r="I23" s="243">
        <v>2880.1394999999998</v>
      </c>
      <c r="J23" s="20">
        <v>20</v>
      </c>
      <c r="K23" s="23">
        <v>1920.0930000000001</v>
      </c>
      <c r="L23" s="20">
        <v>10</v>
      </c>
      <c r="M23" s="23">
        <v>960.04650000000004</v>
      </c>
      <c r="N23" s="20">
        <v>0</v>
      </c>
      <c r="O23" s="23">
        <v>0</v>
      </c>
      <c r="P23" s="20">
        <v>0</v>
      </c>
      <c r="Q23" s="23">
        <v>0</v>
      </c>
      <c r="R23" s="22">
        <v>15360.744000000001</v>
      </c>
      <c r="Y23" s="40">
        <v>9600.4650000000001</v>
      </c>
      <c r="Z23" s="40">
        <v>2880.1394999999998</v>
      </c>
      <c r="AA23" s="40">
        <v>1920.0930000000001</v>
      </c>
      <c r="AB23" s="40">
        <v>960.04650000000004</v>
      </c>
      <c r="AC23" s="40">
        <v>15360.744000000001</v>
      </c>
    </row>
    <row r="24" spans="3:29" ht="29.25" x14ac:dyDescent="0.25">
      <c r="C24" s="231" t="s">
        <v>1262</v>
      </c>
      <c r="D24" s="156">
        <v>22</v>
      </c>
      <c r="E24" s="20">
        <v>1</v>
      </c>
      <c r="F24" s="26" t="s">
        <v>196</v>
      </c>
      <c r="G24" s="23">
        <v>2266.0155</v>
      </c>
      <c r="H24" s="20">
        <v>30</v>
      </c>
      <c r="I24" s="243">
        <v>679.80149999999992</v>
      </c>
      <c r="J24" s="20">
        <v>20</v>
      </c>
      <c r="K24" s="23">
        <v>453.20100000000002</v>
      </c>
      <c r="L24" s="20">
        <v>10</v>
      </c>
      <c r="M24" s="23">
        <v>226.60050000000001</v>
      </c>
      <c r="N24" s="20">
        <v>0</v>
      </c>
      <c r="O24" s="23">
        <v>0</v>
      </c>
      <c r="P24" s="20">
        <v>0</v>
      </c>
      <c r="Q24" s="23">
        <v>0</v>
      </c>
      <c r="R24" s="22">
        <v>3625.6185</v>
      </c>
      <c r="Y24" s="40">
        <v>2266.0155</v>
      </c>
      <c r="Z24" s="40">
        <v>679.80149999999992</v>
      </c>
      <c r="AA24" s="40">
        <v>453.20100000000002</v>
      </c>
      <c r="AB24" s="40">
        <v>226.60050000000001</v>
      </c>
      <c r="AC24" s="40">
        <v>3625.6185</v>
      </c>
    </row>
    <row r="25" spans="3:29" ht="29.25" x14ac:dyDescent="0.25">
      <c r="C25" s="231" t="s">
        <v>1262</v>
      </c>
      <c r="D25" s="153">
        <v>23</v>
      </c>
      <c r="E25" s="20">
        <v>1</v>
      </c>
      <c r="F25" s="26" t="s">
        <v>195</v>
      </c>
      <c r="G25" s="23">
        <v>4399.9724999999999</v>
      </c>
      <c r="H25" s="20">
        <v>30</v>
      </c>
      <c r="I25" s="243">
        <v>1319.9970000000001</v>
      </c>
      <c r="J25" s="20">
        <v>20</v>
      </c>
      <c r="K25" s="23">
        <v>879.99450000000002</v>
      </c>
      <c r="L25" s="20">
        <v>10</v>
      </c>
      <c r="M25" s="23">
        <v>440.0025</v>
      </c>
      <c r="N25" s="20">
        <v>0</v>
      </c>
      <c r="O25" s="23">
        <v>0</v>
      </c>
      <c r="P25" s="20">
        <v>0</v>
      </c>
      <c r="Q25" s="23">
        <v>0</v>
      </c>
      <c r="R25" s="22">
        <v>7039.9664999999995</v>
      </c>
      <c r="Y25" s="40">
        <v>4399.9724999999999</v>
      </c>
      <c r="Z25" s="40">
        <v>1319.9970000000001</v>
      </c>
      <c r="AA25" s="40">
        <v>879.99450000000002</v>
      </c>
      <c r="AB25" s="40">
        <v>440.0025</v>
      </c>
      <c r="AC25" s="40">
        <v>7039.9664999999995</v>
      </c>
    </row>
    <row r="26" spans="3:29" ht="30" x14ac:dyDescent="0.25">
      <c r="C26" s="231" t="s">
        <v>1262</v>
      </c>
      <c r="D26" s="153">
        <v>24</v>
      </c>
      <c r="E26" s="20">
        <v>1</v>
      </c>
      <c r="F26" s="26" t="s">
        <v>6</v>
      </c>
      <c r="G26" s="23">
        <v>1333.4265</v>
      </c>
      <c r="H26" s="20">
        <v>30</v>
      </c>
      <c r="I26" s="243">
        <v>400.029</v>
      </c>
      <c r="J26" s="20">
        <v>20</v>
      </c>
      <c r="K26" s="23">
        <v>266.68950000000001</v>
      </c>
      <c r="L26" s="20">
        <v>0</v>
      </c>
      <c r="M26" s="24">
        <v>0</v>
      </c>
      <c r="N26" s="20">
        <v>0</v>
      </c>
      <c r="O26" s="23">
        <v>0</v>
      </c>
      <c r="P26" s="20">
        <v>0</v>
      </c>
      <c r="Q26" s="23">
        <v>0</v>
      </c>
      <c r="R26" s="22">
        <v>2000.145</v>
      </c>
      <c r="Y26" s="40">
        <v>1333.4265</v>
      </c>
      <c r="Z26" s="40">
        <v>400.029</v>
      </c>
      <c r="AA26" s="40">
        <v>266.68950000000001</v>
      </c>
      <c r="AB26" s="40">
        <v>0</v>
      </c>
      <c r="AC26" s="40">
        <v>2000.145</v>
      </c>
    </row>
    <row r="27" spans="3:29" ht="29.25" x14ac:dyDescent="0.25">
      <c r="C27" s="231" t="s">
        <v>1262</v>
      </c>
      <c r="D27" s="156">
        <v>25</v>
      </c>
      <c r="E27" s="20">
        <v>1</v>
      </c>
      <c r="F27" s="26" t="s">
        <v>194</v>
      </c>
      <c r="G27" s="23">
        <v>6400.6949999999997</v>
      </c>
      <c r="H27" s="20">
        <v>30</v>
      </c>
      <c r="I27" s="243">
        <v>1920.2085</v>
      </c>
      <c r="J27" s="20">
        <v>20</v>
      </c>
      <c r="K27" s="23">
        <v>1280.1390000000001</v>
      </c>
      <c r="L27" s="20">
        <v>10</v>
      </c>
      <c r="M27" s="23">
        <v>640.06950000000006</v>
      </c>
      <c r="N27" s="20">
        <v>0</v>
      </c>
      <c r="O27" s="23">
        <v>0</v>
      </c>
      <c r="P27" s="20">
        <v>0</v>
      </c>
      <c r="Q27" s="23">
        <v>0</v>
      </c>
      <c r="R27" s="22">
        <v>10241.111999999999</v>
      </c>
      <c r="Y27" s="40">
        <v>6400.6949999999997</v>
      </c>
      <c r="Z27" s="40">
        <v>1920.2085</v>
      </c>
      <c r="AA27" s="40">
        <v>1280.1390000000001</v>
      </c>
      <c r="AB27" s="40">
        <v>640.06950000000006</v>
      </c>
      <c r="AC27" s="40">
        <v>10241.111999999999</v>
      </c>
    </row>
    <row r="28" spans="3:29" ht="29.25" x14ac:dyDescent="0.25">
      <c r="C28" s="231" t="s">
        <v>1262</v>
      </c>
      <c r="D28" s="153">
        <v>26</v>
      </c>
      <c r="E28" s="20">
        <v>1</v>
      </c>
      <c r="F28" s="26" t="s">
        <v>193</v>
      </c>
      <c r="G28" s="23">
        <v>4266.7380000000003</v>
      </c>
      <c r="H28" s="20">
        <v>30</v>
      </c>
      <c r="I28" s="243">
        <v>1280.0235</v>
      </c>
      <c r="J28" s="20">
        <v>20</v>
      </c>
      <c r="K28" s="23">
        <v>853.34550000000002</v>
      </c>
      <c r="L28" s="20">
        <v>10</v>
      </c>
      <c r="M28" s="23">
        <v>426.678</v>
      </c>
      <c r="N28" s="20">
        <v>0</v>
      </c>
      <c r="O28" s="23">
        <v>0</v>
      </c>
      <c r="P28" s="20">
        <v>0</v>
      </c>
      <c r="Q28" s="23">
        <v>0</v>
      </c>
      <c r="R28" s="22">
        <v>6826.7850000000008</v>
      </c>
      <c r="Y28" s="40">
        <v>4266.7380000000003</v>
      </c>
      <c r="Z28" s="40">
        <v>1280.0235</v>
      </c>
      <c r="AA28" s="40">
        <v>853.34550000000002</v>
      </c>
      <c r="AB28" s="40">
        <v>426.678</v>
      </c>
      <c r="AC28" s="40">
        <v>6826.7850000000008</v>
      </c>
    </row>
    <row r="29" spans="3:29" ht="29.25" x14ac:dyDescent="0.25">
      <c r="C29" s="231" t="s">
        <v>1262</v>
      </c>
      <c r="D29" s="153">
        <v>27</v>
      </c>
      <c r="E29" s="20">
        <v>1</v>
      </c>
      <c r="F29" s="26" t="s">
        <v>192</v>
      </c>
      <c r="G29" s="23">
        <v>5734.5644999999995</v>
      </c>
      <c r="H29" s="20">
        <v>30</v>
      </c>
      <c r="I29" s="243">
        <v>1720.3724999999999</v>
      </c>
      <c r="J29" s="20">
        <v>20</v>
      </c>
      <c r="K29" s="23">
        <v>1146.915</v>
      </c>
      <c r="L29" s="20">
        <v>10</v>
      </c>
      <c r="M29" s="23">
        <v>573.45749999999998</v>
      </c>
      <c r="N29" s="20">
        <v>0</v>
      </c>
      <c r="O29" s="23">
        <v>0</v>
      </c>
      <c r="P29" s="20">
        <v>0</v>
      </c>
      <c r="Q29" s="23">
        <v>0</v>
      </c>
      <c r="R29" s="22">
        <v>9175.3094999999994</v>
      </c>
      <c r="Y29" s="40">
        <v>5734.5644999999995</v>
      </c>
      <c r="Z29" s="40">
        <v>1720.3724999999999</v>
      </c>
      <c r="AA29" s="40">
        <v>1146.915</v>
      </c>
      <c r="AB29" s="40">
        <v>573.45749999999998</v>
      </c>
      <c r="AC29" s="40">
        <v>9175.3094999999994</v>
      </c>
    </row>
    <row r="30" spans="3:29" ht="29.25" x14ac:dyDescent="0.25">
      <c r="C30" s="231" t="s">
        <v>1262</v>
      </c>
      <c r="D30" s="156">
        <v>28</v>
      </c>
      <c r="E30" s="20">
        <v>1</v>
      </c>
      <c r="F30" s="26" t="s">
        <v>191</v>
      </c>
      <c r="G30" s="23">
        <v>5466.9404999999997</v>
      </c>
      <c r="H30" s="20">
        <v>30</v>
      </c>
      <c r="I30" s="243">
        <v>1640.079</v>
      </c>
      <c r="J30" s="20">
        <v>20</v>
      </c>
      <c r="K30" s="23">
        <v>1093.386</v>
      </c>
      <c r="L30" s="20">
        <v>10</v>
      </c>
      <c r="M30" s="23">
        <v>546.69299999999998</v>
      </c>
      <c r="N30" s="20">
        <v>0</v>
      </c>
      <c r="O30" s="23">
        <v>0</v>
      </c>
      <c r="P30" s="20">
        <v>0</v>
      </c>
      <c r="Q30" s="23">
        <v>0</v>
      </c>
      <c r="R30" s="22">
        <v>8747.0984999999982</v>
      </c>
      <c r="Y30" s="40">
        <v>5466.9404999999997</v>
      </c>
      <c r="Z30" s="40">
        <v>1640.079</v>
      </c>
      <c r="AA30" s="40">
        <v>1093.386</v>
      </c>
      <c r="AB30" s="40">
        <v>546.69299999999998</v>
      </c>
      <c r="AC30" s="40">
        <v>8747.0984999999982</v>
      </c>
    </row>
    <row r="31" spans="3:29" ht="30" x14ac:dyDescent="0.25">
      <c r="C31" s="231" t="s">
        <v>1262</v>
      </c>
      <c r="D31" s="153">
        <v>29</v>
      </c>
      <c r="E31" s="20">
        <v>1</v>
      </c>
      <c r="F31" s="26" t="s">
        <v>190</v>
      </c>
      <c r="G31" s="23">
        <v>1200.2024999999999</v>
      </c>
      <c r="H31" s="20">
        <v>30</v>
      </c>
      <c r="I31" s="243">
        <v>360.06600000000003</v>
      </c>
      <c r="J31" s="20">
        <v>20</v>
      </c>
      <c r="K31" s="23">
        <v>240.04050000000001</v>
      </c>
      <c r="L31" s="20">
        <v>10</v>
      </c>
      <c r="M31" s="23">
        <v>120.02550000000001</v>
      </c>
      <c r="N31" s="20">
        <v>0</v>
      </c>
      <c r="O31" s="23">
        <v>0</v>
      </c>
      <c r="P31" s="20">
        <v>0</v>
      </c>
      <c r="Q31" s="23">
        <v>0</v>
      </c>
      <c r="R31" s="22">
        <v>1920.3344999999999</v>
      </c>
      <c r="Y31" s="40">
        <v>1200.2024999999999</v>
      </c>
      <c r="Z31" s="40">
        <v>360.06600000000003</v>
      </c>
      <c r="AA31" s="40">
        <v>240.04050000000001</v>
      </c>
      <c r="AB31" s="40">
        <v>120.02550000000001</v>
      </c>
      <c r="AC31" s="40">
        <v>1920.3344999999999</v>
      </c>
    </row>
    <row r="32" spans="3:29" ht="30" x14ac:dyDescent="0.25">
      <c r="C32" s="231" t="s">
        <v>1262</v>
      </c>
      <c r="D32" s="153">
        <v>30</v>
      </c>
      <c r="E32" s="20">
        <v>1</v>
      </c>
      <c r="F32" s="26" t="s">
        <v>189</v>
      </c>
      <c r="G32" s="23">
        <v>1200.2024999999999</v>
      </c>
      <c r="H32" s="20">
        <v>30</v>
      </c>
      <c r="I32" s="243">
        <v>360.06600000000003</v>
      </c>
      <c r="J32" s="20">
        <v>20</v>
      </c>
      <c r="K32" s="23">
        <v>240.04050000000001</v>
      </c>
      <c r="L32" s="20">
        <v>10</v>
      </c>
      <c r="M32" s="23">
        <v>120.02550000000001</v>
      </c>
      <c r="N32" s="20">
        <v>0</v>
      </c>
      <c r="O32" s="23">
        <v>0</v>
      </c>
      <c r="P32" s="20">
        <v>0</v>
      </c>
      <c r="Q32" s="23">
        <v>0</v>
      </c>
      <c r="R32" s="22">
        <v>1920.3344999999999</v>
      </c>
      <c r="Y32" s="40">
        <v>1200.2024999999999</v>
      </c>
      <c r="Z32" s="40">
        <v>360.06600000000003</v>
      </c>
      <c r="AA32" s="40">
        <v>240.04050000000001</v>
      </c>
      <c r="AB32" s="40">
        <v>120.02550000000001</v>
      </c>
      <c r="AC32" s="40">
        <v>1920.3344999999999</v>
      </c>
    </row>
    <row r="33" spans="3:29" ht="29.25" x14ac:dyDescent="0.25">
      <c r="C33" s="231" t="s">
        <v>1262</v>
      </c>
      <c r="D33" s="156">
        <v>31</v>
      </c>
      <c r="E33" s="20">
        <v>1</v>
      </c>
      <c r="F33" s="26" t="s">
        <v>188</v>
      </c>
      <c r="G33" s="23">
        <v>534.072</v>
      </c>
      <c r="H33" s="20">
        <v>30</v>
      </c>
      <c r="I33" s="243">
        <v>160.21950000000001</v>
      </c>
      <c r="J33" s="20">
        <v>20</v>
      </c>
      <c r="K33" s="23">
        <v>106.8165</v>
      </c>
      <c r="L33" s="20">
        <v>10</v>
      </c>
      <c r="M33" s="23">
        <v>53.402999999999999</v>
      </c>
      <c r="N33" s="20">
        <v>0</v>
      </c>
      <c r="O33" s="23">
        <v>0</v>
      </c>
      <c r="P33" s="20">
        <v>0</v>
      </c>
      <c r="Q33" s="23">
        <v>0</v>
      </c>
      <c r="R33" s="22">
        <v>854.51100000000008</v>
      </c>
      <c r="Y33" s="40">
        <v>534.072</v>
      </c>
      <c r="Z33" s="40">
        <v>160.21950000000001</v>
      </c>
      <c r="AA33" s="40">
        <v>106.8165</v>
      </c>
      <c r="AB33" s="40">
        <v>53.402999999999999</v>
      </c>
      <c r="AC33" s="40">
        <v>854.51100000000008</v>
      </c>
    </row>
    <row r="34" spans="3:29" ht="29.25" x14ac:dyDescent="0.25">
      <c r="C34" s="231" t="s">
        <v>1262</v>
      </c>
      <c r="D34" s="153">
        <v>32</v>
      </c>
      <c r="E34" s="20">
        <v>1</v>
      </c>
      <c r="F34" s="26" t="s">
        <v>187</v>
      </c>
      <c r="G34" s="23">
        <v>1333.4265</v>
      </c>
      <c r="H34" s="20">
        <v>30</v>
      </c>
      <c r="I34" s="243">
        <v>400.029</v>
      </c>
      <c r="J34" s="20">
        <v>20</v>
      </c>
      <c r="K34" s="23">
        <v>266.68950000000001</v>
      </c>
      <c r="L34" s="20">
        <v>10</v>
      </c>
      <c r="M34" s="23">
        <v>133.33949999999999</v>
      </c>
      <c r="N34" s="20">
        <v>0</v>
      </c>
      <c r="O34" s="23">
        <v>0</v>
      </c>
      <c r="P34" s="20">
        <v>0</v>
      </c>
      <c r="Q34" s="23">
        <v>0</v>
      </c>
      <c r="R34" s="22">
        <v>2133.4845</v>
      </c>
      <c r="Y34" s="40">
        <v>1333.4265</v>
      </c>
      <c r="Z34" s="40">
        <v>400.029</v>
      </c>
      <c r="AA34" s="40">
        <v>266.68950000000001</v>
      </c>
      <c r="AB34" s="40">
        <v>133.33949999999999</v>
      </c>
      <c r="AC34" s="40">
        <v>2133.4845</v>
      </c>
    </row>
    <row r="35" spans="3:29" ht="29.25" x14ac:dyDescent="0.25">
      <c r="C35" s="231" t="s">
        <v>1262</v>
      </c>
      <c r="D35" s="153">
        <v>33</v>
      </c>
      <c r="E35" s="20">
        <v>1</v>
      </c>
      <c r="F35" s="26" t="s">
        <v>186</v>
      </c>
      <c r="G35" s="23">
        <v>16001.16</v>
      </c>
      <c r="H35" s="20">
        <v>30</v>
      </c>
      <c r="I35" s="243">
        <v>4800.348</v>
      </c>
      <c r="J35" s="20">
        <v>20</v>
      </c>
      <c r="K35" s="23">
        <v>3200.232</v>
      </c>
      <c r="L35" s="20">
        <v>10</v>
      </c>
      <c r="M35" s="23">
        <v>1600.116</v>
      </c>
      <c r="N35" s="20">
        <v>0</v>
      </c>
      <c r="O35" s="23">
        <v>0</v>
      </c>
      <c r="P35" s="20">
        <v>0</v>
      </c>
      <c r="Q35" s="23">
        <v>0</v>
      </c>
      <c r="R35" s="22">
        <v>25601.856</v>
      </c>
      <c r="Y35" s="40">
        <v>16001.16</v>
      </c>
      <c r="Z35" s="40">
        <v>4800.348</v>
      </c>
      <c r="AA35" s="40">
        <v>3200.232</v>
      </c>
      <c r="AB35" s="40">
        <v>1600.116</v>
      </c>
      <c r="AC35" s="40">
        <v>25601.856</v>
      </c>
    </row>
    <row r="36" spans="3:29" ht="30" x14ac:dyDescent="0.25">
      <c r="C36" s="231" t="s">
        <v>1262</v>
      </c>
      <c r="D36" s="156">
        <v>34</v>
      </c>
      <c r="E36" s="20">
        <v>1</v>
      </c>
      <c r="F36" s="26" t="s">
        <v>185</v>
      </c>
      <c r="G36" s="23">
        <v>9334.0065000000013</v>
      </c>
      <c r="H36" s="20">
        <v>30</v>
      </c>
      <c r="I36" s="243">
        <v>2800.203</v>
      </c>
      <c r="J36" s="20">
        <v>20</v>
      </c>
      <c r="K36" s="23">
        <v>1866.8055000000002</v>
      </c>
      <c r="L36" s="20">
        <v>10</v>
      </c>
      <c r="M36" s="23">
        <v>933.39750000000004</v>
      </c>
      <c r="N36" s="20">
        <v>0</v>
      </c>
      <c r="O36" s="23">
        <v>0</v>
      </c>
      <c r="P36" s="20">
        <v>0</v>
      </c>
      <c r="Q36" s="23">
        <v>0</v>
      </c>
      <c r="R36" s="22">
        <v>14934.412500000002</v>
      </c>
      <c r="Y36" s="40">
        <v>9334.0065000000013</v>
      </c>
      <c r="Z36" s="40">
        <v>2800.203</v>
      </c>
      <c r="AA36" s="40">
        <v>1866.8055000000002</v>
      </c>
      <c r="AB36" s="40">
        <v>933.39750000000004</v>
      </c>
      <c r="AC36" s="40">
        <v>14934.412500000002</v>
      </c>
    </row>
    <row r="37" spans="3:29" ht="29.25" x14ac:dyDescent="0.25">
      <c r="C37" s="231" t="s">
        <v>1262</v>
      </c>
      <c r="D37" s="153">
        <v>35</v>
      </c>
      <c r="E37" s="20">
        <v>1</v>
      </c>
      <c r="F37" s="26" t="s">
        <v>184</v>
      </c>
      <c r="G37" s="23">
        <v>9600.4650000000001</v>
      </c>
      <c r="H37" s="20">
        <v>30</v>
      </c>
      <c r="I37" s="243">
        <v>2880.1394999999998</v>
      </c>
      <c r="J37" s="20">
        <v>20</v>
      </c>
      <c r="K37" s="23">
        <v>1920.0930000000001</v>
      </c>
      <c r="L37" s="20">
        <v>10</v>
      </c>
      <c r="M37" s="23">
        <v>960.04650000000004</v>
      </c>
      <c r="N37" s="20">
        <v>0</v>
      </c>
      <c r="O37" s="23">
        <v>0</v>
      </c>
      <c r="P37" s="20">
        <v>0</v>
      </c>
      <c r="Q37" s="23">
        <v>0</v>
      </c>
      <c r="R37" s="22">
        <v>15360.744000000001</v>
      </c>
      <c r="Y37" s="40">
        <v>9600.4650000000001</v>
      </c>
      <c r="Z37" s="40">
        <v>2880.1394999999998</v>
      </c>
      <c r="AA37" s="40">
        <v>1920.0930000000001</v>
      </c>
      <c r="AB37" s="40">
        <v>960.04650000000004</v>
      </c>
      <c r="AC37" s="40">
        <v>15360.744000000001</v>
      </c>
    </row>
    <row r="38" spans="3:29" ht="29.25" x14ac:dyDescent="0.25">
      <c r="C38" s="231" t="s">
        <v>1262</v>
      </c>
      <c r="D38" s="153">
        <v>36</v>
      </c>
      <c r="E38" s="20">
        <v>1</v>
      </c>
      <c r="F38" s="26" t="s">
        <v>183</v>
      </c>
      <c r="G38" s="23">
        <v>16001.16</v>
      </c>
      <c r="H38" s="20">
        <v>30</v>
      </c>
      <c r="I38" s="243">
        <v>4800.348</v>
      </c>
      <c r="J38" s="20">
        <v>20</v>
      </c>
      <c r="K38" s="23">
        <v>3200.232</v>
      </c>
      <c r="L38" s="20">
        <v>10</v>
      </c>
      <c r="M38" s="23">
        <v>1600.116</v>
      </c>
      <c r="N38" s="20">
        <v>0</v>
      </c>
      <c r="O38" s="23">
        <v>0</v>
      </c>
      <c r="P38" s="20">
        <v>0</v>
      </c>
      <c r="Q38" s="23">
        <v>0</v>
      </c>
      <c r="R38" s="22">
        <v>25601.856</v>
      </c>
      <c r="Y38" s="40">
        <v>16001.16</v>
      </c>
      <c r="Z38" s="40">
        <v>4800.348</v>
      </c>
      <c r="AA38" s="40">
        <v>3200.232</v>
      </c>
      <c r="AB38" s="40">
        <v>1600.116</v>
      </c>
      <c r="AC38" s="40">
        <v>25601.856</v>
      </c>
    </row>
    <row r="39" spans="3:29" ht="29.25" x14ac:dyDescent="0.25">
      <c r="C39" s="231" t="s">
        <v>1262</v>
      </c>
      <c r="D39" s="156">
        <v>37</v>
      </c>
      <c r="E39" s="20">
        <v>1</v>
      </c>
      <c r="F39" s="26" t="s">
        <v>182</v>
      </c>
      <c r="G39" s="23">
        <v>9334.0065000000013</v>
      </c>
      <c r="H39" s="20">
        <v>30</v>
      </c>
      <c r="I39" s="243">
        <v>2800.203</v>
      </c>
      <c r="J39" s="20">
        <v>20</v>
      </c>
      <c r="K39" s="23">
        <v>1866.8055000000002</v>
      </c>
      <c r="L39" s="20">
        <v>10</v>
      </c>
      <c r="M39" s="23">
        <v>933.39750000000004</v>
      </c>
      <c r="N39" s="20">
        <v>0</v>
      </c>
      <c r="O39" s="23">
        <v>0</v>
      </c>
      <c r="P39" s="20">
        <v>0</v>
      </c>
      <c r="Q39" s="23">
        <v>0</v>
      </c>
      <c r="R39" s="22">
        <v>14934.412500000002</v>
      </c>
      <c r="Y39" s="40">
        <v>9334.0065000000013</v>
      </c>
      <c r="Z39" s="40">
        <v>2800.203</v>
      </c>
      <c r="AA39" s="40">
        <v>1866.8055000000002</v>
      </c>
      <c r="AB39" s="40">
        <v>933.39750000000004</v>
      </c>
      <c r="AC39" s="40">
        <v>14934.412500000002</v>
      </c>
    </row>
    <row r="40" spans="3:29" ht="30" x14ac:dyDescent="0.25">
      <c r="C40" s="231" t="s">
        <v>1262</v>
      </c>
      <c r="D40" s="153">
        <v>38</v>
      </c>
      <c r="E40" s="20">
        <v>1</v>
      </c>
      <c r="F40" s="26" t="s">
        <v>181</v>
      </c>
      <c r="G40" s="23">
        <v>4867.4324999999999</v>
      </c>
      <c r="H40" s="20">
        <v>30</v>
      </c>
      <c r="I40" s="243">
        <v>1460.2350000000001</v>
      </c>
      <c r="J40" s="20">
        <v>20</v>
      </c>
      <c r="K40" s="23">
        <v>973.48649999999998</v>
      </c>
      <c r="L40" s="20">
        <v>10</v>
      </c>
      <c r="M40" s="23">
        <v>486.74849999999998</v>
      </c>
      <c r="N40" s="20">
        <v>0</v>
      </c>
      <c r="O40" s="23">
        <v>0</v>
      </c>
      <c r="P40" s="20">
        <v>0</v>
      </c>
      <c r="Q40" s="23">
        <v>0</v>
      </c>
      <c r="R40" s="22">
        <v>7787.9024999999992</v>
      </c>
      <c r="Y40" s="40">
        <v>4867.4324999999999</v>
      </c>
      <c r="Z40" s="40">
        <v>1460.2350000000001</v>
      </c>
      <c r="AA40" s="40">
        <v>973.48649999999998</v>
      </c>
      <c r="AB40" s="40">
        <v>486.74849999999998</v>
      </c>
      <c r="AC40" s="40">
        <v>7787.9024999999992</v>
      </c>
    </row>
    <row r="41" spans="3:29" ht="29.25" x14ac:dyDescent="0.25">
      <c r="C41" s="231" t="s">
        <v>1262</v>
      </c>
      <c r="D41" s="153">
        <v>39</v>
      </c>
      <c r="E41" s="20">
        <v>1</v>
      </c>
      <c r="F41" s="26" t="s">
        <v>180</v>
      </c>
      <c r="G41" s="23">
        <v>3733.8420000000001</v>
      </c>
      <c r="H41" s="20">
        <v>30</v>
      </c>
      <c r="I41" s="243">
        <v>1120.1505</v>
      </c>
      <c r="J41" s="20">
        <v>20</v>
      </c>
      <c r="K41" s="23">
        <v>746.77050000000008</v>
      </c>
      <c r="L41" s="20">
        <v>10</v>
      </c>
      <c r="M41" s="23">
        <v>373.38</v>
      </c>
      <c r="N41" s="20">
        <v>0</v>
      </c>
      <c r="O41" s="23">
        <v>0</v>
      </c>
      <c r="P41" s="20">
        <v>0</v>
      </c>
      <c r="Q41" s="23">
        <v>0</v>
      </c>
      <c r="R41" s="22">
        <v>5974.1430000000009</v>
      </c>
      <c r="Y41" s="40">
        <v>3733.8420000000001</v>
      </c>
      <c r="Z41" s="40">
        <v>1120.1505</v>
      </c>
      <c r="AA41" s="40">
        <v>746.77050000000008</v>
      </c>
      <c r="AB41" s="40">
        <v>373.38</v>
      </c>
      <c r="AC41" s="40">
        <v>5974.1430000000009</v>
      </c>
    </row>
    <row r="42" spans="3:29" ht="29.25" x14ac:dyDescent="0.25">
      <c r="C42" s="231" t="s">
        <v>1262</v>
      </c>
      <c r="D42" s="156">
        <v>40</v>
      </c>
      <c r="E42" s="20">
        <v>1</v>
      </c>
      <c r="F42" s="26" t="s">
        <v>179</v>
      </c>
      <c r="G42" s="23">
        <v>6400.6949999999997</v>
      </c>
      <c r="H42" s="20">
        <v>30</v>
      </c>
      <c r="I42" s="243">
        <v>1920.2085</v>
      </c>
      <c r="J42" s="20">
        <v>20</v>
      </c>
      <c r="K42" s="23">
        <v>1280.1390000000001</v>
      </c>
      <c r="L42" s="20">
        <v>10</v>
      </c>
      <c r="M42" s="23">
        <v>640.06950000000006</v>
      </c>
      <c r="N42" s="20">
        <v>0</v>
      </c>
      <c r="O42" s="23">
        <v>0</v>
      </c>
      <c r="P42" s="20">
        <v>0</v>
      </c>
      <c r="Q42" s="23">
        <v>0</v>
      </c>
      <c r="R42" s="22">
        <v>10241.111999999999</v>
      </c>
      <c r="Y42" s="40">
        <v>6400.6949999999997</v>
      </c>
      <c r="Z42" s="40">
        <v>1920.2085</v>
      </c>
      <c r="AA42" s="40">
        <v>1280.1390000000001</v>
      </c>
      <c r="AB42" s="40">
        <v>640.06950000000006</v>
      </c>
      <c r="AC42" s="40">
        <v>10241.111999999999</v>
      </c>
    </row>
    <row r="43" spans="3:29" ht="30" x14ac:dyDescent="0.25">
      <c r="C43" s="231" t="s">
        <v>1262</v>
      </c>
      <c r="D43" s="153">
        <v>41</v>
      </c>
      <c r="E43" s="20">
        <v>1</v>
      </c>
      <c r="F43" s="26" t="s">
        <v>178</v>
      </c>
      <c r="G43" s="23">
        <v>1001.532</v>
      </c>
      <c r="H43" s="20">
        <v>30</v>
      </c>
      <c r="I43" s="243">
        <v>300.45749999999998</v>
      </c>
      <c r="J43" s="20">
        <v>20</v>
      </c>
      <c r="K43" s="23">
        <v>200.30850000000001</v>
      </c>
      <c r="L43" s="20">
        <v>10</v>
      </c>
      <c r="M43" s="23">
        <v>100.149</v>
      </c>
      <c r="N43" s="20">
        <v>0</v>
      </c>
      <c r="O43" s="23">
        <v>0</v>
      </c>
      <c r="P43" s="20">
        <v>0</v>
      </c>
      <c r="Q43" s="23">
        <v>0</v>
      </c>
      <c r="R43" s="22">
        <v>1602.4470000000001</v>
      </c>
      <c r="Y43" s="40">
        <v>1001.532</v>
      </c>
      <c r="Z43" s="40">
        <v>300.45749999999998</v>
      </c>
      <c r="AA43" s="40">
        <v>200.30850000000001</v>
      </c>
      <c r="AB43" s="40">
        <v>100.149</v>
      </c>
      <c r="AC43" s="40">
        <v>1602.4470000000001</v>
      </c>
    </row>
    <row r="44" spans="3:29" ht="30" x14ac:dyDescent="0.25">
      <c r="C44" s="231" t="s">
        <v>1262</v>
      </c>
      <c r="D44" s="153">
        <v>42</v>
      </c>
      <c r="E44" s="20">
        <v>1</v>
      </c>
      <c r="F44" s="26" t="s">
        <v>177</v>
      </c>
      <c r="G44" s="23">
        <v>16001.16</v>
      </c>
      <c r="H44" s="20">
        <v>30</v>
      </c>
      <c r="I44" s="243">
        <v>4800.348</v>
      </c>
      <c r="J44" s="20">
        <v>20</v>
      </c>
      <c r="K44" s="23">
        <v>3200.232</v>
      </c>
      <c r="L44" s="20">
        <v>10</v>
      </c>
      <c r="M44" s="23">
        <v>1600.116</v>
      </c>
      <c r="N44" s="20">
        <v>0</v>
      </c>
      <c r="O44" s="23">
        <v>0</v>
      </c>
      <c r="P44" s="20">
        <v>0</v>
      </c>
      <c r="Q44" s="23">
        <v>0</v>
      </c>
      <c r="R44" s="22">
        <v>25601.856</v>
      </c>
      <c r="Y44" s="40">
        <v>16001.16</v>
      </c>
      <c r="Z44" s="40">
        <v>4800.348</v>
      </c>
      <c r="AA44" s="40">
        <v>3200.232</v>
      </c>
      <c r="AB44" s="40">
        <v>1600.116</v>
      </c>
      <c r="AC44" s="40">
        <v>25601.856</v>
      </c>
    </row>
    <row r="45" spans="3:29" ht="29.25" x14ac:dyDescent="0.25">
      <c r="C45" s="231" t="s">
        <v>1262</v>
      </c>
      <c r="D45" s="156">
        <v>43</v>
      </c>
      <c r="E45" s="20">
        <v>1</v>
      </c>
      <c r="F45" s="26" t="s">
        <v>176</v>
      </c>
      <c r="G45" s="23">
        <v>8000.58</v>
      </c>
      <c r="H45" s="20">
        <v>30</v>
      </c>
      <c r="I45" s="243">
        <v>2400.174</v>
      </c>
      <c r="J45" s="20">
        <v>20</v>
      </c>
      <c r="K45" s="23">
        <v>1600.116</v>
      </c>
      <c r="L45" s="20">
        <v>10</v>
      </c>
      <c r="M45" s="23">
        <v>800.05799999999999</v>
      </c>
      <c r="N45" s="20">
        <v>0</v>
      </c>
      <c r="O45" s="23">
        <v>0</v>
      </c>
      <c r="P45" s="20">
        <v>0</v>
      </c>
      <c r="Q45" s="23">
        <v>0</v>
      </c>
      <c r="R45" s="22">
        <v>12800.928</v>
      </c>
      <c r="Y45" s="40">
        <v>8000.58</v>
      </c>
      <c r="Z45" s="40">
        <v>2400.174</v>
      </c>
      <c r="AA45" s="40">
        <v>1600.116</v>
      </c>
      <c r="AB45" s="40">
        <v>800.05799999999999</v>
      </c>
      <c r="AC45" s="40">
        <v>12800.928</v>
      </c>
    </row>
    <row r="46" spans="3:29" ht="30" x14ac:dyDescent="0.25">
      <c r="C46" s="231" t="s">
        <v>1262</v>
      </c>
      <c r="D46" s="153">
        <v>44</v>
      </c>
      <c r="E46" s="20">
        <v>1</v>
      </c>
      <c r="F46" s="26" t="s">
        <v>175</v>
      </c>
      <c r="G46" s="23">
        <v>1734.2745</v>
      </c>
      <c r="H46" s="20">
        <v>30</v>
      </c>
      <c r="I46" s="243">
        <v>520.28549999999996</v>
      </c>
      <c r="J46" s="20">
        <v>20</v>
      </c>
      <c r="K46" s="23">
        <v>346.85699999999997</v>
      </c>
      <c r="L46" s="20">
        <v>10</v>
      </c>
      <c r="M46" s="23">
        <v>173.42849999999999</v>
      </c>
      <c r="N46" s="20">
        <v>0</v>
      </c>
      <c r="O46" s="23">
        <v>0</v>
      </c>
      <c r="P46" s="20">
        <v>0</v>
      </c>
      <c r="Q46" s="23">
        <v>0</v>
      </c>
      <c r="R46" s="22">
        <v>2774.8454999999999</v>
      </c>
      <c r="Y46" s="40">
        <v>1734.2745</v>
      </c>
      <c r="Z46" s="40">
        <v>520.28549999999996</v>
      </c>
      <c r="AA46" s="40">
        <v>346.85699999999997</v>
      </c>
      <c r="AB46" s="40">
        <v>173.42849999999999</v>
      </c>
      <c r="AC46" s="40">
        <v>2774.8454999999999</v>
      </c>
    </row>
    <row r="47" spans="3:29" ht="30" x14ac:dyDescent="0.25">
      <c r="C47" s="231" t="s">
        <v>1262</v>
      </c>
      <c r="D47" s="153">
        <v>45</v>
      </c>
      <c r="E47" s="20">
        <v>1</v>
      </c>
      <c r="F47" s="26" t="s">
        <v>174</v>
      </c>
      <c r="G47" s="23">
        <v>2800.0875000000001</v>
      </c>
      <c r="H47" s="20">
        <v>30</v>
      </c>
      <c r="I47" s="243">
        <v>840.03149999999994</v>
      </c>
      <c r="J47" s="20">
        <v>20</v>
      </c>
      <c r="K47" s="23">
        <v>560.01750000000004</v>
      </c>
      <c r="L47" s="20">
        <v>10</v>
      </c>
      <c r="M47" s="23">
        <v>280.01400000000001</v>
      </c>
      <c r="N47" s="20">
        <v>0</v>
      </c>
      <c r="O47" s="23">
        <v>0</v>
      </c>
      <c r="P47" s="20">
        <v>0</v>
      </c>
      <c r="Q47" s="23">
        <v>0</v>
      </c>
      <c r="R47" s="22">
        <v>4480.1505000000006</v>
      </c>
      <c r="Y47" s="40">
        <v>2800.0875000000001</v>
      </c>
      <c r="Z47" s="40">
        <v>840.03149999999994</v>
      </c>
      <c r="AA47" s="40">
        <v>560.01750000000004</v>
      </c>
      <c r="AB47" s="40">
        <v>280.01400000000001</v>
      </c>
      <c r="AC47" s="40">
        <v>4480.1505000000006</v>
      </c>
    </row>
    <row r="48" spans="3:29" ht="30" x14ac:dyDescent="0.25">
      <c r="C48" s="231" t="s">
        <v>1262</v>
      </c>
      <c r="D48" s="156">
        <v>46</v>
      </c>
      <c r="E48" s="20">
        <v>1</v>
      </c>
      <c r="F48" s="26" t="s">
        <v>173</v>
      </c>
      <c r="G48" s="23">
        <v>3334.1594999999998</v>
      </c>
      <c r="H48" s="20">
        <v>30</v>
      </c>
      <c r="I48" s="243">
        <v>1000.251</v>
      </c>
      <c r="J48" s="20">
        <v>20</v>
      </c>
      <c r="K48" s="23">
        <v>666.83400000000006</v>
      </c>
      <c r="L48" s="20">
        <v>10</v>
      </c>
      <c r="M48" s="23">
        <v>333.41700000000003</v>
      </c>
      <c r="N48" s="20">
        <v>0</v>
      </c>
      <c r="O48" s="23">
        <v>0</v>
      </c>
      <c r="P48" s="20">
        <v>0</v>
      </c>
      <c r="Q48" s="23">
        <v>0</v>
      </c>
      <c r="R48" s="22">
        <v>5334.6615000000002</v>
      </c>
      <c r="Y48" s="40">
        <v>3334.1594999999998</v>
      </c>
      <c r="Z48" s="40">
        <v>1000.251</v>
      </c>
      <c r="AA48" s="40">
        <v>666.83400000000006</v>
      </c>
      <c r="AB48" s="40">
        <v>333.41700000000003</v>
      </c>
      <c r="AC48" s="40">
        <v>5334.6615000000002</v>
      </c>
    </row>
    <row r="49" spans="3:29" ht="29.25" x14ac:dyDescent="0.25">
      <c r="C49" s="231" t="s">
        <v>1262</v>
      </c>
      <c r="D49" s="153">
        <v>47</v>
      </c>
      <c r="E49" s="20">
        <v>1</v>
      </c>
      <c r="F49" s="26" t="s">
        <v>172</v>
      </c>
      <c r="G49" s="23">
        <v>6668.3189999999995</v>
      </c>
      <c r="H49" s="20">
        <v>30</v>
      </c>
      <c r="I49" s="243">
        <v>2000.4915000000001</v>
      </c>
      <c r="J49" s="20">
        <v>20</v>
      </c>
      <c r="K49" s="23">
        <v>1333.6680000000001</v>
      </c>
      <c r="L49" s="20">
        <v>10</v>
      </c>
      <c r="M49" s="23">
        <v>666.83400000000006</v>
      </c>
      <c r="N49" s="20">
        <v>0</v>
      </c>
      <c r="O49" s="23">
        <v>0</v>
      </c>
      <c r="P49" s="20">
        <v>0</v>
      </c>
      <c r="Q49" s="23">
        <v>0</v>
      </c>
      <c r="R49" s="22">
        <v>10669.3125</v>
      </c>
      <c r="Y49" s="40">
        <v>6668.3189999999995</v>
      </c>
      <c r="Z49" s="40">
        <v>2000.4915000000001</v>
      </c>
      <c r="AA49" s="40">
        <v>1333.6680000000001</v>
      </c>
      <c r="AB49" s="40">
        <v>666.83400000000006</v>
      </c>
      <c r="AC49" s="40">
        <v>10669.3125</v>
      </c>
    </row>
    <row r="50" spans="3:29" ht="29.25" x14ac:dyDescent="0.25">
      <c r="C50" s="231" t="s">
        <v>1262</v>
      </c>
      <c r="D50" s="153">
        <v>48</v>
      </c>
      <c r="E50" s="20">
        <v>1</v>
      </c>
      <c r="F50" s="26" t="s">
        <v>171</v>
      </c>
      <c r="G50" s="23">
        <v>18001.8825</v>
      </c>
      <c r="H50" s="20">
        <v>30</v>
      </c>
      <c r="I50" s="243">
        <v>5400.57</v>
      </c>
      <c r="J50" s="20">
        <v>20</v>
      </c>
      <c r="K50" s="23">
        <v>3600.3764999999999</v>
      </c>
      <c r="L50" s="20">
        <v>10</v>
      </c>
      <c r="M50" s="23">
        <v>1800.1935000000001</v>
      </c>
      <c r="N50" s="20">
        <v>0</v>
      </c>
      <c r="O50" s="23">
        <v>0</v>
      </c>
      <c r="P50" s="20">
        <v>0</v>
      </c>
      <c r="Q50" s="23">
        <v>0</v>
      </c>
      <c r="R50" s="22">
        <v>28803.022499999999</v>
      </c>
      <c r="Y50" s="40">
        <v>18001.8825</v>
      </c>
      <c r="Z50" s="40">
        <v>5400.57</v>
      </c>
      <c r="AA50" s="40">
        <v>3600.3764999999999</v>
      </c>
      <c r="AB50" s="40">
        <v>1800.1935000000001</v>
      </c>
      <c r="AC50" s="40">
        <v>28803.022499999999</v>
      </c>
    </row>
    <row r="51" spans="3:29" ht="29.25" x14ac:dyDescent="0.25">
      <c r="C51" s="231" t="s">
        <v>1262</v>
      </c>
      <c r="D51" s="156">
        <v>49</v>
      </c>
      <c r="E51" s="20">
        <v>1</v>
      </c>
      <c r="F51" s="26" t="s">
        <v>170</v>
      </c>
      <c r="G51" s="23">
        <v>8666.710500000001</v>
      </c>
      <c r="H51" s="20">
        <v>30</v>
      </c>
      <c r="I51" s="243">
        <v>2600.0099999999998</v>
      </c>
      <c r="J51" s="20">
        <v>20</v>
      </c>
      <c r="K51" s="23">
        <v>1733.34</v>
      </c>
      <c r="L51" s="20">
        <v>10</v>
      </c>
      <c r="M51" s="23">
        <v>866.67</v>
      </c>
      <c r="N51" s="20">
        <v>0</v>
      </c>
      <c r="O51" s="23">
        <v>0</v>
      </c>
      <c r="P51" s="20">
        <v>0</v>
      </c>
      <c r="Q51" s="23">
        <v>0</v>
      </c>
      <c r="R51" s="22">
        <v>13866.730500000001</v>
      </c>
      <c r="Y51" s="40">
        <v>8666.710500000001</v>
      </c>
      <c r="Z51" s="40">
        <v>2600.0099999999998</v>
      </c>
      <c r="AA51" s="40">
        <v>1733.34</v>
      </c>
      <c r="AB51" s="40">
        <v>866.67</v>
      </c>
      <c r="AC51" s="40">
        <v>13866.730500000001</v>
      </c>
    </row>
    <row r="52" spans="3:29" ht="29.25" x14ac:dyDescent="0.25">
      <c r="C52" s="231" t="s">
        <v>1262</v>
      </c>
      <c r="D52" s="153">
        <v>50</v>
      </c>
      <c r="E52" s="20">
        <v>1</v>
      </c>
      <c r="F52" s="26" t="s">
        <v>169</v>
      </c>
      <c r="G52" s="23">
        <v>6400.6949999999997</v>
      </c>
      <c r="H52" s="20">
        <v>30</v>
      </c>
      <c r="I52" s="243">
        <v>1920.2085</v>
      </c>
      <c r="J52" s="20">
        <v>20</v>
      </c>
      <c r="K52" s="23">
        <v>1280.1390000000001</v>
      </c>
      <c r="L52" s="20">
        <v>10</v>
      </c>
      <c r="M52" s="23">
        <v>640.06950000000006</v>
      </c>
      <c r="N52" s="20">
        <v>0</v>
      </c>
      <c r="O52" s="23">
        <v>0</v>
      </c>
      <c r="P52" s="20">
        <v>0</v>
      </c>
      <c r="Q52" s="23">
        <v>0</v>
      </c>
      <c r="R52" s="22">
        <v>10241.111999999999</v>
      </c>
      <c r="Y52" s="40">
        <v>6400.6949999999997</v>
      </c>
      <c r="Z52" s="40">
        <v>1920.2085</v>
      </c>
      <c r="AA52" s="40">
        <v>1280.1390000000001</v>
      </c>
      <c r="AB52" s="40">
        <v>640.06950000000006</v>
      </c>
      <c r="AC52" s="40">
        <v>10241.111999999999</v>
      </c>
    </row>
    <row r="53" spans="3:29" ht="29.25" x14ac:dyDescent="0.25">
      <c r="C53" s="231" t="s">
        <v>1262</v>
      </c>
      <c r="D53" s="153">
        <v>51</v>
      </c>
      <c r="E53" s="20">
        <v>1</v>
      </c>
      <c r="F53" s="26" t="s">
        <v>168</v>
      </c>
      <c r="G53" s="23">
        <v>4666.4205000000002</v>
      </c>
      <c r="H53" s="20">
        <v>30</v>
      </c>
      <c r="I53" s="243">
        <v>1399.923</v>
      </c>
      <c r="J53" s="20">
        <v>20</v>
      </c>
      <c r="K53" s="23">
        <v>933.28200000000004</v>
      </c>
      <c r="L53" s="20">
        <v>10</v>
      </c>
      <c r="M53" s="23">
        <v>466.64100000000002</v>
      </c>
      <c r="N53" s="20">
        <v>0</v>
      </c>
      <c r="O53" s="23">
        <v>0</v>
      </c>
      <c r="P53" s="20">
        <v>0</v>
      </c>
      <c r="Q53" s="23">
        <v>0</v>
      </c>
      <c r="R53" s="22">
        <v>7466.2664999999997</v>
      </c>
      <c r="Y53" s="40">
        <v>4666.4205000000002</v>
      </c>
      <c r="Z53" s="40">
        <v>1399.923</v>
      </c>
      <c r="AA53" s="40">
        <v>933.28200000000004</v>
      </c>
      <c r="AB53" s="40">
        <v>466.64100000000002</v>
      </c>
      <c r="AC53" s="40">
        <v>7466.2664999999997</v>
      </c>
    </row>
    <row r="54" spans="3:29" ht="29.25" x14ac:dyDescent="0.25">
      <c r="C54" s="231" t="s">
        <v>1262</v>
      </c>
      <c r="D54" s="156">
        <v>52</v>
      </c>
      <c r="E54" s="20">
        <v>1</v>
      </c>
      <c r="F54" s="26" t="s">
        <v>167</v>
      </c>
      <c r="G54" s="23">
        <v>16001.16</v>
      </c>
      <c r="H54" s="20">
        <v>30</v>
      </c>
      <c r="I54" s="243">
        <v>4800.348</v>
      </c>
      <c r="J54" s="20">
        <v>20</v>
      </c>
      <c r="K54" s="23">
        <v>3200.232</v>
      </c>
      <c r="L54" s="20">
        <v>10</v>
      </c>
      <c r="M54" s="23">
        <v>1600.116</v>
      </c>
      <c r="N54" s="20">
        <v>0</v>
      </c>
      <c r="O54" s="23">
        <v>0</v>
      </c>
      <c r="P54" s="20">
        <v>0</v>
      </c>
      <c r="Q54" s="23">
        <v>0</v>
      </c>
      <c r="R54" s="22">
        <v>25601.856</v>
      </c>
      <c r="Y54" s="40">
        <v>16001.16</v>
      </c>
      <c r="Z54" s="40">
        <v>4800.348</v>
      </c>
      <c r="AA54" s="40">
        <v>3200.232</v>
      </c>
      <c r="AB54" s="40">
        <v>1600.116</v>
      </c>
      <c r="AC54" s="40">
        <v>25601.856</v>
      </c>
    </row>
    <row r="55" spans="3:29" ht="29.25" x14ac:dyDescent="0.25">
      <c r="C55" s="231" t="s">
        <v>1262</v>
      </c>
      <c r="D55" s="153">
        <v>53</v>
      </c>
      <c r="E55" s="20">
        <v>1</v>
      </c>
      <c r="F55" s="26" t="s">
        <v>166</v>
      </c>
      <c r="G55" s="23">
        <v>5866.6230000000005</v>
      </c>
      <c r="H55" s="20">
        <v>30</v>
      </c>
      <c r="I55" s="243">
        <v>1759.989</v>
      </c>
      <c r="J55" s="20">
        <v>20</v>
      </c>
      <c r="K55" s="23">
        <v>1173.3225</v>
      </c>
      <c r="L55" s="20">
        <v>10</v>
      </c>
      <c r="M55" s="23">
        <v>586.66650000000004</v>
      </c>
      <c r="N55" s="20">
        <v>0</v>
      </c>
      <c r="O55" s="23">
        <v>0</v>
      </c>
      <c r="P55" s="20">
        <v>0</v>
      </c>
      <c r="Q55" s="23">
        <v>0</v>
      </c>
      <c r="R55" s="22">
        <v>9386.6010000000006</v>
      </c>
      <c r="Y55" s="40">
        <v>5866.6230000000005</v>
      </c>
      <c r="Z55" s="40">
        <v>1759.989</v>
      </c>
      <c r="AA55" s="40">
        <v>1173.3225</v>
      </c>
      <c r="AB55" s="40">
        <v>586.66650000000004</v>
      </c>
      <c r="AC55" s="40">
        <v>9386.6010000000006</v>
      </c>
    </row>
    <row r="56" spans="3:29" ht="29.25" x14ac:dyDescent="0.25">
      <c r="C56" s="231" t="s">
        <v>1262</v>
      </c>
      <c r="D56" s="153">
        <v>54</v>
      </c>
      <c r="E56" s="20">
        <v>1</v>
      </c>
      <c r="F56" s="26" t="s">
        <v>165</v>
      </c>
      <c r="G56" s="23">
        <v>6001.0230000000001</v>
      </c>
      <c r="H56" s="20">
        <v>30</v>
      </c>
      <c r="I56" s="243">
        <v>1800.309</v>
      </c>
      <c r="J56" s="20">
        <v>20</v>
      </c>
      <c r="K56" s="23">
        <v>1200.2024999999999</v>
      </c>
      <c r="L56" s="20">
        <v>10</v>
      </c>
      <c r="M56" s="23">
        <v>600.10649999999998</v>
      </c>
      <c r="N56" s="20">
        <v>0</v>
      </c>
      <c r="O56" s="23">
        <v>0</v>
      </c>
      <c r="P56" s="20">
        <v>0</v>
      </c>
      <c r="Q56" s="23">
        <v>0</v>
      </c>
      <c r="R56" s="22">
        <v>9601.6409999999996</v>
      </c>
      <c r="Y56" s="40">
        <v>6001.0230000000001</v>
      </c>
      <c r="Z56" s="40">
        <v>1800.309</v>
      </c>
      <c r="AA56" s="40">
        <v>1200.2024999999999</v>
      </c>
      <c r="AB56" s="40">
        <v>600.10649999999998</v>
      </c>
      <c r="AC56" s="40">
        <v>9601.6409999999996</v>
      </c>
    </row>
    <row r="57" spans="3:29" ht="29.25" x14ac:dyDescent="0.25">
      <c r="C57" s="231" t="s">
        <v>1262</v>
      </c>
      <c r="D57" s="156">
        <v>55</v>
      </c>
      <c r="E57" s="20">
        <v>1</v>
      </c>
      <c r="F57" s="26" t="s">
        <v>164</v>
      </c>
      <c r="G57" s="23">
        <v>5200.4925000000003</v>
      </c>
      <c r="H57" s="20">
        <v>30</v>
      </c>
      <c r="I57" s="243">
        <v>1560.1529999999998</v>
      </c>
      <c r="J57" s="20">
        <v>20</v>
      </c>
      <c r="K57" s="23">
        <v>1040.0985000000001</v>
      </c>
      <c r="L57" s="20">
        <v>10</v>
      </c>
      <c r="M57" s="23">
        <v>520.05450000000008</v>
      </c>
      <c r="N57" s="20">
        <v>0</v>
      </c>
      <c r="O57" s="23">
        <v>0</v>
      </c>
      <c r="P57" s="20">
        <v>0</v>
      </c>
      <c r="Q57" s="23">
        <v>0</v>
      </c>
      <c r="R57" s="22">
        <v>8320.7985000000008</v>
      </c>
      <c r="Y57" s="40">
        <v>5200.4925000000003</v>
      </c>
      <c r="Z57" s="40">
        <v>1560.1529999999998</v>
      </c>
      <c r="AA57" s="40">
        <v>1040.0985000000001</v>
      </c>
      <c r="AB57" s="40">
        <v>520.05450000000008</v>
      </c>
      <c r="AC57" s="40">
        <v>8320.7985000000008</v>
      </c>
    </row>
    <row r="58" spans="3:29" ht="29.25" x14ac:dyDescent="0.25">
      <c r="C58" s="231" t="s">
        <v>1262</v>
      </c>
      <c r="D58" s="153">
        <v>56</v>
      </c>
      <c r="E58" s="20">
        <v>1</v>
      </c>
      <c r="F58" s="26" t="s">
        <v>163</v>
      </c>
      <c r="G58" s="23">
        <v>4666.4205000000002</v>
      </c>
      <c r="H58" s="20">
        <v>30</v>
      </c>
      <c r="I58" s="243">
        <v>1399.923</v>
      </c>
      <c r="J58" s="20">
        <v>20</v>
      </c>
      <c r="K58" s="23">
        <v>933.28200000000004</v>
      </c>
      <c r="L58" s="20">
        <v>10</v>
      </c>
      <c r="M58" s="23">
        <v>466.64100000000002</v>
      </c>
      <c r="N58" s="20">
        <v>0</v>
      </c>
      <c r="O58" s="23">
        <v>0</v>
      </c>
      <c r="P58" s="20">
        <v>0</v>
      </c>
      <c r="Q58" s="23">
        <v>0</v>
      </c>
      <c r="R58" s="22">
        <v>7466.2664999999997</v>
      </c>
      <c r="Y58" s="40">
        <v>4666.4205000000002</v>
      </c>
      <c r="Z58" s="40">
        <v>1399.923</v>
      </c>
      <c r="AA58" s="40">
        <v>933.28200000000004</v>
      </c>
      <c r="AB58" s="40">
        <v>466.64100000000002</v>
      </c>
      <c r="AC58" s="40">
        <v>7466.2664999999997</v>
      </c>
    </row>
    <row r="59" spans="3:29" ht="29.25" x14ac:dyDescent="0.25">
      <c r="C59" s="231" t="s">
        <v>1262</v>
      </c>
      <c r="D59" s="153">
        <v>57</v>
      </c>
      <c r="E59" s="20">
        <v>1</v>
      </c>
      <c r="F59" s="26" t="s">
        <v>162</v>
      </c>
      <c r="G59" s="23">
        <v>5333.7164999999995</v>
      </c>
      <c r="H59" s="20">
        <v>30</v>
      </c>
      <c r="I59" s="243">
        <v>1600.116</v>
      </c>
      <c r="J59" s="20">
        <v>20</v>
      </c>
      <c r="K59" s="23">
        <v>1066.7474999999999</v>
      </c>
      <c r="L59" s="20">
        <v>10</v>
      </c>
      <c r="M59" s="23">
        <v>533.36850000000004</v>
      </c>
      <c r="N59" s="20">
        <v>0</v>
      </c>
      <c r="O59" s="23">
        <v>0</v>
      </c>
      <c r="P59" s="20">
        <v>0</v>
      </c>
      <c r="Q59" s="23">
        <v>0</v>
      </c>
      <c r="R59" s="22">
        <v>8533.9485000000004</v>
      </c>
      <c r="Y59" s="40">
        <v>5333.7164999999995</v>
      </c>
      <c r="Z59" s="40">
        <v>1600.116</v>
      </c>
      <c r="AA59" s="40">
        <v>1066.7474999999999</v>
      </c>
      <c r="AB59" s="40">
        <v>533.36850000000004</v>
      </c>
      <c r="AC59" s="40">
        <v>8533.9485000000004</v>
      </c>
    </row>
    <row r="60" spans="3:29" ht="29.25" x14ac:dyDescent="0.25">
      <c r="C60" s="231" t="s">
        <v>1262</v>
      </c>
      <c r="D60" s="156">
        <v>58</v>
      </c>
      <c r="E60" s="20">
        <v>1</v>
      </c>
      <c r="F60" s="26" t="s">
        <v>161</v>
      </c>
      <c r="G60" s="23">
        <v>4266.7380000000003</v>
      </c>
      <c r="H60" s="20">
        <v>30</v>
      </c>
      <c r="I60" s="243">
        <v>1280.0235</v>
      </c>
      <c r="J60" s="20">
        <v>20</v>
      </c>
      <c r="K60" s="23">
        <v>853.34550000000002</v>
      </c>
      <c r="L60" s="20">
        <v>10</v>
      </c>
      <c r="M60" s="23">
        <v>426.678</v>
      </c>
      <c r="N60" s="20">
        <v>0</v>
      </c>
      <c r="O60" s="23">
        <v>0</v>
      </c>
      <c r="P60" s="20">
        <v>0</v>
      </c>
      <c r="Q60" s="23">
        <v>0</v>
      </c>
      <c r="R60" s="22">
        <v>6826.7850000000008</v>
      </c>
      <c r="Y60" s="40">
        <v>4266.7380000000003</v>
      </c>
      <c r="Z60" s="40">
        <v>1280.0235</v>
      </c>
      <c r="AA60" s="40">
        <v>853.34550000000002</v>
      </c>
      <c r="AB60" s="40">
        <v>426.678</v>
      </c>
      <c r="AC60" s="40">
        <v>6826.7850000000008</v>
      </c>
    </row>
    <row r="61" spans="3:29" ht="29.25" x14ac:dyDescent="0.25">
      <c r="C61" s="231" t="s">
        <v>1262</v>
      </c>
      <c r="D61" s="153">
        <v>59</v>
      </c>
      <c r="E61" s="20">
        <v>1</v>
      </c>
      <c r="F61" s="26" t="s">
        <v>160</v>
      </c>
      <c r="G61" s="23">
        <v>5734.5644999999995</v>
      </c>
      <c r="H61" s="20">
        <v>30</v>
      </c>
      <c r="I61" s="243">
        <v>1720.3724999999999</v>
      </c>
      <c r="J61" s="20">
        <v>20</v>
      </c>
      <c r="K61" s="23">
        <v>1146.915</v>
      </c>
      <c r="L61" s="20">
        <v>10</v>
      </c>
      <c r="M61" s="23">
        <v>573.45749999999998</v>
      </c>
      <c r="N61" s="20">
        <v>0</v>
      </c>
      <c r="O61" s="23">
        <v>0</v>
      </c>
      <c r="P61" s="20">
        <v>0</v>
      </c>
      <c r="Q61" s="23">
        <v>0</v>
      </c>
      <c r="R61" s="22">
        <v>9175.3094999999994</v>
      </c>
      <c r="Y61" s="40">
        <v>5734.5644999999995</v>
      </c>
      <c r="Z61" s="40">
        <v>1720.3724999999999</v>
      </c>
      <c r="AA61" s="40">
        <v>1146.915</v>
      </c>
      <c r="AB61" s="40">
        <v>573.45749999999998</v>
      </c>
      <c r="AC61" s="40">
        <v>9175.3094999999994</v>
      </c>
    </row>
    <row r="62" spans="3:29" ht="30" x14ac:dyDescent="0.25">
      <c r="C62" s="231" t="s">
        <v>1262</v>
      </c>
      <c r="D62" s="153">
        <v>60</v>
      </c>
      <c r="E62" s="20">
        <v>1</v>
      </c>
      <c r="F62" s="26" t="s">
        <v>159</v>
      </c>
      <c r="G62" s="23">
        <v>6400.6949999999997</v>
      </c>
      <c r="H62" s="20">
        <v>30</v>
      </c>
      <c r="I62" s="243">
        <v>1920.2085</v>
      </c>
      <c r="J62" s="20">
        <v>20</v>
      </c>
      <c r="K62" s="23">
        <v>1280.1390000000001</v>
      </c>
      <c r="L62" s="20">
        <v>10</v>
      </c>
      <c r="M62" s="23">
        <v>640.06950000000006</v>
      </c>
      <c r="N62" s="20">
        <v>0</v>
      </c>
      <c r="O62" s="23">
        <v>0</v>
      </c>
      <c r="P62" s="20">
        <v>0</v>
      </c>
      <c r="Q62" s="23">
        <v>0</v>
      </c>
      <c r="R62" s="22">
        <v>10241.111999999999</v>
      </c>
      <c r="Y62" s="40">
        <v>6400.6949999999997</v>
      </c>
      <c r="Z62" s="40">
        <v>1920.2085</v>
      </c>
      <c r="AA62" s="40">
        <v>1280.1390000000001</v>
      </c>
      <c r="AB62" s="40">
        <v>640.06950000000006</v>
      </c>
      <c r="AC62" s="40">
        <v>10241.111999999999</v>
      </c>
    </row>
    <row r="63" spans="3:29" ht="29.25" x14ac:dyDescent="0.25">
      <c r="C63" s="231" t="s">
        <v>1262</v>
      </c>
      <c r="D63" s="156">
        <v>61</v>
      </c>
      <c r="E63" s="20">
        <v>1</v>
      </c>
      <c r="F63" s="26" t="s">
        <v>158</v>
      </c>
      <c r="G63" s="23">
        <v>4934.0445</v>
      </c>
      <c r="H63" s="20">
        <v>30</v>
      </c>
      <c r="I63" s="243">
        <v>1480.2165</v>
      </c>
      <c r="J63" s="20">
        <v>20</v>
      </c>
      <c r="K63" s="23">
        <v>986.81100000000004</v>
      </c>
      <c r="L63" s="20">
        <v>10</v>
      </c>
      <c r="M63" s="23">
        <v>493.40550000000002</v>
      </c>
      <c r="N63" s="20">
        <v>0</v>
      </c>
      <c r="O63" s="23">
        <v>0</v>
      </c>
      <c r="P63" s="20">
        <v>0</v>
      </c>
      <c r="Q63" s="23">
        <v>0</v>
      </c>
      <c r="R63" s="22">
        <v>7894.4775</v>
      </c>
      <c r="Y63" s="40">
        <v>4934.0445</v>
      </c>
      <c r="Z63" s="40">
        <v>1480.2165</v>
      </c>
      <c r="AA63" s="40">
        <v>986.81100000000004</v>
      </c>
      <c r="AB63" s="40">
        <v>493.40550000000002</v>
      </c>
      <c r="AC63" s="40">
        <v>7894.4775</v>
      </c>
    </row>
    <row r="64" spans="3:29" ht="30" x14ac:dyDescent="0.25">
      <c r="C64" s="231" t="s">
        <v>1262</v>
      </c>
      <c r="D64" s="153">
        <v>62</v>
      </c>
      <c r="E64" s="20">
        <v>1</v>
      </c>
      <c r="F64" s="26" t="s">
        <v>157</v>
      </c>
      <c r="G64" s="23">
        <v>2400.4049999999997</v>
      </c>
      <c r="H64" s="20">
        <v>30</v>
      </c>
      <c r="I64" s="243">
        <v>720.12150000000008</v>
      </c>
      <c r="J64" s="20">
        <v>20</v>
      </c>
      <c r="K64" s="23">
        <v>480.08100000000002</v>
      </c>
      <c r="L64" s="20">
        <v>10</v>
      </c>
      <c r="M64" s="23">
        <v>240.04050000000001</v>
      </c>
      <c r="N64" s="20">
        <v>0</v>
      </c>
      <c r="O64" s="23">
        <v>0</v>
      </c>
      <c r="P64" s="20">
        <v>0</v>
      </c>
      <c r="Q64" s="23">
        <v>0</v>
      </c>
      <c r="R64" s="22">
        <v>3840.6480000000001</v>
      </c>
      <c r="Y64" s="40">
        <v>2400.4049999999997</v>
      </c>
      <c r="Z64" s="40">
        <v>720.12150000000008</v>
      </c>
      <c r="AA64" s="40">
        <v>480.08100000000002</v>
      </c>
      <c r="AB64" s="40">
        <v>240.04050000000001</v>
      </c>
      <c r="AC64" s="40">
        <v>3840.6480000000001</v>
      </c>
    </row>
    <row r="65" spans="3:29" ht="29.25" x14ac:dyDescent="0.25">
      <c r="C65" s="231" t="s">
        <v>1262</v>
      </c>
      <c r="D65" s="153">
        <v>63</v>
      </c>
      <c r="E65" s="20">
        <v>1</v>
      </c>
      <c r="F65" s="26" t="s">
        <v>156</v>
      </c>
      <c r="G65" s="23">
        <v>18668.013000000003</v>
      </c>
      <c r="H65" s="20">
        <v>30</v>
      </c>
      <c r="I65" s="243">
        <v>5600.4059999999999</v>
      </c>
      <c r="J65" s="20">
        <v>20</v>
      </c>
      <c r="K65" s="23">
        <v>3733.6005</v>
      </c>
      <c r="L65" s="20">
        <v>10</v>
      </c>
      <c r="M65" s="23">
        <v>1866.8055000000002</v>
      </c>
      <c r="N65" s="20">
        <v>0</v>
      </c>
      <c r="O65" s="23">
        <v>0</v>
      </c>
      <c r="P65" s="20">
        <v>0</v>
      </c>
      <c r="Q65" s="23">
        <v>0</v>
      </c>
      <c r="R65" s="22">
        <v>29868.825000000001</v>
      </c>
      <c r="Y65" s="40">
        <v>18668.013000000003</v>
      </c>
      <c r="Z65" s="40">
        <v>5600.4059999999999</v>
      </c>
      <c r="AA65" s="40">
        <v>3733.6005</v>
      </c>
      <c r="AB65" s="40">
        <v>1866.8055000000002</v>
      </c>
      <c r="AC65" s="40">
        <v>29868.825000000001</v>
      </c>
    </row>
    <row r="66" spans="3:29" ht="30" x14ac:dyDescent="0.25">
      <c r="C66" s="231" t="s">
        <v>1262</v>
      </c>
      <c r="D66" s="156">
        <v>64</v>
      </c>
      <c r="E66" s="20">
        <v>1</v>
      </c>
      <c r="F66" s="26" t="s">
        <v>155</v>
      </c>
      <c r="G66" s="23">
        <v>9334.0065000000013</v>
      </c>
      <c r="H66" s="20">
        <v>30</v>
      </c>
      <c r="I66" s="243">
        <v>2800.203</v>
      </c>
      <c r="J66" s="20">
        <v>20</v>
      </c>
      <c r="K66" s="23">
        <v>1866.8055000000002</v>
      </c>
      <c r="L66" s="20">
        <v>10</v>
      </c>
      <c r="M66" s="23">
        <v>933.39750000000004</v>
      </c>
      <c r="N66" s="20">
        <v>0</v>
      </c>
      <c r="O66" s="23">
        <v>0</v>
      </c>
      <c r="P66" s="20">
        <v>0</v>
      </c>
      <c r="Q66" s="23">
        <v>0</v>
      </c>
      <c r="R66" s="22">
        <v>14934.412500000002</v>
      </c>
      <c r="Y66" s="40">
        <v>9334.0065000000013</v>
      </c>
      <c r="Z66" s="40">
        <v>2800.203</v>
      </c>
      <c r="AA66" s="40">
        <v>1866.8055000000002</v>
      </c>
      <c r="AB66" s="40">
        <v>933.39750000000004</v>
      </c>
      <c r="AC66" s="40">
        <v>14934.412500000002</v>
      </c>
    </row>
    <row r="67" spans="3:29" ht="29.25" x14ac:dyDescent="0.25">
      <c r="C67" s="231" t="s">
        <v>1262</v>
      </c>
      <c r="D67" s="153">
        <v>65</v>
      </c>
      <c r="E67" s="20">
        <v>1</v>
      </c>
      <c r="F67" s="26" t="s">
        <v>154</v>
      </c>
      <c r="G67" s="23">
        <v>7334.4494999999997</v>
      </c>
      <c r="H67" s="20">
        <v>30</v>
      </c>
      <c r="I67" s="243">
        <v>2200.3379999999997</v>
      </c>
      <c r="J67" s="20">
        <v>20</v>
      </c>
      <c r="K67" s="23">
        <v>1466.8920000000001</v>
      </c>
      <c r="L67" s="20">
        <v>10</v>
      </c>
      <c r="M67" s="23">
        <v>733.44600000000003</v>
      </c>
      <c r="N67" s="20">
        <v>0</v>
      </c>
      <c r="O67" s="23">
        <v>0</v>
      </c>
      <c r="P67" s="20">
        <v>0</v>
      </c>
      <c r="Q67" s="23">
        <v>0</v>
      </c>
      <c r="R67" s="22">
        <v>11735.125499999998</v>
      </c>
      <c r="Y67" s="40">
        <v>7334.4494999999997</v>
      </c>
      <c r="Z67" s="40">
        <v>2200.3379999999997</v>
      </c>
      <c r="AA67" s="40">
        <v>1466.8920000000001</v>
      </c>
      <c r="AB67" s="40">
        <v>733.44600000000003</v>
      </c>
      <c r="AC67" s="40">
        <v>11735.125499999998</v>
      </c>
    </row>
    <row r="68" spans="3:29" ht="29.25" x14ac:dyDescent="0.25">
      <c r="C68" s="231" t="s">
        <v>1262</v>
      </c>
      <c r="D68" s="153">
        <v>66</v>
      </c>
      <c r="E68" s="20">
        <v>1</v>
      </c>
      <c r="F68" s="26" t="s">
        <v>153</v>
      </c>
      <c r="G68" s="23">
        <v>9334.0065000000013</v>
      </c>
      <c r="H68" s="20">
        <v>30</v>
      </c>
      <c r="I68" s="243">
        <v>2800.203</v>
      </c>
      <c r="J68" s="20">
        <v>20</v>
      </c>
      <c r="K68" s="23">
        <v>1866.8055000000002</v>
      </c>
      <c r="L68" s="20">
        <v>10</v>
      </c>
      <c r="M68" s="23">
        <v>933.39750000000004</v>
      </c>
      <c r="N68" s="20">
        <v>0</v>
      </c>
      <c r="O68" s="23">
        <v>0</v>
      </c>
      <c r="P68" s="20">
        <v>0</v>
      </c>
      <c r="Q68" s="23">
        <v>0</v>
      </c>
      <c r="R68" s="22">
        <v>14934.412500000002</v>
      </c>
      <c r="Y68" s="40">
        <v>9334.0065000000013</v>
      </c>
      <c r="Z68" s="40">
        <v>2800.203</v>
      </c>
      <c r="AA68" s="40">
        <v>1866.8055000000002</v>
      </c>
      <c r="AB68" s="40">
        <v>933.39750000000004</v>
      </c>
      <c r="AC68" s="40">
        <v>14934.412500000002</v>
      </c>
    </row>
    <row r="69" spans="3:29" ht="30" x14ac:dyDescent="0.25">
      <c r="C69" s="231" t="s">
        <v>1262</v>
      </c>
      <c r="D69" s="156">
        <v>67</v>
      </c>
      <c r="E69" s="20">
        <v>1</v>
      </c>
      <c r="F69" s="26" t="s">
        <v>152</v>
      </c>
      <c r="G69" s="23">
        <v>7334.4494999999997</v>
      </c>
      <c r="H69" s="20">
        <v>30</v>
      </c>
      <c r="I69" s="243">
        <v>2200.3379999999997</v>
      </c>
      <c r="J69" s="20">
        <v>20</v>
      </c>
      <c r="K69" s="23">
        <v>1466.8920000000001</v>
      </c>
      <c r="L69" s="20">
        <v>10</v>
      </c>
      <c r="M69" s="23">
        <v>733.44600000000003</v>
      </c>
      <c r="N69" s="20">
        <v>0</v>
      </c>
      <c r="O69" s="23">
        <v>0</v>
      </c>
      <c r="P69" s="20">
        <v>0</v>
      </c>
      <c r="Q69" s="23">
        <v>0</v>
      </c>
      <c r="R69" s="22">
        <v>11735.125499999998</v>
      </c>
      <c r="Y69" s="40">
        <v>7334.4494999999997</v>
      </c>
      <c r="Z69" s="40">
        <v>2200.3379999999997</v>
      </c>
      <c r="AA69" s="40">
        <v>1466.8920000000001</v>
      </c>
      <c r="AB69" s="40">
        <v>733.44600000000003</v>
      </c>
      <c r="AC69" s="40">
        <v>11735.125499999998</v>
      </c>
    </row>
    <row r="70" spans="3:29" ht="30" x14ac:dyDescent="0.25">
      <c r="C70" s="231" t="s">
        <v>1262</v>
      </c>
      <c r="D70" s="153">
        <v>68</v>
      </c>
      <c r="E70" s="20">
        <v>1</v>
      </c>
      <c r="F70" s="26" t="s">
        <v>151</v>
      </c>
      <c r="G70" s="23">
        <v>6934.7669999999998</v>
      </c>
      <c r="H70" s="20">
        <v>30</v>
      </c>
      <c r="I70" s="243">
        <v>2080.4279999999999</v>
      </c>
      <c r="J70" s="20">
        <v>20</v>
      </c>
      <c r="K70" s="23">
        <v>1386.9555</v>
      </c>
      <c r="L70" s="20">
        <v>10</v>
      </c>
      <c r="M70" s="23">
        <v>693.47250000000008</v>
      </c>
      <c r="N70" s="20">
        <v>0</v>
      </c>
      <c r="O70" s="23">
        <v>0</v>
      </c>
      <c r="P70" s="20">
        <v>0</v>
      </c>
      <c r="Q70" s="23">
        <v>0</v>
      </c>
      <c r="R70" s="22">
        <v>11095.623</v>
      </c>
      <c r="Y70" s="40">
        <v>6934.7669999999998</v>
      </c>
      <c r="Z70" s="40">
        <v>2080.4279999999999</v>
      </c>
      <c r="AA70" s="40">
        <v>1386.9555</v>
      </c>
      <c r="AB70" s="40">
        <v>693.47250000000008</v>
      </c>
      <c r="AC70" s="40">
        <v>11095.623</v>
      </c>
    </row>
    <row r="71" spans="3:29" ht="30" x14ac:dyDescent="0.25">
      <c r="C71" s="231" t="s">
        <v>1262</v>
      </c>
      <c r="D71" s="153">
        <v>69</v>
      </c>
      <c r="E71" s="20">
        <v>1</v>
      </c>
      <c r="F71" s="26" t="s">
        <v>150</v>
      </c>
      <c r="G71" s="23">
        <v>1133.5904999999998</v>
      </c>
      <c r="H71" s="20">
        <v>30</v>
      </c>
      <c r="I71" s="243">
        <v>340.07400000000001</v>
      </c>
      <c r="J71" s="20">
        <v>20</v>
      </c>
      <c r="K71" s="23">
        <v>226.71599999999998</v>
      </c>
      <c r="L71" s="20">
        <v>0</v>
      </c>
      <c r="M71" s="24">
        <v>0</v>
      </c>
      <c r="N71" s="20">
        <v>0</v>
      </c>
      <c r="O71" s="23">
        <v>0</v>
      </c>
      <c r="P71" s="20">
        <v>0</v>
      </c>
      <c r="Q71" s="23">
        <v>0</v>
      </c>
      <c r="R71" s="22">
        <v>1700.3804999999998</v>
      </c>
      <c r="Y71" s="40">
        <v>1133.5904999999998</v>
      </c>
      <c r="Z71" s="40">
        <v>340.07400000000001</v>
      </c>
      <c r="AA71" s="40">
        <v>226.71599999999998</v>
      </c>
      <c r="AB71" s="40">
        <v>0</v>
      </c>
      <c r="AC71" s="40">
        <v>1700.3804999999998</v>
      </c>
    </row>
    <row r="72" spans="3:29" ht="30" x14ac:dyDescent="0.25">
      <c r="C72" s="231" t="s">
        <v>1262</v>
      </c>
      <c r="D72" s="156">
        <v>70</v>
      </c>
      <c r="E72" s="20">
        <v>1</v>
      </c>
      <c r="F72" s="26" t="s">
        <v>149</v>
      </c>
      <c r="G72" s="23">
        <v>1333.4265</v>
      </c>
      <c r="H72" s="20">
        <v>30</v>
      </c>
      <c r="I72" s="243">
        <v>400.029</v>
      </c>
      <c r="J72" s="20">
        <v>20</v>
      </c>
      <c r="K72" s="23">
        <v>266.68950000000001</v>
      </c>
      <c r="L72" s="20">
        <v>10</v>
      </c>
      <c r="M72" s="23">
        <v>133.33949999999999</v>
      </c>
      <c r="N72" s="20">
        <v>0</v>
      </c>
      <c r="O72" s="23">
        <v>0</v>
      </c>
      <c r="P72" s="20">
        <v>0</v>
      </c>
      <c r="Q72" s="23">
        <v>0</v>
      </c>
      <c r="R72" s="22">
        <v>2133.4845</v>
      </c>
      <c r="Y72" s="40">
        <v>1333.4265</v>
      </c>
      <c r="Z72" s="40">
        <v>400.029</v>
      </c>
      <c r="AA72" s="40">
        <v>266.68950000000001</v>
      </c>
      <c r="AB72" s="40">
        <v>133.33949999999999</v>
      </c>
      <c r="AC72" s="40">
        <v>2133.4845</v>
      </c>
    </row>
    <row r="73" spans="3:29" ht="30" x14ac:dyDescent="0.25">
      <c r="C73" s="231" t="s">
        <v>1262</v>
      </c>
      <c r="D73" s="153">
        <v>71</v>
      </c>
      <c r="E73" s="20">
        <v>1</v>
      </c>
      <c r="F73" s="26" t="s">
        <v>148</v>
      </c>
      <c r="G73" s="23">
        <v>5884.1580000000004</v>
      </c>
      <c r="H73" s="20">
        <v>30</v>
      </c>
      <c r="I73" s="243">
        <v>1765.2495000000001</v>
      </c>
      <c r="J73" s="20">
        <v>20</v>
      </c>
      <c r="K73" s="23">
        <v>1176.8295000000001</v>
      </c>
      <c r="L73" s="20">
        <v>0</v>
      </c>
      <c r="M73" s="24">
        <v>0</v>
      </c>
      <c r="N73" s="20">
        <v>0</v>
      </c>
      <c r="O73" s="23">
        <v>0</v>
      </c>
      <c r="P73" s="20">
        <v>0</v>
      </c>
      <c r="Q73" s="23">
        <v>0</v>
      </c>
      <c r="R73" s="22">
        <v>8826.237000000001</v>
      </c>
      <c r="Y73" s="40">
        <v>5884.1580000000004</v>
      </c>
      <c r="Z73" s="40">
        <v>1765.2495000000001</v>
      </c>
      <c r="AA73" s="40">
        <v>1176.8295000000001</v>
      </c>
      <c r="AB73" s="40">
        <v>0</v>
      </c>
      <c r="AC73" s="40">
        <v>8826.237000000001</v>
      </c>
    </row>
    <row r="74" spans="3:29" ht="30" x14ac:dyDescent="0.25">
      <c r="C74" s="231" t="s">
        <v>1262</v>
      </c>
      <c r="D74" s="153">
        <v>72</v>
      </c>
      <c r="E74" s="20">
        <v>1</v>
      </c>
      <c r="F74" s="26" t="s">
        <v>147</v>
      </c>
      <c r="G74" s="23">
        <v>3334.1594999999998</v>
      </c>
      <c r="H74" s="20">
        <v>30</v>
      </c>
      <c r="I74" s="243">
        <v>1000.251</v>
      </c>
      <c r="J74" s="20">
        <v>20</v>
      </c>
      <c r="K74" s="23">
        <v>666.83400000000006</v>
      </c>
      <c r="L74" s="20">
        <v>10</v>
      </c>
      <c r="M74" s="23">
        <v>333.41700000000003</v>
      </c>
      <c r="N74" s="20">
        <v>0</v>
      </c>
      <c r="O74" s="23">
        <v>0</v>
      </c>
      <c r="P74" s="20">
        <v>0</v>
      </c>
      <c r="Q74" s="23">
        <v>0</v>
      </c>
      <c r="R74" s="22">
        <v>5334.6615000000002</v>
      </c>
      <c r="Y74" s="40">
        <v>3334.1594999999998</v>
      </c>
      <c r="Z74" s="40">
        <v>1000.251</v>
      </c>
      <c r="AA74" s="40">
        <v>666.83400000000006</v>
      </c>
      <c r="AB74" s="40">
        <v>333.41700000000003</v>
      </c>
      <c r="AC74" s="40">
        <v>5334.6615000000002</v>
      </c>
    </row>
    <row r="75" spans="3:29" ht="29.25" x14ac:dyDescent="0.25">
      <c r="C75" s="231" t="s">
        <v>1262</v>
      </c>
      <c r="D75" s="156">
        <v>73</v>
      </c>
      <c r="E75" s="20">
        <v>1</v>
      </c>
      <c r="F75" s="26" t="s">
        <v>146</v>
      </c>
      <c r="G75" s="23">
        <v>933.75450000000001</v>
      </c>
      <c r="H75" s="20">
        <v>30</v>
      </c>
      <c r="I75" s="243">
        <v>280.12950000000001</v>
      </c>
      <c r="J75" s="20">
        <v>20</v>
      </c>
      <c r="K75" s="23">
        <v>186.75300000000001</v>
      </c>
      <c r="L75" s="20">
        <v>10</v>
      </c>
      <c r="M75" s="23">
        <v>93.376500000000007</v>
      </c>
      <c r="N75" s="20">
        <v>0</v>
      </c>
      <c r="O75" s="23">
        <v>0</v>
      </c>
      <c r="P75" s="20">
        <v>0</v>
      </c>
      <c r="Q75" s="23">
        <v>0</v>
      </c>
      <c r="R75" s="22">
        <v>1494.0135</v>
      </c>
      <c r="Y75" s="40">
        <v>933.75450000000001</v>
      </c>
      <c r="Z75" s="40">
        <v>280.12950000000001</v>
      </c>
      <c r="AA75" s="40">
        <v>186.75300000000001</v>
      </c>
      <c r="AB75" s="40">
        <v>93.376500000000007</v>
      </c>
      <c r="AC75" s="40">
        <v>1494.0135</v>
      </c>
    </row>
    <row r="76" spans="3:29" ht="29.25" x14ac:dyDescent="0.25">
      <c r="C76" s="231" t="s">
        <v>1262</v>
      </c>
      <c r="D76" s="153">
        <v>74</v>
      </c>
      <c r="E76" s="20">
        <v>1</v>
      </c>
      <c r="F76" s="26" t="s">
        <v>145</v>
      </c>
      <c r="G76" s="23">
        <v>800.53049999999996</v>
      </c>
      <c r="H76" s="20">
        <v>30</v>
      </c>
      <c r="I76" s="243">
        <v>240.15600000000001</v>
      </c>
      <c r="J76" s="20">
        <v>20</v>
      </c>
      <c r="K76" s="23">
        <v>160.10399999999998</v>
      </c>
      <c r="L76" s="20">
        <v>10</v>
      </c>
      <c r="M76" s="23">
        <v>80.051999999999992</v>
      </c>
      <c r="N76" s="20">
        <v>0</v>
      </c>
      <c r="O76" s="23">
        <v>0</v>
      </c>
      <c r="P76" s="20">
        <v>0</v>
      </c>
      <c r="Q76" s="23">
        <v>0</v>
      </c>
      <c r="R76" s="22">
        <v>1280.8425</v>
      </c>
      <c r="Y76" s="40">
        <v>800.53049999999996</v>
      </c>
      <c r="Z76" s="40">
        <v>240.15600000000001</v>
      </c>
      <c r="AA76" s="40">
        <v>160.10399999999998</v>
      </c>
      <c r="AB76" s="40">
        <v>80.051999999999992</v>
      </c>
      <c r="AC76" s="40">
        <v>1280.8425</v>
      </c>
    </row>
    <row r="77" spans="3:29" ht="29.25" x14ac:dyDescent="0.25">
      <c r="C77" s="231" t="s">
        <v>1262</v>
      </c>
      <c r="D77" s="153">
        <v>75</v>
      </c>
      <c r="E77" s="20">
        <v>1</v>
      </c>
      <c r="F77" s="26" t="s">
        <v>144</v>
      </c>
      <c r="G77" s="23">
        <v>601.86</v>
      </c>
      <c r="H77" s="20">
        <v>30</v>
      </c>
      <c r="I77" s="243">
        <v>180.55800000000002</v>
      </c>
      <c r="J77" s="20">
        <v>20</v>
      </c>
      <c r="K77" s="23">
        <v>120.372</v>
      </c>
      <c r="L77" s="20">
        <v>10</v>
      </c>
      <c r="M77" s="23">
        <v>60.186</v>
      </c>
      <c r="N77" s="20">
        <v>0</v>
      </c>
      <c r="O77" s="23">
        <v>0</v>
      </c>
      <c r="P77" s="20">
        <v>0</v>
      </c>
      <c r="Q77" s="23">
        <v>0</v>
      </c>
      <c r="R77" s="22">
        <v>962.976</v>
      </c>
      <c r="Y77" s="40">
        <v>601.86</v>
      </c>
      <c r="Z77" s="40">
        <v>180.55800000000002</v>
      </c>
      <c r="AA77" s="40">
        <v>120.372</v>
      </c>
      <c r="AB77" s="40">
        <v>60.186</v>
      </c>
      <c r="AC77" s="40">
        <v>962.976</v>
      </c>
    </row>
    <row r="78" spans="3:29" ht="30" x14ac:dyDescent="0.25">
      <c r="C78" s="231" t="s">
        <v>1262</v>
      </c>
      <c r="D78" s="156">
        <v>76</v>
      </c>
      <c r="E78" s="20">
        <v>1</v>
      </c>
      <c r="F78" s="26" t="s">
        <v>143</v>
      </c>
      <c r="G78" s="23">
        <v>5200.4925000000003</v>
      </c>
      <c r="H78" s="20">
        <v>30</v>
      </c>
      <c r="I78" s="243">
        <v>1560.1529999999998</v>
      </c>
      <c r="J78" s="20">
        <v>20</v>
      </c>
      <c r="K78" s="23">
        <v>1040.0985000000001</v>
      </c>
      <c r="L78" s="20">
        <v>10</v>
      </c>
      <c r="M78" s="23">
        <v>520.05450000000008</v>
      </c>
      <c r="N78" s="20">
        <v>0</v>
      </c>
      <c r="O78" s="23">
        <v>0</v>
      </c>
      <c r="P78" s="20">
        <v>0</v>
      </c>
      <c r="Q78" s="23">
        <v>0</v>
      </c>
      <c r="R78" s="22">
        <v>8320.7985000000008</v>
      </c>
      <c r="Y78" s="40">
        <v>5200.4925000000003</v>
      </c>
      <c r="Z78" s="40">
        <v>1560.1529999999998</v>
      </c>
      <c r="AA78" s="40">
        <v>1040.0985000000001</v>
      </c>
      <c r="AB78" s="40">
        <v>520.05450000000008</v>
      </c>
      <c r="AC78" s="40">
        <v>8320.7985000000008</v>
      </c>
    </row>
    <row r="79" spans="3:29" ht="30" x14ac:dyDescent="0.25">
      <c r="C79" s="231" t="s">
        <v>1262</v>
      </c>
      <c r="D79" s="153">
        <v>77</v>
      </c>
      <c r="E79" s="20">
        <v>1</v>
      </c>
      <c r="F79" s="26" t="s">
        <v>142</v>
      </c>
      <c r="G79" s="23">
        <v>1333.4265</v>
      </c>
      <c r="H79" s="20">
        <v>30</v>
      </c>
      <c r="I79" s="243">
        <v>400.029</v>
      </c>
      <c r="J79" s="20">
        <v>20</v>
      </c>
      <c r="K79" s="23">
        <v>266.68950000000001</v>
      </c>
      <c r="L79" s="20">
        <v>10</v>
      </c>
      <c r="M79" s="23">
        <v>133.33949999999999</v>
      </c>
      <c r="N79" s="20">
        <v>0</v>
      </c>
      <c r="O79" s="23">
        <v>0</v>
      </c>
      <c r="P79" s="20">
        <v>0</v>
      </c>
      <c r="Q79" s="23">
        <v>0</v>
      </c>
      <c r="R79" s="22">
        <v>2133.4845</v>
      </c>
      <c r="Y79" s="40">
        <v>1333.4265</v>
      </c>
      <c r="Z79" s="40">
        <v>400.029</v>
      </c>
      <c r="AA79" s="40">
        <v>266.68950000000001</v>
      </c>
      <c r="AB79" s="40">
        <v>133.33949999999999</v>
      </c>
      <c r="AC79" s="40">
        <v>2133.4845</v>
      </c>
    </row>
    <row r="80" spans="3:29" ht="30" x14ac:dyDescent="0.25">
      <c r="C80" s="231" t="s">
        <v>1262</v>
      </c>
      <c r="D80" s="153">
        <v>78</v>
      </c>
      <c r="E80" s="20">
        <v>1</v>
      </c>
      <c r="F80" s="26" t="s">
        <v>141</v>
      </c>
      <c r="G80" s="23">
        <v>601.86</v>
      </c>
      <c r="H80" s="20">
        <v>30</v>
      </c>
      <c r="I80" s="243">
        <v>180.55800000000002</v>
      </c>
      <c r="J80" s="20">
        <v>20</v>
      </c>
      <c r="K80" s="23">
        <v>120.372</v>
      </c>
      <c r="L80" s="20">
        <v>10</v>
      </c>
      <c r="M80" s="23">
        <v>60.186</v>
      </c>
      <c r="N80" s="20">
        <v>0</v>
      </c>
      <c r="O80" s="23">
        <v>0</v>
      </c>
      <c r="P80" s="20">
        <v>0</v>
      </c>
      <c r="Q80" s="23">
        <v>0</v>
      </c>
      <c r="R80" s="22">
        <v>962.976</v>
      </c>
      <c r="Y80" s="40">
        <v>601.86</v>
      </c>
      <c r="Z80" s="40">
        <v>180.55800000000002</v>
      </c>
      <c r="AA80" s="40">
        <v>120.372</v>
      </c>
      <c r="AB80" s="40">
        <v>60.186</v>
      </c>
      <c r="AC80" s="40">
        <v>962.976</v>
      </c>
    </row>
    <row r="81" spans="3:29" ht="29.25" x14ac:dyDescent="0.25">
      <c r="C81" s="231" t="s">
        <v>1262</v>
      </c>
      <c r="D81" s="156">
        <v>79</v>
      </c>
      <c r="E81" s="20">
        <v>1</v>
      </c>
      <c r="F81" s="26" t="s">
        <v>140</v>
      </c>
      <c r="G81" s="23">
        <v>399.6825</v>
      </c>
      <c r="H81" s="20">
        <v>30</v>
      </c>
      <c r="I81" s="243">
        <v>119.91</v>
      </c>
      <c r="J81" s="20">
        <v>20</v>
      </c>
      <c r="K81" s="23">
        <v>79.936499999999995</v>
      </c>
      <c r="L81" s="20">
        <v>10</v>
      </c>
      <c r="M81" s="23">
        <v>39.973500000000001</v>
      </c>
      <c r="N81" s="20">
        <v>0</v>
      </c>
      <c r="O81" s="23">
        <v>0</v>
      </c>
      <c r="P81" s="20">
        <v>0</v>
      </c>
      <c r="Q81" s="23">
        <v>0</v>
      </c>
      <c r="R81" s="22">
        <v>639.50250000000005</v>
      </c>
      <c r="Y81" s="40">
        <v>399.6825</v>
      </c>
      <c r="Z81" s="40">
        <v>119.91</v>
      </c>
      <c r="AA81" s="40">
        <v>79.936499999999995</v>
      </c>
      <c r="AB81" s="40">
        <v>39.973500000000001</v>
      </c>
      <c r="AC81" s="40">
        <v>639.50250000000005</v>
      </c>
    </row>
    <row r="82" spans="3:29" ht="29.25" x14ac:dyDescent="0.25">
      <c r="C82" s="231" t="s">
        <v>1262</v>
      </c>
      <c r="D82" s="153">
        <v>80</v>
      </c>
      <c r="E82" s="20">
        <v>1</v>
      </c>
      <c r="F82" s="26" t="s">
        <v>139</v>
      </c>
      <c r="G82" s="23">
        <v>933.75450000000001</v>
      </c>
      <c r="H82" s="20">
        <v>30</v>
      </c>
      <c r="I82" s="243">
        <v>280.12950000000001</v>
      </c>
      <c r="J82" s="20">
        <v>20</v>
      </c>
      <c r="K82" s="23">
        <v>186.75300000000001</v>
      </c>
      <c r="L82" s="20">
        <v>10</v>
      </c>
      <c r="M82" s="23">
        <v>93.376500000000007</v>
      </c>
      <c r="N82" s="20">
        <v>0</v>
      </c>
      <c r="O82" s="23">
        <v>0</v>
      </c>
      <c r="P82" s="20">
        <v>0</v>
      </c>
      <c r="Q82" s="23">
        <v>0</v>
      </c>
      <c r="R82" s="22">
        <v>1494.0135</v>
      </c>
      <c r="Y82" s="40">
        <v>933.75450000000001</v>
      </c>
      <c r="Z82" s="40">
        <v>280.12950000000001</v>
      </c>
      <c r="AA82" s="40">
        <v>186.75300000000001</v>
      </c>
      <c r="AB82" s="40">
        <v>93.376500000000007</v>
      </c>
      <c r="AC82" s="40">
        <v>1494.0135</v>
      </c>
    </row>
    <row r="83" spans="3:29" ht="29.25" x14ac:dyDescent="0.25">
      <c r="C83" s="231" t="s">
        <v>1262</v>
      </c>
      <c r="D83" s="153">
        <v>81</v>
      </c>
      <c r="E83" s="20">
        <v>1</v>
      </c>
      <c r="F83" s="26" t="s">
        <v>138</v>
      </c>
      <c r="G83" s="23">
        <v>426.55200000000002</v>
      </c>
      <c r="H83" s="20">
        <v>0</v>
      </c>
      <c r="I83" s="243">
        <v>0</v>
      </c>
      <c r="J83" s="25">
        <v>0</v>
      </c>
      <c r="K83" s="24">
        <v>0</v>
      </c>
      <c r="L83" s="25">
        <v>0</v>
      </c>
      <c r="M83" s="24">
        <v>0</v>
      </c>
      <c r="N83" s="20">
        <v>0</v>
      </c>
      <c r="O83" s="23">
        <v>0</v>
      </c>
      <c r="P83" s="20">
        <v>0</v>
      </c>
      <c r="Q83" s="23">
        <v>0</v>
      </c>
      <c r="R83" s="22">
        <v>426.55200000000002</v>
      </c>
      <c r="Y83" s="40">
        <v>426.55200000000002</v>
      </c>
      <c r="Z83" s="40">
        <v>0</v>
      </c>
      <c r="AA83" s="40">
        <v>0</v>
      </c>
      <c r="AB83" s="40">
        <v>0</v>
      </c>
      <c r="AC83" s="40">
        <v>426.55200000000002</v>
      </c>
    </row>
    <row r="84" spans="3:29" ht="29.25" x14ac:dyDescent="0.25">
      <c r="C84" s="231" t="s">
        <v>1262</v>
      </c>
      <c r="D84" s="156">
        <v>82</v>
      </c>
      <c r="E84" s="20">
        <v>1</v>
      </c>
      <c r="F84" s="26" t="s">
        <v>136</v>
      </c>
      <c r="G84" s="23">
        <v>5200.4925000000003</v>
      </c>
      <c r="H84" s="20">
        <v>30</v>
      </c>
      <c r="I84" s="243">
        <v>1560.1529999999998</v>
      </c>
      <c r="J84" s="20">
        <v>20</v>
      </c>
      <c r="K84" s="23">
        <v>1040.0985000000001</v>
      </c>
      <c r="L84" s="20">
        <v>10</v>
      </c>
      <c r="M84" s="23">
        <v>520.05450000000008</v>
      </c>
      <c r="N84" s="20">
        <v>0</v>
      </c>
      <c r="O84" s="23">
        <v>0</v>
      </c>
      <c r="P84" s="20">
        <v>0</v>
      </c>
      <c r="Q84" s="23">
        <v>0</v>
      </c>
      <c r="R84" s="22">
        <v>8320.7985000000008</v>
      </c>
      <c r="Y84" s="40">
        <v>5200.4925000000003</v>
      </c>
      <c r="Z84" s="40">
        <v>1560.1529999999998</v>
      </c>
      <c r="AA84" s="40">
        <v>1040.0985000000001</v>
      </c>
      <c r="AB84" s="40">
        <v>520.05450000000008</v>
      </c>
      <c r="AC84" s="40">
        <v>8320.7985000000008</v>
      </c>
    </row>
    <row r="85" spans="3:29" ht="75" x14ac:dyDescent="0.25">
      <c r="C85" s="231" t="s">
        <v>1262</v>
      </c>
      <c r="D85" s="153">
        <v>83</v>
      </c>
      <c r="F85" s="52" t="s">
        <v>1345</v>
      </c>
      <c r="G85" s="199">
        <v>523950</v>
      </c>
      <c r="H85" s="228"/>
      <c r="I85" s="243">
        <v>0</v>
      </c>
      <c r="J85" s="25">
        <v>0</v>
      </c>
      <c r="K85" s="24">
        <v>0</v>
      </c>
      <c r="L85" s="25">
        <v>0</v>
      </c>
      <c r="M85" s="24">
        <v>0</v>
      </c>
      <c r="R85" s="240">
        <v>523950</v>
      </c>
      <c r="Y85" s="40">
        <v>523950</v>
      </c>
      <c r="Z85" s="40">
        <v>0</v>
      </c>
      <c r="AA85" s="40">
        <v>0</v>
      </c>
      <c r="AB85" s="40">
        <v>0</v>
      </c>
      <c r="AC85" s="40">
        <v>523950</v>
      </c>
    </row>
    <row r="86" spans="3:29" ht="30" x14ac:dyDescent="0.25">
      <c r="C86" s="231" t="s">
        <v>1262</v>
      </c>
      <c r="D86" s="153">
        <v>84</v>
      </c>
      <c r="E86" s="20">
        <v>1</v>
      </c>
      <c r="F86" s="26" t="s">
        <v>1344</v>
      </c>
      <c r="G86" s="23">
        <v>666.13049999999998</v>
      </c>
      <c r="H86" s="20">
        <v>0</v>
      </c>
      <c r="I86" s="24">
        <v>0</v>
      </c>
      <c r="J86" s="25">
        <v>0</v>
      </c>
      <c r="K86" s="24">
        <v>0</v>
      </c>
      <c r="L86" s="25">
        <v>0</v>
      </c>
      <c r="M86" s="24">
        <v>0</v>
      </c>
      <c r="N86" s="25">
        <v>0</v>
      </c>
      <c r="O86" s="24">
        <v>0</v>
      </c>
      <c r="P86" s="20">
        <v>0</v>
      </c>
      <c r="Q86" s="23">
        <v>0</v>
      </c>
      <c r="R86" s="22">
        <v>666.13049999999998</v>
      </c>
      <c r="Y86" s="22">
        <v>634.41</v>
      </c>
      <c r="Z86" s="38">
        <f t="shared" ref="Z86:Z117" si="0">+Y86*5%</f>
        <v>31.720500000000001</v>
      </c>
      <c r="AA86" s="40">
        <f t="shared" ref="AA86:AA117" si="1">+Z86+Y86</f>
        <v>666.13049999999998</v>
      </c>
      <c r="AB86" s="40">
        <f t="shared" ref="AB86:AB117" si="2">+AA86-R86</f>
        <v>0</v>
      </c>
    </row>
    <row r="87" spans="3:29" ht="29.25" x14ac:dyDescent="0.25">
      <c r="C87" s="231" t="s">
        <v>1262</v>
      </c>
      <c r="D87" s="156">
        <v>85</v>
      </c>
      <c r="E87" s="20">
        <v>1</v>
      </c>
      <c r="F87" s="26" t="s">
        <v>1343</v>
      </c>
      <c r="G87" s="23">
        <v>4398.7965000000004</v>
      </c>
      <c r="H87" s="20">
        <v>30</v>
      </c>
      <c r="I87" s="23">
        <v>1319.6399999999999</v>
      </c>
      <c r="J87" s="20">
        <v>20</v>
      </c>
      <c r="K87" s="23">
        <v>879.76350000000002</v>
      </c>
      <c r="L87" s="20">
        <v>10</v>
      </c>
      <c r="M87" s="23">
        <v>439.87650000000002</v>
      </c>
      <c r="N87" s="20">
        <v>0</v>
      </c>
      <c r="O87" s="24">
        <v>0</v>
      </c>
      <c r="P87" s="20">
        <v>0</v>
      </c>
      <c r="Q87" s="23">
        <v>0</v>
      </c>
      <c r="R87" s="22">
        <v>7038.0765000000001</v>
      </c>
      <c r="Y87" s="22">
        <v>6702.93</v>
      </c>
      <c r="Z87" s="38">
        <f t="shared" si="0"/>
        <v>335.14650000000006</v>
      </c>
      <c r="AA87" s="40">
        <f t="shared" si="1"/>
        <v>7038.0765000000001</v>
      </c>
      <c r="AB87" s="40">
        <f t="shared" si="2"/>
        <v>0</v>
      </c>
    </row>
    <row r="88" spans="3:29" ht="29.25" x14ac:dyDescent="0.25">
      <c r="C88" s="231" t="s">
        <v>1262</v>
      </c>
      <c r="D88" s="153">
        <v>86</v>
      </c>
      <c r="E88" s="20">
        <v>1</v>
      </c>
      <c r="F88" s="26" t="s">
        <v>1342</v>
      </c>
      <c r="G88" s="23">
        <v>1934.1210000000001</v>
      </c>
      <c r="H88" s="20">
        <v>30</v>
      </c>
      <c r="I88" s="23">
        <v>580.2405</v>
      </c>
      <c r="J88" s="20">
        <v>20</v>
      </c>
      <c r="K88" s="23">
        <v>386.82</v>
      </c>
      <c r="L88" s="20">
        <v>10</v>
      </c>
      <c r="M88" s="23">
        <v>193.41</v>
      </c>
      <c r="N88" s="20">
        <v>0</v>
      </c>
      <c r="O88" s="24">
        <v>0</v>
      </c>
      <c r="P88" s="20">
        <v>0</v>
      </c>
      <c r="Q88" s="23">
        <v>0</v>
      </c>
      <c r="R88" s="22">
        <v>3094.5915</v>
      </c>
      <c r="Y88" s="22">
        <v>2947.23</v>
      </c>
      <c r="Z88" s="38">
        <f t="shared" si="0"/>
        <v>147.36150000000001</v>
      </c>
      <c r="AA88" s="40">
        <f t="shared" si="1"/>
        <v>3094.5915</v>
      </c>
      <c r="AB88" s="40">
        <f t="shared" si="2"/>
        <v>0</v>
      </c>
    </row>
    <row r="89" spans="3:29" ht="30" x14ac:dyDescent="0.25">
      <c r="C89" s="231" t="s">
        <v>1262</v>
      </c>
      <c r="D89" s="153">
        <v>87</v>
      </c>
      <c r="E89" s="20">
        <v>1</v>
      </c>
      <c r="F89" s="26" t="s">
        <v>1341</v>
      </c>
      <c r="G89" s="23">
        <v>5332.5509999999995</v>
      </c>
      <c r="H89" s="20">
        <v>30</v>
      </c>
      <c r="I89" s="23">
        <v>1599.7694999999999</v>
      </c>
      <c r="J89" s="20">
        <v>20</v>
      </c>
      <c r="K89" s="23">
        <v>1066.5060000000001</v>
      </c>
      <c r="L89" s="20">
        <v>10</v>
      </c>
      <c r="M89" s="23">
        <v>533.25300000000004</v>
      </c>
      <c r="N89" s="20">
        <v>0</v>
      </c>
      <c r="O89" s="24">
        <v>0</v>
      </c>
      <c r="P89" s="20">
        <v>0</v>
      </c>
      <c r="Q89" s="23">
        <v>0</v>
      </c>
      <c r="R89" s="22">
        <v>8532.0794999999998</v>
      </c>
      <c r="Y89" s="22">
        <v>8125.79</v>
      </c>
      <c r="Z89" s="38">
        <f t="shared" si="0"/>
        <v>406.28950000000003</v>
      </c>
      <c r="AA89" s="40">
        <f t="shared" si="1"/>
        <v>8532.0794999999998</v>
      </c>
      <c r="AB89" s="40">
        <f t="shared" si="2"/>
        <v>0</v>
      </c>
    </row>
    <row r="90" spans="3:29" ht="30" x14ac:dyDescent="0.25">
      <c r="C90" s="231" t="s">
        <v>1262</v>
      </c>
      <c r="D90" s="156">
        <v>88</v>
      </c>
      <c r="E90" s="20">
        <v>1</v>
      </c>
      <c r="F90" s="26" t="s">
        <v>1340</v>
      </c>
      <c r="G90" s="23">
        <v>2266.0155</v>
      </c>
      <c r="H90" s="20">
        <v>30</v>
      </c>
      <c r="I90" s="23">
        <v>679.80149999999992</v>
      </c>
      <c r="J90" s="20">
        <v>20</v>
      </c>
      <c r="K90" s="23">
        <v>453.20100000000002</v>
      </c>
      <c r="L90" s="20">
        <v>0</v>
      </c>
      <c r="M90" s="24">
        <v>0</v>
      </c>
      <c r="N90" s="20">
        <v>0</v>
      </c>
      <c r="O90" s="24">
        <v>0</v>
      </c>
      <c r="P90" s="20">
        <v>0</v>
      </c>
      <c r="Q90" s="23">
        <v>0</v>
      </c>
      <c r="R90" s="22">
        <v>3399.018</v>
      </c>
      <c r="Y90" s="22">
        <v>3237.16</v>
      </c>
      <c r="Z90" s="38">
        <f t="shared" si="0"/>
        <v>161.858</v>
      </c>
      <c r="AA90" s="40">
        <f t="shared" si="1"/>
        <v>3399.018</v>
      </c>
      <c r="AB90" s="40">
        <f t="shared" si="2"/>
        <v>0</v>
      </c>
    </row>
    <row r="91" spans="3:29" ht="29.25" x14ac:dyDescent="0.25">
      <c r="C91" s="231" t="s">
        <v>1262</v>
      </c>
      <c r="D91" s="153">
        <v>89</v>
      </c>
      <c r="E91" s="20">
        <v>1</v>
      </c>
      <c r="F91" s="26" t="s">
        <v>333</v>
      </c>
      <c r="G91" s="23">
        <v>4398.7965000000004</v>
      </c>
      <c r="H91" s="20">
        <v>30</v>
      </c>
      <c r="I91" s="23">
        <v>1319.6399999999999</v>
      </c>
      <c r="J91" s="20">
        <v>20</v>
      </c>
      <c r="K91" s="23">
        <v>879.76350000000002</v>
      </c>
      <c r="L91" s="20">
        <v>0</v>
      </c>
      <c r="M91" s="24">
        <v>0</v>
      </c>
      <c r="N91" s="20">
        <v>0</v>
      </c>
      <c r="O91" s="24">
        <v>0</v>
      </c>
      <c r="P91" s="20">
        <v>0</v>
      </c>
      <c r="Q91" s="23">
        <v>0</v>
      </c>
      <c r="R91" s="22">
        <v>6598.2</v>
      </c>
      <c r="Y91" s="22">
        <v>6284</v>
      </c>
      <c r="Z91" s="38">
        <f t="shared" si="0"/>
        <v>314.20000000000005</v>
      </c>
      <c r="AA91" s="40">
        <f t="shared" si="1"/>
        <v>6598.2</v>
      </c>
      <c r="AB91" s="40">
        <f t="shared" si="2"/>
        <v>0</v>
      </c>
    </row>
    <row r="92" spans="3:29" ht="29.25" x14ac:dyDescent="0.25">
      <c r="C92" s="231" t="s">
        <v>1262</v>
      </c>
      <c r="D92" s="153">
        <v>90</v>
      </c>
      <c r="E92" s="20">
        <v>1</v>
      </c>
      <c r="F92" s="26" t="s">
        <v>1339</v>
      </c>
      <c r="G92" s="23">
        <v>13357.6695</v>
      </c>
      <c r="H92" s="20">
        <v>30</v>
      </c>
      <c r="I92" s="23">
        <v>4007.3040000000001</v>
      </c>
      <c r="J92" s="20">
        <v>20</v>
      </c>
      <c r="K92" s="23">
        <v>2671.5360000000001</v>
      </c>
      <c r="L92" s="20">
        <v>10</v>
      </c>
      <c r="M92" s="23">
        <v>1335.768</v>
      </c>
      <c r="N92" s="20">
        <v>0</v>
      </c>
      <c r="O92" s="24">
        <v>0</v>
      </c>
      <c r="P92" s="20">
        <v>0</v>
      </c>
      <c r="Q92" s="23">
        <v>0</v>
      </c>
      <c r="R92" s="22">
        <v>21372.2775</v>
      </c>
      <c r="Y92" s="22">
        <v>20354.55</v>
      </c>
      <c r="Z92" s="38">
        <f t="shared" si="0"/>
        <v>1017.7275</v>
      </c>
      <c r="AA92" s="40">
        <f t="shared" si="1"/>
        <v>21372.2775</v>
      </c>
      <c r="AB92" s="40">
        <f t="shared" si="2"/>
        <v>0</v>
      </c>
    </row>
    <row r="93" spans="3:29" ht="29.25" x14ac:dyDescent="0.25">
      <c r="C93" s="231" t="s">
        <v>1262</v>
      </c>
      <c r="D93" s="156">
        <v>91</v>
      </c>
      <c r="E93" s="20">
        <v>1</v>
      </c>
      <c r="F93" s="26" t="s">
        <v>1338</v>
      </c>
      <c r="G93" s="23">
        <v>5332.5509999999995</v>
      </c>
      <c r="H93" s="20">
        <v>30</v>
      </c>
      <c r="I93" s="23">
        <v>1599.7694999999999</v>
      </c>
      <c r="J93" s="20">
        <v>20</v>
      </c>
      <c r="K93" s="23">
        <v>1066.5060000000001</v>
      </c>
      <c r="L93" s="20">
        <v>10</v>
      </c>
      <c r="M93" s="23">
        <v>533.25300000000004</v>
      </c>
      <c r="N93" s="20">
        <v>0</v>
      </c>
      <c r="O93" s="24">
        <v>0</v>
      </c>
      <c r="P93" s="20">
        <v>0</v>
      </c>
      <c r="Q93" s="23">
        <v>0</v>
      </c>
      <c r="R93" s="22">
        <v>8532.0794999999998</v>
      </c>
      <c r="Y93" s="22">
        <v>8125.79</v>
      </c>
      <c r="Z93" s="38">
        <f t="shared" si="0"/>
        <v>406.28950000000003</v>
      </c>
      <c r="AA93" s="40">
        <f t="shared" si="1"/>
        <v>8532.0794999999998</v>
      </c>
      <c r="AB93" s="40">
        <f t="shared" si="2"/>
        <v>0</v>
      </c>
    </row>
    <row r="94" spans="3:29" ht="29.25" x14ac:dyDescent="0.25">
      <c r="C94" s="231" t="s">
        <v>1262</v>
      </c>
      <c r="D94" s="153">
        <v>92</v>
      </c>
      <c r="E94" s="20">
        <v>1</v>
      </c>
      <c r="F94" s="26" t="s">
        <v>1337</v>
      </c>
      <c r="G94" s="23">
        <v>13333.130999999999</v>
      </c>
      <c r="H94" s="20">
        <v>30</v>
      </c>
      <c r="I94" s="23">
        <v>3999.9434999999999</v>
      </c>
      <c r="J94" s="20">
        <v>20</v>
      </c>
      <c r="K94" s="23">
        <v>2666.6219999999998</v>
      </c>
      <c r="L94" s="20">
        <v>10</v>
      </c>
      <c r="M94" s="23">
        <v>1333.3109999999999</v>
      </c>
      <c r="N94" s="20">
        <v>0</v>
      </c>
      <c r="O94" s="24">
        <v>0</v>
      </c>
      <c r="P94" s="20">
        <v>0</v>
      </c>
      <c r="Q94" s="23">
        <v>0</v>
      </c>
      <c r="R94" s="22">
        <v>21333.0075</v>
      </c>
      <c r="Y94" s="22">
        <v>20317.150000000001</v>
      </c>
      <c r="Z94" s="38">
        <f t="shared" si="0"/>
        <v>1015.8575000000001</v>
      </c>
      <c r="AA94" s="40">
        <f t="shared" si="1"/>
        <v>21333.0075</v>
      </c>
      <c r="AB94" s="40">
        <f t="shared" si="2"/>
        <v>0</v>
      </c>
    </row>
    <row r="95" spans="3:29" ht="29.25" x14ac:dyDescent="0.25">
      <c r="C95" s="231" t="s">
        <v>1262</v>
      </c>
      <c r="D95" s="153">
        <v>93</v>
      </c>
      <c r="E95" s="20">
        <v>1</v>
      </c>
      <c r="F95" s="26" t="s">
        <v>1336</v>
      </c>
      <c r="G95" s="23">
        <v>2666.8634999999999</v>
      </c>
      <c r="H95" s="20">
        <v>30</v>
      </c>
      <c r="I95" s="23">
        <v>800.05799999999999</v>
      </c>
      <c r="J95" s="20">
        <v>20</v>
      </c>
      <c r="K95" s="23">
        <v>533.36850000000004</v>
      </c>
      <c r="L95" s="20">
        <v>10</v>
      </c>
      <c r="M95" s="23">
        <v>266.68950000000001</v>
      </c>
      <c r="N95" s="20">
        <v>0</v>
      </c>
      <c r="O95" s="24">
        <v>0</v>
      </c>
      <c r="P95" s="20">
        <v>0</v>
      </c>
      <c r="Q95" s="23">
        <v>0</v>
      </c>
      <c r="R95" s="22">
        <v>4266.9795000000004</v>
      </c>
      <c r="Y95" s="22">
        <v>4063.79</v>
      </c>
      <c r="Z95" s="38">
        <f t="shared" si="0"/>
        <v>203.18950000000001</v>
      </c>
      <c r="AA95" s="40">
        <f t="shared" si="1"/>
        <v>4266.9795000000004</v>
      </c>
      <c r="AB95" s="40">
        <f t="shared" si="2"/>
        <v>0</v>
      </c>
    </row>
    <row r="96" spans="3:29" ht="29.25" x14ac:dyDescent="0.25">
      <c r="C96" s="231" t="s">
        <v>1262</v>
      </c>
      <c r="D96" s="156">
        <v>94</v>
      </c>
      <c r="E96" s="20">
        <v>1</v>
      </c>
      <c r="F96" s="26" t="s">
        <v>1335</v>
      </c>
      <c r="G96" s="23">
        <v>7999.4039999999995</v>
      </c>
      <c r="H96" s="20">
        <v>30</v>
      </c>
      <c r="I96" s="23">
        <v>2399.817</v>
      </c>
      <c r="J96" s="20">
        <v>20</v>
      </c>
      <c r="K96" s="23">
        <v>1599.885</v>
      </c>
      <c r="L96" s="20">
        <v>0</v>
      </c>
      <c r="M96" s="24">
        <v>0</v>
      </c>
      <c r="N96" s="20">
        <v>0</v>
      </c>
      <c r="O96" s="24">
        <v>0</v>
      </c>
      <c r="P96" s="20">
        <v>0</v>
      </c>
      <c r="Q96" s="23">
        <v>0</v>
      </c>
      <c r="R96" s="22">
        <v>11999.106</v>
      </c>
      <c r="Y96" s="22">
        <v>11427.72</v>
      </c>
      <c r="Z96" s="38">
        <f t="shared" si="0"/>
        <v>571.38599999999997</v>
      </c>
      <c r="AA96" s="40">
        <f t="shared" si="1"/>
        <v>11999.106</v>
      </c>
      <c r="AB96" s="40">
        <f t="shared" si="2"/>
        <v>0</v>
      </c>
    </row>
    <row r="97" spans="3:28" ht="29.25" x14ac:dyDescent="0.25">
      <c r="C97" s="231" t="s">
        <v>1262</v>
      </c>
      <c r="D97" s="153">
        <v>95</v>
      </c>
      <c r="E97" s="20">
        <v>1</v>
      </c>
      <c r="F97" s="26" t="s">
        <v>1334</v>
      </c>
      <c r="G97" s="23">
        <v>1598.7089999999998</v>
      </c>
      <c r="H97" s="20">
        <v>30</v>
      </c>
      <c r="I97" s="23">
        <v>479.60849999999999</v>
      </c>
      <c r="J97" s="20">
        <v>20</v>
      </c>
      <c r="K97" s="23">
        <v>319.74599999999998</v>
      </c>
      <c r="L97" s="20">
        <v>10</v>
      </c>
      <c r="M97" s="23">
        <v>159.87299999999999</v>
      </c>
      <c r="N97" s="20">
        <v>0</v>
      </c>
      <c r="O97" s="24">
        <v>0</v>
      </c>
      <c r="P97" s="20">
        <v>0</v>
      </c>
      <c r="Q97" s="23">
        <v>0</v>
      </c>
      <c r="R97" s="22">
        <v>2557.9364999999998</v>
      </c>
      <c r="Y97" s="22">
        <v>2436.13</v>
      </c>
      <c r="Z97" s="38">
        <f t="shared" si="0"/>
        <v>121.80650000000001</v>
      </c>
      <c r="AA97" s="40">
        <f t="shared" si="1"/>
        <v>2557.9365000000003</v>
      </c>
      <c r="AB97" s="40">
        <f t="shared" si="2"/>
        <v>0</v>
      </c>
    </row>
    <row r="98" spans="3:28" ht="29.25" x14ac:dyDescent="0.25">
      <c r="C98" s="231" t="s">
        <v>1262</v>
      </c>
      <c r="D98" s="153">
        <v>96</v>
      </c>
      <c r="E98" s="20">
        <v>1</v>
      </c>
      <c r="F98" s="26" t="s">
        <v>1333</v>
      </c>
      <c r="G98" s="23">
        <v>13357.6695</v>
      </c>
      <c r="H98" s="20">
        <v>30</v>
      </c>
      <c r="I98" s="23">
        <v>4007.3040000000001</v>
      </c>
      <c r="J98" s="20">
        <v>20</v>
      </c>
      <c r="K98" s="23">
        <v>2671.5360000000001</v>
      </c>
      <c r="L98" s="20">
        <v>10</v>
      </c>
      <c r="M98" s="23">
        <v>1335.768</v>
      </c>
      <c r="N98" s="20">
        <v>0</v>
      </c>
      <c r="O98" s="24">
        <v>0</v>
      </c>
      <c r="P98" s="20">
        <v>0</v>
      </c>
      <c r="Q98" s="23">
        <v>0</v>
      </c>
      <c r="R98" s="22">
        <v>21372.2775</v>
      </c>
      <c r="Y98" s="22">
        <v>20354.55</v>
      </c>
      <c r="Z98" s="38">
        <f t="shared" si="0"/>
        <v>1017.7275</v>
      </c>
      <c r="AA98" s="40">
        <f t="shared" si="1"/>
        <v>21372.2775</v>
      </c>
      <c r="AB98" s="40">
        <f t="shared" si="2"/>
        <v>0</v>
      </c>
    </row>
    <row r="99" spans="3:28" ht="29.25" x14ac:dyDescent="0.25">
      <c r="C99" s="231" t="s">
        <v>1262</v>
      </c>
      <c r="D99" s="156">
        <v>97</v>
      </c>
      <c r="E99" s="20">
        <v>1</v>
      </c>
      <c r="F99" s="26" t="s">
        <v>1332</v>
      </c>
      <c r="G99" s="23">
        <v>4666.4205000000002</v>
      </c>
      <c r="H99" s="20">
        <v>30</v>
      </c>
      <c r="I99" s="23">
        <v>1399.923</v>
      </c>
      <c r="J99" s="20">
        <v>20</v>
      </c>
      <c r="K99" s="23">
        <v>933.28200000000004</v>
      </c>
      <c r="L99" s="20">
        <v>0</v>
      </c>
      <c r="M99" s="24">
        <v>0</v>
      </c>
      <c r="N99" s="20">
        <v>0</v>
      </c>
      <c r="O99" s="24">
        <v>0</v>
      </c>
      <c r="P99" s="20">
        <v>0</v>
      </c>
      <c r="Q99" s="23">
        <v>0</v>
      </c>
      <c r="R99" s="22">
        <v>6999.6255000000001</v>
      </c>
      <c r="Y99" s="22">
        <v>6666.31</v>
      </c>
      <c r="Z99" s="38">
        <f t="shared" si="0"/>
        <v>333.31550000000004</v>
      </c>
      <c r="AA99" s="40">
        <f t="shared" si="1"/>
        <v>6999.6255000000001</v>
      </c>
      <c r="AB99" s="40">
        <f t="shared" si="2"/>
        <v>0</v>
      </c>
    </row>
    <row r="100" spans="3:28" ht="29.25" x14ac:dyDescent="0.25">
      <c r="C100" s="231" t="s">
        <v>1262</v>
      </c>
      <c r="D100" s="153">
        <v>98</v>
      </c>
      <c r="E100" s="20">
        <v>1</v>
      </c>
      <c r="F100" s="26" t="s">
        <v>1331</v>
      </c>
      <c r="G100" s="23">
        <v>1998.3915</v>
      </c>
      <c r="H100" s="20">
        <v>30</v>
      </c>
      <c r="I100" s="23">
        <v>599.51850000000002</v>
      </c>
      <c r="J100" s="20">
        <v>20</v>
      </c>
      <c r="K100" s="23">
        <v>399.6825</v>
      </c>
      <c r="L100" s="20">
        <v>10</v>
      </c>
      <c r="M100" s="23">
        <v>199.83599999999998</v>
      </c>
      <c r="N100" s="20">
        <v>0</v>
      </c>
      <c r="O100" s="24">
        <v>0</v>
      </c>
      <c r="P100" s="20">
        <v>0</v>
      </c>
      <c r="Q100" s="23">
        <v>0</v>
      </c>
      <c r="R100" s="22">
        <v>3197.4284999999995</v>
      </c>
      <c r="Y100" s="22">
        <v>3045.17</v>
      </c>
      <c r="Z100" s="38">
        <f t="shared" si="0"/>
        <v>152.2585</v>
      </c>
      <c r="AA100" s="40">
        <f t="shared" si="1"/>
        <v>3197.4285</v>
      </c>
      <c r="AB100" s="40">
        <f t="shared" si="2"/>
        <v>0</v>
      </c>
    </row>
    <row r="101" spans="3:28" ht="29.25" x14ac:dyDescent="0.25">
      <c r="C101" s="231" t="s">
        <v>1262</v>
      </c>
      <c r="D101" s="153">
        <v>99</v>
      </c>
      <c r="E101" s="20">
        <v>1</v>
      </c>
      <c r="F101" s="26" t="s">
        <v>332</v>
      </c>
      <c r="G101" s="23">
        <v>3332.9940000000001</v>
      </c>
      <c r="H101" s="20">
        <v>30</v>
      </c>
      <c r="I101" s="23">
        <v>999.89400000000001</v>
      </c>
      <c r="J101" s="20">
        <v>20</v>
      </c>
      <c r="K101" s="23">
        <v>666.60300000000007</v>
      </c>
      <c r="L101" s="20">
        <v>0</v>
      </c>
      <c r="M101" s="24">
        <v>0</v>
      </c>
      <c r="N101" s="20">
        <v>0</v>
      </c>
      <c r="O101" s="24">
        <v>0</v>
      </c>
      <c r="P101" s="20">
        <v>0</v>
      </c>
      <c r="Q101" s="23">
        <v>0</v>
      </c>
      <c r="R101" s="22">
        <v>4999.491</v>
      </c>
      <c r="Y101" s="22">
        <v>4761.42</v>
      </c>
      <c r="Z101" s="38">
        <f t="shared" si="0"/>
        <v>238.07100000000003</v>
      </c>
      <c r="AA101" s="40">
        <f t="shared" si="1"/>
        <v>4999.491</v>
      </c>
      <c r="AB101" s="40">
        <f t="shared" si="2"/>
        <v>0</v>
      </c>
    </row>
    <row r="102" spans="3:28" ht="29.25" x14ac:dyDescent="0.25">
      <c r="C102" s="231" t="s">
        <v>1262</v>
      </c>
      <c r="D102" s="156">
        <v>100</v>
      </c>
      <c r="E102" s="20">
        <v>1</v>
      </c>
      <c r="F102" s="26" t="s">
        <v>1330</v>
      </c>
      <c r="G102" s="23">
        <v>2266.0155</v>
      </c>
      <c r="H102" s="20">
        <v>30</v>
      </c>
      <c r="I102" s="23">
        <v>679.80149999999992</v>
      </c>
      <c r="J102" s="20">
        <v>20</v>
      </c>
      <c r="K102" s="23">
        <v>453.20100000000002</v>
      </c>
      <c r="L102" s="20">
        <v>0</v>
      </c>
      <c r="M102" s="24">
        <v>0</v>
      </c>
      <c r="N102" s="20">
        <v>0</v>
      </c>
      <c r="O102" s="24">
        <v>0</v>
      </c>
      <c r="P102" s="20">
        <v>0</v>
      </c>
      <c r="Q102" s="23">
        <v>0</v>
      </c>
      <c r="R102" s="22">
        <v>3399.018</v>
      </c>
      <c r="Y102" s="22">
        <v>3237.16</v>
      </c>
      <c r="Z102" s="38">
        <f t="shared" si="0"/>
        <v>161.858</v>
      </c>
      <c r="AA102" s="40">
        <f t="shared" si="1"/>
        <v>3399.018</v>
      </c>
      <c r="AB102" s="40">
        <f t="shared" si="2"/>
        <v>0</v>
      </c>
    </row>
    <row r="103" spans="3:28" ht="29.25" x14ac:dyDescent="0.25">
      <c r="C103" s="231" t="s">
        <v>1262</v>
      </c>
      <c r="D103" s="153">
        <v>101</v>
      </c>
      <c r="E103" s="20">
        <v>1</v>
      </c>
      <c r="F103" s="26" t="s">
        <v>1329</v>
      </c>
      <c r="G103" s="23">
        <v>1332.261</v>
      </c>
      <c r="H103" s="20">
        <v>0</v>
      </c>
      <c r="I103" s="23">
        <v>0</v>
      </c>
      <c r="J103" s="20">
        <v>20</v>
      </c>
      <c r="K103" s="23">
        <v>266.44799999999998</v>
      </c>
      <c r="L103" s="20">
        <v>0</v>
      </c>
      <c r="M103" s="24">
        <v>0</v>
      </c>
      <c r="N103" s="20">
        <v>0</v>
      </c>
      <c r="O103" s="24">
        <v>0</v>
      </c>
      <c r="P103" s="20">
        <v>0</v>
      </c>
      <c r="Q103" s="23">
        <v>0</v>
      </c>
      <c r="R103" s="22">
        <v>1598.7089999999998</v>
      </c>
      <c r="Y103" s="22">
        <v>1522.58</v>
      </c>
      <c r="Z103" s="38">
        <f t="shared" si="0"/>
        <v>76.129000000000005</v>
      </c>
      <c r="AA103" s="40">
        <f t="shared" si="1"/>
        <v>1598.7089999999998</v>
      </c>
      <c r="AB103" s="40">
        <f t="shared" si="2"/>
        <v>0</v>
      </c>
    </row>
    <row r="104" spans="3:28" ht="29.25" x14ac:dyDescent="0.25">
      <c r="C104" s="231" t="s">
        <v>1262</v>
      </c>
      <c r="D104" s="153">
        <v>102</v>
      </c>
      <c r="E104" s="20">
        <v>1</v>
      </c>
      <c r="F104" s="26" t="s">
        <v>1328</v>
      </c>
      <c r="G104" s="23">
        <v>4266.7380000000003</v>
      </c>
      <c r="H104" s="20">
        <v>30</v>
      </c>
      <c r="I104" s="23">
        <v>1280.0235</v>
      </c>
      <c r="J104" s="20">
        <v>20</v>
      </c>
      <c r="K104" s="23">
        <v>853.34550000000002</v>
      </c>
      <c r="L104" s="20">
        <v>10</v>
      </c>
      <c r="M104" s="23">
        <v>426.678</v>
      </c>
      <c r="N104" s="20">
        <v>0</v>
      </c>
      <c r="O104" s="24">
        <v>0</v>
      </c>
      <c r="P104" s="20">
        <v>0</v>
      </c>
      <c r="Q104" s="23">
        <v>0</v>
      </c>
      <c r="R104" s="22">
        <v>6826.7850000000008</v>
      </c>
      <c r="Y104" s="22">
        <v>6501.7</v>
      </c>
      <c r="Z104" s="38">
        <f t="shared" si="0"/>
        <v>325.08500000000004</v>
      </c>
      <c r="AA104" s="40">
        <f t="shared" si="1"/>
        <v>6826.7849999999999</v>
      </c>
      <c r="AB104" s="40">
        <f t="shared" si="2"/>
        <v>0</v>
      </c>
    </row>
    <row r="105" spans="3:28" ht="29.25" x14ac:dyDescent="0.25">
      <c r="C105" s="231" t="s">
        <v>1262</v>
      </c>
      <c r="D105" s="156">
        <v>103</v>
      </c>
      <c r="E105" s="20">
        <v>1</v>
      </c>
      <c r="F105" s="26" t="s">
        <v>1327</v>
      </c>
      <c r="G105" s="23">
        <v>3332.9940000000001</v>
      </c>
      <c r="H105" s="20">
        <v>30</v>
      </c>
      <c r="I105" s="23">
        <v>999.89400000000001</v>
      </c>
      <c r="J105" s="20">
        <v>20</v>
      </c>
      <c r="K105" s="23">
        <v>666.60300000000007</v>
      </c>
      <c r="L105" s="20">
        <v>10</v>
      </c>
      <c r="M105" s="23">
        <v>333.30150000000003</v>
      </c>
      <c r="N105" s="20">
        <v>0</v>
      </c>
      <c r="O105" s="24">
        <v>0</v>
      </c>
      <c r="P105" s="20">
        <v>0</v>
      </c>
      <c r="Q105" s="23">
        <v>0</v>
      </c>
      <c r="R105" s="22">
        <v>5332.7924999999996</v>
      </c>
      <c r="Y105" s="22">
        <v>5078.8500000000004</v>
      </c>
      <c r="Z105" s="38">
        <f t="shared" si="0"/>
        <v>253.94250000000002</v>
      </c>
      <c r="AA105" s="40">
        <f t="shared" si="1"/>
        <v>5332.7925000000005</v>
      </c>
      <c r="AB105" s="40">
        <f t="shared" si="2"/>
        <v>0</v>
      </c>
    </row>
    <row r="106" spans="3:28" ht="29.25" x14ac:dyDescent="0.25">
      <c r="C106" s="231" t="s">
        <v>1262</v>
      </c>
      <c r="D106" s="153">
        <v>104</v>
      </c>
      <c r="E106" s="20">
        <v>1</v>
      </c>
      <c r="F106" s="26" t="s">
        <v>1326</v>
      </c>
      <c r="G106" s="23">
        <v>3732.6660000000002</v>
      </c>
      <c r="H106" s="20">
        <v>30</v>
      </c>
      <c r="I106" s="23">
        <v>1119.8040000000001</v>
      </c>
      <c r="J106" s="20">
        <v>20</v>
      </c>
      <c r="K106" s="23">
        <v>746.529</v>
      </c>
      <c r="L106" s="20">
        <v>10</v>
      </c>
      <c r="M106" s="23">
        <v>373.2645</v>
      </c>
      <c r="N106" s="20">
        <v>0</v>
      </c>
      <c r="O106" s="24">
        <v>0</v>
      </c>
      <c r="P106" s="20">
        <v>0</v>
      </c>
      <c r="Q106" s="23">
        <v>0</v>
      </c>
      <c r="R106" s="22">
        <v>5972.2635</v>
      </c>
      <c r="Y106" s="22">
        <v>5687.87</v>
      </c>
      <c r="Z106" s="38">
        <f t="shared" si="0"/>
        <v>284.39350000000002</v>
      </c>
      <c r="AA106" s="40">
        <f t="shared" si="1"/>
        <v>5972.2635</v>
      </c>
      <c r="AB106" s="40">
        <f t="shared" si="2"/>
        <v>0</v>
      </c>
    </row>
    <row r="107" spans="3:28" ht="29.25" x14ac:dyDescent="0.25">
      <c r="C107" s="231" t="s">
        <v>1262</v>
      </c>
      <c r="D107" s="153">
        <v>105</v>
      </c>
      <c r="E107" s="20">
        <v>1</v>
      </c>
      <c r="F107" s="26" t="s">
        <v>1325</v>
      </c>
      <c r="G107" s="23">
        <v>3332.9940000000001</v>
      </c>
      <c r="H107" s="20">
        <v>30</v>
      </c>
      <c r="I107" s="23">
        <v>999.89400000000001</v>
      </c>
      <c r="J107" s="20">
        <v>20</v>
      </c>
      <c r="K107" s="23">
        <v>666.60300000000007</v>
      </c>
      <c r="L107" s="20">
        <v>10</v>
      </c>
      <c r="M107" s="23">
        <v>333.30150000000003</v>
      </c>
      <c r="N107" s="20">
        <v>0</v>
      </c>
      <c r="O107" s="24">
        <v>0</v>
      </c>
      <c r="P107" s="20">
        <v>0</v>
      </c>
      <c r="Q107" s="23">
        <v>0</v>
      </c>
      <c r="R107" s="22">
        <v>5332.7924999999996</v>
      </c>
      <c r="Y107" s="22">
        <v>5078.8500000000004</v>
      </c>
      <c r="Z107" s="38">
        <f t="shared" si="0"/>
        <v>253.94250000000002</v>
      </c>
      <c r="AA107" s="40">
        <f t="shared" si="1"/>
        <v>5332.7925000000005</v>
      </c>
      <c r="AB107" s="40">
        <f t="shared" si="2"/>
        <v>0</v>
      </c>
    </row>
    <row r="108" spans="3:28" ht="45" x14ac:dyDescent="0.25">
      <c r="C108" s="231" t="s">
        <v>1262</v>
      </c>
      <c r="D108" s="156">
        <v>106</v>
      </c>
      <c r="E108" s="20">
        <v>1</v>
      </c>
      <c r="F108" s="26" t="s">
        <v>1324</v>
      </c>
      <c r="G108" s="23">
        <v>1666.4970000000001</v>
      </c>
      <c r="H108" s="20">
        <v>30</v>
      </c>
      <c r="I108" s="23">
        <v>499.947</v>
      </c>
      <c r="J108" s="20">
        <v>20</v>
      </c>
      <c r="K108" s="23">
        <v>333.30150000000003</v>
      </c>
      <c r="L108" s="20">
        <v>10</v>
      </c>
      <c r="M108" s="23">
        <v>166.6455</v>
      </c>
      <c r="N108" s="20">
        <v>0</v>
      </c>
      <c r="O108" s="24">
        <v>0</v>
      </c>
      <c r="P108" s="20">
        <v>0</v>
      </c>
      <c r="Q108" s="23">
        <v>0</v>
      </c>
      <c r="R108" s="22">
        <v>2666.3910000000001</v>
      </c>
      <c r="Y108" s="22">
        <v>2539.42</v>
      </c>
      <c r="Z108" s="38">
        <f t="shared" si="0"/>
        <v>126.971</v>
      </c>
      <c r="AA108" s="40">
        <f t="shared" si="1"/>
        <v>2666.3910000000001</v>
      </c>
      <c r="AB108" s="40">
        <f t="shared" si="2"/>
        <v>0</v>
      </c>
    </row>
    <row r="109" spans="3:28" ht="30" x14ac:dyDescent="0.25">
      <c r="C109" s="231" t="s">
        <v>1262</v>
      </c>
      <c r="D109" s="153">
        <v>107</v>
      </c>
      <c r="E109" s="20">
        <v>1</v>
      </c>
      <c r="F109" s="26" t="s">
        <v>1323</v>
      </c>
      <c r="G109" s="23">
        <v>799.35449999999992</v>
      </c>
      <c r="H109" s="20">
        <v>30</v>
      </c>
      <c r="I109" s="23">
        <v>239.80949999999999</v>
      </c>
      <c r="J109" s="20">
        <v>20</v>
      </c>
      <c r="K109" s="23">
        <v>159.87299999999999</v>
      </c>
      <c r="L109" s="20">
        <v>10</v>
      </c>
      <c r="M109" s="23">
        <v>79.936499999999995</v>
      </c>
      <c r="N109" s="20">
        <v>0</v>
      </c>
      <c r="O109" s="24">
        <v>0</v>
      </c>
      <c r="P109" s="20">
        <v>0</v>
      </c>
      <c r="Q109" s="23">
        <v>0</v>
      </c>
      <c r="R109" s="22">
        <v>1278.9735000000001</v>
      </c>
      <c r="Y109" s="22">
        <v>1218.07</v>
      </c>
      <c r="Z109" s="38">
        <f t="shared" si="0"/>
        <v>60.903500000000001</v>
      </c>
      <c r="AA109" s="40">
        <f t="shared" si="1"/>
        <v>1278.9734999999998</v>
      </c>
      <c r="AB109" s="40">
        <f t="shared" si="2"/>
        <v>0</v>
      </c>
    </row>
    <row r="110" spans="3:28" ht="29.25" x14ac:dyDescent="0.25">
      <c r="C110" s="231" t="s">
        <v>1262</v>
      </c>
      <c r="D110" s="153">
        <v>108</v>
      </c>
      <c r="E110" s="20">
        <v>1</v>
      </c>
      <c r="F110" s="26" t="s">
        <v>1322</v>
      </c>
      <c r="G110" s="23">
        <v>5332.5509999999995</v>
      </c>
      <c r="H110" s="20">
        <v>30</v>
      </c>
      <c r="I110" s="23">
        <v>1599.7694999999999</v>
      </c>
      <c r="J110" s="20">
        <v>20</v>
      </c>
      <c r="K110" s="23">
        <v>1066.5060000000001</v>
      </c>
      <c r="L110" s="20">
        <v>10</v>
      </c>
      <c r="M110" s="23">
        <v>533.25300000000004</v>
      </c>
      <c r="N110" s="20">
        <v>0</v>
      </c>
      <c r="O110" s="24">
        <v>0</v>
      </c>
      <c r="P110" s="20">
        <v>0</v>
      </c>
      <c r="Q110" s="23">
        <v>0</v>
      </c>
      <c r="R110" s="22">
        <v>8532.0794999999998</v>
      </c>
      <c r="Y110" s="22">
        <v>8125.79</v>
      </c>
      <c r="Z110" s="38">
        <f t="shared" si="0"/>
        <v>406.28950000000003</v>
      </c>
      <c r="AA110" s="40">
        <f t="shared" si="1"/>
        <v>8532.0794999999998</v>
      </c>
      <c r="AB110" s="40">
        <f t="shared" si="2"/>
        <v>0</v>
      </c>
    </row>
    <row r="111" spans="3:28" ht="29.25" x14ac:dyDescent="0.25">
      <c r="C111" s="231" t="s">
        <v>1262</v>
      </c>
      <c r="D111" s="156">
        <v>109</v>
      </c>
      <c r="E111" s="20">
        <v>1</v>
      </c>
      <c r="F111" s="26" t="s">
        <v>1321</v>
      </c>
      <c r="G111" s="23">
        <v>5466.9404999999997</v>
      </c>
      <c r="H111" s="20">
        <v>30</v>
      </c>
      <c r="I111" s="23">
        <v>1640.079</v>
      </c>
      <c r="J111" s="20">
        <v>20</v>
      </c>
      <c r="K111" s="23">
        <v>1093.386</v>
      </c>
      <c r="L111" s="20">
        <v>10</v>
      </c>
      <c r="M111" s="23">
        <v>546.69299999999998</v>
      </c>
      <c r="N111" s="20">
        <v>0</v>
      </c>
      <c r="O111" s="24">
        <v>0</v>
      </c>
      <c r="P111" s="20">
        <v>0</v>
      </c>
      <c r="Q111" s="23">
        <v>0</v>
      </c>
      <c r="R111" s="22">
        <v>8747.0984999999982</v>
      </c>
      <c r="Y111" s="22">
        <v>8330.57</v>
      </c>
      <c r="Z111" s="38">
        <f t="shared" si="0"/>
        <v>416.52850000000001</v>
      </c>
      <c r="AA111" s="40">
        <f t="shared" si="1"/>
        <v>8747.0985000000001</v>
      </c>
      <c r="AB111" s="40">
        <f t="shared" si="2"/>
        <v>0</v>
      </c>
    </row>
    <row r="112" spans="3:28" ht="29.25" x14ac:dyDescent="0.25">
      <c r="C112" s="231" t="s">
        <v>1262</v>
      </c>
      <c r="D112" s="153">
        <v>110</v>
      </c>
      <c r="E112" s="20">
        <v>1</v>
      </c>
      <c r="F112" s="26" t="s">
        <v>1320</v>
      </c>
      <c r="G112" s="23">
        <v>9332.8410000000003</v>
      </c>
      <c r="H112" s="20">
        <v>30</v>
      </c>
      <c r="I112" s="23">
        <v>2799.8565000000003</v>
      </c>
      <c r="J112" s="20">
        <v>20</v>
      </c>
      <c r="K112" s="23">
        <v>1866.5640000000001</v>
      </c>
      <c r="L112" s="20">
        <v>10</v>
      </c>
      <c r="M112" s="23">
        <v>933.28200000000004</v>
      </c>
      <c r="N112" s="20">
        <v>0</v>
      </c>
      <c r="O112" s="24">
        <v>0</v>
      </c>
      <c r="P112" s="20">
        <v>0</v>
      </c>
      <c r="Q112" s="23">
        <v>0</v>
      </c>
      <c r="R112" s="22">
        <v>14932.5435</v>
      </c>
      <c r="Y112" s="22">
        <v>14221.47</v>
      </c>
      <c r="Z112" s="38">
        <f t="shared" si="0"/>
        <v>711.07349999999997</v>
      </c>
      <c r="AA112" s="40">
        <f t="shared" si="1"/>
        <v>14932.5435</v>
      </c>
      <c r="AB112" s="40">
        <f t="shared" si="2"/>
        <v>0</v>
      </c>
    </row>
    <row r="113" spans="3:28" ht="29.25" x14ac:dyDescent="0.25">
      <c r="C113" s="231" t="s">
        <v>1262</v>
      </c>
      <c r="D113" s="153">
        <v>111</v>
      </c>
      <c r="E113" s="20">
        <v>1</v>
      </c>
      <c r="F113" s="26" t="s">
        <v>1319</v>
      </c>
      <c r="G113" s="23">
        <v>4132.3485000000001</v>
      </c>
      <c r="H113" s="20">
        <v>30</v>
      </c>
      <c r="I113" s="23">
        <v>1239.7035000000001</v>
      </c>
      <c r="J113" s="20">
        <v>20</v>
      </c>
      <c r="K113" s="23">
        <v>826.46550000000002</v>
      </c>
      <c r="L113" s="20">
        <v>10</v>
      </c>
      <c r="M113" s="23">
        <v>413.238</v>
      </c>
      <c r="N113" s="20">
        <v>0</v>
      </c>
      <c r="O113" s="24">
        <v>0</v>
      </c>
      <c r="P113" s="20">
        <v>0</v>
      </c>
      <c r="Q113" s="23">
        <v>0</v>
      </c>
      <c r="R113" s="22">
        <v>6611.7555000000002</v>
      </c>
      <c r="Y113" s="22">
        <v>6296.91</v>
      </c>
      <c r="Z113" s="38">
        <f t="shared" si="0"/>
        <v>314.84550000000002</v>
      </c>
      <c r="AA113" s="40">
        <f t="shared" si="1"/>
        <v>6611.7555000000002</v>
      </c>
      <c r="AB113" s="40">
        <f t="shared" si="2"/>
        <v>0</v>
      </c>
    </row>
    <row r="114" spans="3:28" ht="29.25" x14ac:dyDescent="0.25">
      <c r="C114" s="231" t="s">
        <v>1262</v>
      </c>
      <c r="D114" s="156">
        <v>112</v>
      </c>
      <c r="E114" s="20">
        <v>1</v>
      </c>
      <c r="F114" s="26" t="s">
        <v>1318</v>
      </c>
      <c r="G114" s="23">
        <v>1000.3665</v>
      </c>
      <c r="H114" s="20">
        <v>30</v>
      </c>
      <c r="I114" s="23">
        <v>300.11099999999999</v>
      </c>
      <c r="J114" s="20">
        <v>20</v>
      </c>
      <c r="K114" s="23">
        <v>200.07750000000001</v>
      </c>
      <c r="L114" s="20">
        <v>10</v>
      </c>
      <c r="M114" s="23">
        <v>100.03349999999999</v>
      </c>
      <c r="N114" s="20">
        <v>0</v>
      </c>
      <c r="O114" s="24">
        <v>0</v>
      </c>
      <c r="P114" s="20">
        <v>0</v>
      </c>
      <c r="Q114" s="23">
        <v>0</v>
      </c>
      <c r="R114" s="22">
        <v>1600.5885000000001</v>
      </c>
      <c r="Y114" s="22">
        <v>1524.37</v>
      </c>
      <c r="Z114" s="38">
        <f t="shared" si="0"/>
        <v>76.218499999999992</v>
      </c>
      <c r="AA114" s="40">
        <f t="shared" si="1"/>
        <v>1600.5884999999998</v>
      </c>
      <c r="AB114" s="40">
        <f t="shared" si="2"/>
        <v>0</v>
      </c>
    </row>
    <row r="115" spans="3:28" ht="30" x14ac:dyDescent="0.25">
      <c r="C115" s="231" t="s">
        <v>1262</v>
      </c>
      <c r="D115" s="153">
        <v>113</v>
      </c>
      <c r="E115" s="20">
        <v>1</v>
      </c>
      <c r="F115" s="26" t="s">
        <v>1317</v>
      </c>
      <c r="G115" s="23">
        <v>4398.7965000000004</v>
      </c>
      <c r="H115" s="20">
        <v>30</v>
      </c>
      <c r="I115" s="23">
        <v>1319.6399999999999</v>
      </c>
      <c r="J115" s="20">
        <v>20</v>
      </c>
      <c r="K115" s="23">
        <v>879.76350000000002</v>
      </c>
      <c r="L115" s="20">
        <v>0</v>
      </c>
      <c r="M115" s="24">
        <v>0</v>
      </c>
      <c r="N115" s="20">
        <v>0</v>
      </c>
      <c r="O115" s="24">
        <v>0</v>
      </c>
      <c r="P115" s="20">
        <v>0</v>
      </c>
      <c r="Q115" s="23">
        <v>0</v>
      </c>
      <c r="R115" s="22">
        <v>6598.2</v>
      </c>
      <c r="Y115" s="22">
        <v>6284</v>
      </c>
      <c r="Z115" s="38">
        <f t="shared" si="0"/>
        <v>314.20000000000005</v>
      </c>
      <c r="AA115" s="40">
        <f t="shared" si="1"/>
        <v>6598.2</v>
      </c>
      <c r="AB115" s="40">
        <f t="shared" si="2"/>
        <v>0</v>
      </c>
    </row>
    <row r="116" spans="3:28" ht="30" x14ac:dyDescent="0.25">
      <c r="C116" s="231" t="s">
        <v>1262</v>
      </c>
      <c r="D116" s="153">
        <v>114</v>
      </c>
      <c r="E116" s="20">
        <v>1</v>
      </c>
      <c r="F116" s="26" t="s">
        <v>1316</v>
      </c>
      <c r="G116" s="23">
        <v>4398.7965000000004</v>
      </c>
      <c r="H116" s="20">
        <v>30</v>
      </c>
      <c r="I116" s="23">
        <v>1319.6399999999999</v>
      </c>
      <c r="J116" s="20">
        <v>20</v>
      </c>
      <c r="K116" s="23">
        <v>879.76350000000002</v>
      </c>
      <c r="L116" s="20">
        <v>0</v>
      </c>
      <c r="M116" s="24">
        <v>0</v>
      </c>
      <c r="N116" s="20">
        <v>0</v>
      </c>
      <c r="O116" s="24">
        <v>0</v>
      </c>
      <c r="P116" s="20">
        <v>0</v>
      </c>
      <c r="Q116" s="23">
        <v>0</v>
      </c>
      <c r="R116" s="22">
        <v>6598.2</v>
      </c>
      <c r="Y116" s="22">
        <v>6284</v>
      </c>
      <c r="Z116" s="38">
        <f t="shared" si="0"/>
        <v>314.20000000000005</v>
      </c>
      <c r="AA116" s="40">
        <f t="shared" si="1"/>
        <v>6598.2</v>
      </c>
      <c r="AB116" s="40">
        <f t="shared" si="2"/>
        <v>0</v>
      </c>
    </row>
    <row r="117" spans="3:28" ht="30" x14ac:dyDescent="0.25">
      <c r="C117" s="231" t="s">
        <v>1262</v>
      </c>
      <c r="D117" s="156">
        <v>115</v>
      </c>
      <c r="E117" s="20">
        <v>1</v>
      </c>
      <c r="F117" s="26" t="s">
        <v>1315</v>
      </c>
      <c r="G117" s="23">
        <v>4398.7965000000004</v>
      </c>
      <c r="H117" s="20">
        <v>30</v>
      </c>
      <c r="I117" s="23">
        <v>1319.6399999999999</v>
      </c>
      <c r="J117" s="20">
        <v>20</v>
      </c>
      <c r="K117" s="23">
        <v>879.76350000000002</v>
      </c>
      <c r="L117" s="20">
        <v>0</v>
      </c>
      <c r="M117" s="24">
        <v>0</v>
      </c>
      <c r="N117" s="20">
        <v>0</v>
      </c>
      <c r="O117" s="24">
        <v>0</v>
      </c>
      <c r="P117" s="20">
        <v>0</v>
      </c>
      <c r="Q117" s="23">
        <v>0</v>
      </c>
      <c r="R117" s="22">
        <v>6598.2</v>
      </c>
      <c r="Y117" s="22">
        <v>6284</v>
      </c>
      <c r="Z117" s="38">
        <f t="shared" si="0"/>
        <v>314.20000000000005</v>
      </c>
      <c r="AA117" s="40">
        <f t="shared" si="1"/>
        <v>6598.2</v>
      </c>
      <c r="AB117" s="40">
        <f t="shared" si="2"/>
        <v>0</v>
      </c>
    </row>
    <row r="118" spans="3:28" ht="29.25" x14ac:dyDescent="0.25">
      <c r="C118" s="231" t="s">
        <v>1262</v>
      </c>
      <c r="D118" s="153">
        <v>116</v>
      </c>
      <c r="E118" s="20">
        <v>1</v>
      </c>
      <c r="F118" s="26" t="s">
        <v>1314</v>
      </c>
      <c r="G118" s="23">
        <v>733.90800000000002</v>
      </c>
      <c r="H118" s="20">
        <v>30</v>
      </c>
      <c r="I118" s="23">
        <v>220.17449999999999</v>
      </c>
      <c r="J118" s="20">
        <v>20</v>
      </c>
      <c r="K118" s="23">
        <v>146.77949999999998</v>
      </c>
      <c r="L118" s="20">
        <v>10</v>
      </c>
      <c r="M118" s="23">
        <v>73.39500000000001</v>
      </c>
      <c r="N118" s="20">
        <v>0</v>
      </c>
      <c r="O118" s="24">
        <v>0</v>
      </c>
      <c r="P118" s="20">
        <v>0</v>
      </c>
      <c r="Q118" s="23">
        <v>0</v>
      </c>
      <c r="R118" s="22">
        <v>1174.2570000000001</v>
      </c>
      <c r="Y118" s="22">
        <v>1118.3399999999999</v>
      </c>
      <c r="Z118" s="38">
        <f t="shared" ref="Z118:Z149" si="3">+Y118*5%</f>
        <v>55.917000000000002</v>
      </c>
      <c r="AA118" s="40">
        <f t="shared" ref="AA118:AA149" si="4">+Z118+Y118</f>
        <v>1174.2569999999998</v>
      </c>
      <c r="AB118" s="40">
        <f t="shared" ref="AB118:AB149" si="5">+AA118-R118</f>
        <v>0</v>
      </c>
    </row>
    <row r="119" spans="3:28" ht="30" x14ac:dyDescent="0.25">
      <c r="C119" s="231" t="s">
        <v>1262</v>
      </c>
      <c r="D119" s="153">
        <v>117</v>
      </c>
      <c r="E119" s="20">
        <v>1</v>
      </c>
      <c r="F119" s="26" t="s">
        <v>1313</v>
      </c>
      <c r="G119" s="23">
        <v>2666.8634999999999</v>
      </c>
      <c r="H119" s="20">
        <v>30</v>
      </c>
      <c r="I119" s="23">
        <v>800.05799999999999</v>
      </c>
      <c r="J119" s="20">
        <v>20</v>
      </c>
      <c r="K119" s="23">
        <v>533.36850000000004</v>
      </c>
      <c r="L119" s="20">
        <v>10</v>
      </c>
      <c r="M119" s="23">
        <v>266.68950000000001</v>
      </c>
      <c r="N119" s="20">
        <v>0</v>
      </c>
      <c r="O119" s="24">
        <v>0</v>
      </c>
      <c r="P119" s="20">
        <v>0</v>
      </c>
      <c r="Q119" s="23">
        <v>0</v>
      </c>
      <c r="R119" s="22">
        <v>4266.9795000000004</v>
      </c>
      <c r="Y119" s="22">
        <v>4063.79</v>
      </c>
      <c r="Z119" s="38">
        <f t="shared" si="3"/>
        <v>203.18950000000001</v>
      </c>
      <c r="AA119" s="40">
        <f t="shared" si="4"/>
        <v>4266.9795000000004</v>
      </c>
      <c r="AB119" s="40">
        <f t="shared" si="5"/>
        <v>0</v>
      </c>
    </row>
    <row r="120" spans="3:28" ht="29.25" x14ac:dyDescent="0.25">
      <c r="C120" s="231" t="s">
        <v>1262</v>
      </c>
      <c r="D120" s="156">
        <v>118</v>
      </c>
      <c r="E120" s="20">
        <v>1</v>
      </c>
      <c r="F120" s="26" t="s">
        <v>1312</v>
      </c>
      <c r="G120" s="23">
        <v>9998.9714999999997</v>
      </c>
      <c r="H120" s="20">
        <v>30</v>
      </c>
      <c r="I120" s="23">
        <v>2999.6925000000001</v>
      </c>
      <c r="J120" s="20">
        <v>20</v>
      </c>
      <c r="K120" s="23">
        <v>1999.7984999999999</v>
      </c>
      <c r="L120" s="20">
        <v>10</v>
      </c>
      <c r="M120" s="23">
        <v>999.89400000000001</v>
      </c>
      <c r="N120" s="20">
        <v>0</v>
      </c>
      <c r="O120" s="24">
        <v>0</v>
      </c>
      <c r="P120" s="20">
        <v>0</v>
      </c>
      <c r="Q120" s="23">
        <v>0</v>
      </c>
      <c r="R120" s="22">
        <v>15998.356500000002</v>
      </c>
      <c r="Y120" s="22">
        <v>15236.53</v>
      </c>
      <c r="Z120" s="38">
        <f t="shared" si="3"/>
        <v>761.82650000000012</v>
      </c>
      <c r="AA120" s="40">
        <f t="shared" si="4"/>
        <v>15998.356500000002</v>
      </c>
      <c r="AB120" s="40">
        <f t="shared" si="5"/>
        <v>0</v>
      </c>
    </row>
    <row r="121" spans="3:28" ht="29.25" x14ac:dyDescent="0.25">
      <c r="C121" s="231" t="s">
        <v>1262</v>
      </c>
      <c r="D121" s="153">
        <v>119</v>
      </c>
      <c r="E121" s="20">
        <v>1</v>
      </c>
      <c r="F121" s="26" t="s">
        <v>1311</v>
      </c>
      <c r="G121" s="23">
        <v>11333.5635</v>
      </c>
      <c r="H121" s="20">
        <v>30</v>
      </c>
      <c r="I121" s="23">
        <v>3400.0679999999998</v>
      </c>
      <c r="J121" s="20">
        <v>20</v>
      </c>
      <c r="K121" s="23">
        <v>2266.7085000000002</v>
      </c>
      <c r="L121" s="20">
        <v>10</v>
      </c>
      <c r="M121" s="23">
        <v>1133.3595</v>
      </c>
      <c r="N121" s="20">
        <v>0</v>
      </c>
      <c r="O121" s="24">
        <v>0</v>
      </c>
      <c r="P121" s="20">
        <v>0</v>
      </c>
      <c r="Q121" s="23">
        <v>0</v>
      </c>
      <c r="R121" s="22">
        <v>18133.699499999999</v>
      </c>
      <c r="Y121" s="22">
        <v>17270.189999999999</v>
      </c>
      <c r="Z121" s="38">
        <f t="shared" si="3"/>
        <v>863.5095</v>
      </c>
      <c r="AA121" s="40">
        <f t="shared" si="4"/>
        <v>18133.699499999999</v>
      </c>
      <c r="AB121" s="40">
        <f t="shared" si="5"/>
        <v>0</v>
      </c>
    </row>
    <row r="122" spans="3:28" ht="29.25" x14ac:dyDescent="0.25">
      <c r="C122" s="231" t="s">
        <v>1262</v>
      </c>
      <c r="D122" s="153">
        <v>120</v>
      </c>
      <c r="E122" s="20">
        <v>1</v>
      </c>
      <c r="F122" s="26" t="s">
        <v>1310</v>
      </c>
      <c r="G122" s="23">
        <v>9332.8410000000003</v>
      </c>
      <c r="H122" s="20">
        <v>30</v>
      </c>
      <c r="I122" s="23">
        <v>2799.8565000000003</v>
      </c>
      <c r="J122" s="20">
        <v>20</v>
      </c>
      <c r="K122" s="23">
        <v>1866.5640000000001</v>
      </c>
      <c r="L122" s="20">
        <v>10</v>
      </c>
      <c r="M122" s="23">
        <v>933.28200000000004</v>
      </c>
      <c r="N122" s="20">
        <v>0</v>
      </c>
      <c r="O122" s="24">
        <v>0</v>
      </c>
      <c r="P122" s="20">
        <v>0</v>
      </c>
      <c r="Q122" s="23">
        <v>0</v>
      </c>
      <c r="R122" s="22">
        <v>14932.5435</v>
      </c>
      <c r="Y122" s="22">
        <v>14221.47</v>
      </c>
      <c r="Z122" s="38">
        <f t="shared" si="3"/>
        <v>711.07349999999997</v>
      </c>
      <c r="AA122" s="40">
        <f t="shared" si="4"/>
        <v>14932.5435</v>
      </c>
      <c r="AB122" s="40">
        <f t="shared" si="5"/>
        <v>0</v>
      </c>
    </row>
    <row r="123" spans="3:28" ht="29.25" x14ac:dyDescent="0.25">
      <c r="C123" s="231" t="s">
        <v>1262</v>
      </c>
      <c r="D123" s="156">
        <v>121</v>
      </c>
      <c r="E123" s="20">
        <v>1</v>
      </c>
      <c r="F123" s="26" t="s">
        <v>1309</v>
      </c>
      <c r="G123" s="23">
        <v>7198.884</v>
      </c>
      <c r="H123" s="20">
        <v>30</v>
      </c>
      <c r="I123" s="23">
        <v>2159.6610000000001</v>
      </c>
      <c r="J123" s="20">
        <v>20</v>
      </c>
      <c r="K123" s="23">
        <v>1439.7809999999999</v>
      </c>
      <c r="L123" s="20">
        <v>10</v>
      </c>
      <c r="M123" s="23">
        <v>719.89049999999997</v>
      </c>
      <c r="N123" s="20">
        <v>0</v>
      </c>
      <c r="O123" s="24">
        <v>0</v>
      </c>
      <c r="P123" s="20">
        <v>0</v>
      </c>
      <c r="Q123" s="23">
        <v>0</v>
      </c>
      <c r="R123" s="22">
        <v>11518.2165</v>
      </c>
      <c r="Y123" s="22">
        <v>10969.73</v>
      </c>
      <c r="Z123" s="38">
        <f t="shared" si="3"/>
        <v>548.48649999999998</v>
      </c>
      <c r="AA123" s="40">
        <f t="shared" si="4"/>
        <v>11518.216499999999</v>
      </c>
      <c r="AB123" s="40">
        <f t="shared" si="5"/>
        <v>0</v>
      </c>
    </row>
    <row r="124" spans="3:28" ht="30" x14ac:dyDescent="0.25">
      <c r="C124" s="231" t="s">
        <v>1262</v>
      </c>
      <c r="D124" s="153">
        <v>122</v>
      </c>
      <c r="E124" s="20">
        <v>1</v>
      </c>
      <c r="F124" s="26" t="s">
        <v>1308</v>
      </c>
      <c r="G124" s="23">
        <v>2266.0155</v>
      </c>
      <c r="H124" s="20">
        <v>0</v>
      </c>
      <c r="I124" s="24">
        <v>0</v>
      </c>
      <c r="J124" s="25">
        <v>0</v>
      </c>
      <c r="K124" s="24">
        <v>0</v>
      </c>
      <c r="L124" s="25">
        <v>0</v>
      </c>
      <c r="M124" s="24">
        <v>0</v>
      </c>
      <c r="N124" s="20">
        <v>0</v>
      </c>
      <c r="O124" s="24">
        <v>0</v>
      </c>
      <c r="P124" s="20">
        <v>0</v>
      </c>
      <c r="Q124" s="23">
        <v>0</v>
      </c>
      <c r="R124" s="22">
        <v>2266.0155</v>
      </c>
      <c r="Y124" s="22">
        <v>2158.11</v>
      </c>
      <c r="Z124" s="38">
        <f t="shared" si="3"/>
        <v>107.90550000000002</v>
      </c>
      <c r="AA124" s="40">
        <f t="shared" si="4"/>
        <v>2266.0155</v>
      </c>
      <c r="AB124" s="40">
        <f t="shared" si="5"/>
        <v>0</v>
      </c>
    </row>
    <row r="125" spans="3:28" ht="29.25" x14ac:dyDescent="0.25">
      <c r="C125" s="231" t="s">
        <v>1262</v>
      </c>
      <c r="D125" s="153">
        <v>123</v>
      </c>
      <c r="E125" s="20">
        <v>1</v>
      </c>
      <c r="F125" s="26" t="s">
        <v>1307</v>
      </c>
      <c r="G125" s="23">
        <v>8799.9344999999994</v>
      </c>
      <c r="H125" s="20">
        <v>30</v>
      </c>
      <c r="I125" s="23">
        <v>2639.9834999999998</v>
      </c>
      <c r="J125" s="20">
        <v>20</v>
      </c>
      <c r="K125" s="23">
        <v>1759.989</v>
      </c>
      <c r="L125" s="20">
        <v>10</v>
      </c>
      <c r="M125" s="23">
        <v>879.99450000000002</v>
      </c>
      <c r="N125" s="20">
        <v>0</v>
      </c>
      <c r="O125" s="24">
        <v>0</v>
      </c>
      <c r="P125" s="20">
        <v>0</v>
      </c>
      <c r="Q125" s="23">
        <v>0</v>
      </c>
      <c r="R125" s="22">
        <v>14079.9015</v>
      </c>
      <c r="Y125" s="22">
        <v>13409.43</v>
      </c>
      <c r="Z125" s="38">
        <f t="shared" si="3"/>
        <v>670.47150000000011</v>
      </c>
      <c r="AA125" s="40">
        <f t="shared" si="4"/>
        <v>14079.9015</v>
      </c>
      <c r="AB125" s="40">
        <f t="shared" si="5"/>
        <v>0</v>
      </c>
    </row>
    <row r="126" spans="3:28" ht="45" x14ac:dyDescent="0.25">
      <c r="C126" s="231" t="s">
        <v>1262</v>
      </c>
      <c r="D126" s="156">
        <v>124</v>
      </c>
      <c r="E126" s="20">
        <v>1</v>
      </c>
      <c r="F126" s="26" t="s">
        <v>1306</v>
      </c>
      <c r="G126" s="23">
        <v>17333.421000000002</v>
      </c>
      <c r="H126" s="20">
        <v>30</v>
      </c>
      <c r="I126" s="23">
        <v>5200.0304999999998</v>
      </c>
      <c r="J126" s="20">
        <v>20</v>
      </c>
      <c r="K126" s="23">
        <v>3466.68</v>
      </c>
      <c r="L126" s="20">
        <v>0</v>
      </c>
      <c r="M126" s="24">
        <v>0</v>
      </c>
      <c r="N126" s="20">
        <v>0</v>
      </c>
      <c r="O126" s="24">
        <v>0</v>
      </c>
      <c r="P126" s="20">
        <v>0</v>
      </c>
      <c r="Q126" s="23">
        <v>0</v>
      </c>
      <c r="R126" s="22">
        <v>26000.131500000003</v>
      </c>
      <c r="Y126" s="22">
        <v>24762.03</v>
      </c>
      <c r="Z126" s="38">
        <f t="shared" si="3"/>
        <v>1238.1015</v>
      </c>
      <c r="AA126" s="40">
        <f t="shared" si="4"/>
        <v>26000.1315</v>
      </c>
      <c r="AB126" s="40">
        <f t="shared" si="5"/>
        <v>0</v>
      </c>
    </row>
    <row r="127" spans="3:28" ht="29.25" x14ac:dyDescent="0.25">
      <c r="C127" s="231" t="s">
        <v>1262</v>
      </c>
      <c r="D127" s="153">
        <v>125</v>
      </c>
      <c r="E127" s="20">
        <v>1</v>
      </c>
      <c r="F127" s="26" t="s">
        <v>1305</v>
      </c>
      <c r="G127" s="23">
        <v>7999.4039999999995</v>
      </c>
      <c r="H127" s="20">
        <v>30</v>
      </c>
      <c r="I127" s="23">
        <v>2399.817</v>
      </c>
      <c r="J127" s="20">
        <v>20</v>
      </c>
      <c r="K127" s="23">
        <v>1599.885</v>
      </c>
      <c r="L127" s="20">
        <v>10</v>
      </c>
      <c r="M127" s="23">
        <v>799.9425</v>
      </c>
      <c r="N127" s="20">
        <v>0</v>
      </c>
      <c r="O127" s="24">
        <v>0</v>
      </c>
      <c r="P127" s="20">
        <v>0</v>
      </c>
      <c r="Q127" s="23">
        <v>0</v>
      </c>
      <c r="R127" s="22">
        <v>12799.048499999999</v>
      </c>
      <c r="Y127" s="22">
        <v>12189.57</v>
      </c>
      <c r="Z127" s="38">
        <f t="shared" si="3"/>
        <v>609.47850000000005</v>
      </c>
      <c r="AA127" s="40">
        <f t="shared" si="4"/>
        <v>12799.048499999999</v>
      </c>
      <c r="AB127" s="40">
        <f t="shared" si="5"/>
        <v>0</v>
      </c>
    </row>
    <row r="128" spans="3:28" ht="29.25" x14ac:dyDescent="0.25">
      <c r="C128" s="231" t="s">
        <v>1262</v>
      </c>
      <c r="D128" s="153">
        <v>126</v>
      </c>
      <c r="E128" s="20">
        <v>1</v>
      </c>
      <c r="F128" s="26" t="s">
        <v>1304</v>
      </c>
      <c r="G128" s="23">
        <v>7999.4039999999995</v>
      </c>
      <c r="H128" s="20">
        <v>30</v>
      </c>
      <c r="I128" s="23">
        <v>2399.817</v>
      </c>
      <c r="J128" s="20">
        <v>20</v>
      </c>
      <c r="K128" s="23">
        <v>1599.885</v>
      </c>
      <c r="L128" s="20">
        <v>10</v>
      </c>
      <c r="M128" s="23">
        <v>799.9425</v>
      </c>
      <c r="N128" s="20">
        <v>0</v>
      </c>
      <c r="O128" s="24">
        <v>0</v>
      </c>
      <c r="P128" s="20">
        <v>0</v>
      </c>
      <c r="Q128" s="23">
        <v>0</v>
      </c>
      <c r="R128" s="22">
        <v>12799.048499999999</v>
      </c>
      <c r="Y128" s="22">
        <v>12189.57</v>
      </c>
      <c r="Z128" s="38">
        <f t="shared" si="3"/>
        <v>609.47850000000005</v>
      </c>
      <c r="AA128" s="40">
        <f t="shared" si="4"/>
        <v>12799.048499999999</v>
      </c>
      <c r="AB128" s="40">
        <f t="shared" si="5"/>
        <v>0</v>
      </c>
    </row>
    <row r="129" spans="3:28" ht="29.25" x14ac:dyDescent="0.25">
      <c r="C129" s="231" t="s">
        <v>1262</v>
      </c>
      <c r="D129" s="156">
        <v>127</v>
      </c>
      <c r="E129" s="20">
        <v>1</v>
      </c>
      <c r="F129" s="26" t="s">
        <v>1303</v>
      </c>
      <c r="G129" s="23">
        <v>4666.4205000000002</v>
      </c>
      <c r="H129" s="20">
        <v>30</v>
      </c>
      <c r="I129" s="23">
        <v>1399.923</v>
      </c>
      <c r="J129" s="20">
        <v>20</v>
      </c>
      <c r="K129" s="23">
        <v>933.28200000000004</v>
      </c>
      <c r="L129" s="20">
        <v>10</v>
      </c>
      <c r="M129" s="23">
        <v>466.64100000000002</v>
      </c>
      <c r="N129" s="20">
        <v>0</v>
      </c>
      <c r="O129" s="24">
        <v>0</v>
      </c>
      <c r="P129" s="20">
        <v>0</v>
      </c>
      <c r="Q129" s="23">
        <v>0</v>
      </c>
      <c r="R129" s="22">
        <v>7466.2664999999997</v>
      </c>
      <c r="Y129" s="22">
        <v>7110.73</v>
      </c>
      <c r="Z129" s="38">
        <f t="shared" si="3"/>
        <v>355.53649999999999</v>
      </c>
      <c r="AA129" s="40">
        <f t="shared" si="4"/>
        <v>7466.2664999999997</v>
      </c>
      <c r="AB129" s="40">
        <f t="shared" si="5"/>
        <v>0</v>
      </c>
    </row>
    <row r="130" spans="3:28" ht="30" x14ac:dyDescent="0.25">
      <c r="C130" s="231" t="s">
        <v>1262</v>
      </c>
      <c r="D130" s="153">
        <v>128</v>
      </c>
      <c r="E130" s="20">
        <v>1</v>
      </c>
      <c r="F130" s="26" t="s">
        <v>1302</v>
      </c>
      <c r="G130" s="23">
        <v>9998.9714999999997</v>
      </c>
      <c r="H130" s="20">
        <v>30</v>
      </c>
      <c r="I130" s="23">
        <v>2999.6925000000001</v>
      </c>
      <c r="J130" s="20">
        <v>20</v>
      </c>
      <c r="K130" s="23">
        <v>1999.7984999999999</v>
      </c>
      <c r="L130" s="20">
        <v>10</v>
      </c>
      <c r="M130" s="23">
        <v>999.89400000000001</v>
      </c>
      <c r="N130" s="20">
        <v>0</v>
      </c>
      <c r="O130" s="24">
        <v>0</v>
      </c>
      <c r="P130" s="20">
        <v>0</v>
      </c>
      <c r="Q130" s="23">
        <v>0</v>
      </c>
      <c r="R130" s="22">
        <v>15998.356500000002</v>
      </c>
      <c r="Y130" s="22">
        <v>15236.53</v>
      </c>
      <c r="Z130" s="38">
        <f t="shared" si="3"/>
        <v>761.82650000000012</v>
      </c>
      <c r="AA130" s="40">
        <f t="shared" si="4"/>
        <v>15998.356500000002</v>
      </c>
      <c r="AB130" s="40">
        <f t="shared" si="5"/>
        <v>0</v>
      </c>
    </row>
    <row r="131" spans="3:28" ht="29.25" x14ac:dyDescent="0.25">
      <c r="C131" s="231" t="s">
        <v>1262</v>
      </c>
      <c r="D131" s="153">
        <v>129</v>
      </c>
      <c r="E131" s="20">
        <v>1</v>
      </c>
      <c r="F131" s="26" t="s">
        <v>1301</v>
      </c>
      <c r="G131" s="23">
        <v>4533.1965</v>
      </c>
      <c r="H131" s="20">
        <v>30</v>
      </c>
      <c r="I131" s="23">
        <v>1359.96</v>
      </c>
      <c r="J131" s="20">
        <v>20</v>
      </c>
      <c r="K131" s="23">
        <v>906.64350000000002</v>
      </c>
      <c r="L131" s="20">
        <v>10</v>
      </c>
      <c r="M131" s="23">
        <v>453.31650000000002</v>
      </c>
      <c r="N131" s="20">
        <v>0</v>
      </c>
      <c r="O131" s="24">
        <v>0</v>
      </c>
      <c r="P131" s="20">
        <v>0</v>
      </c>
      <c r="Q131" s="23">
        <v>0</v>
      </c>
      <c r="R131" s="22">
        <v>7253.1165000000001</v>
      </c>
      <c r="Y131" s="22">
        <v>6907.73</v>
      </c>
      <c r="Z131" s="38">
        <f t="shared" si="3"/>
        <v>345.38650000000001</v>
      </c>
      <c r="AA131" s="40">
        <f t="shared" si="4"/>
        <v>7253.1164999999992</v>
      </c>
      <c r="AB131" s="40">
        <f t="shared" si="5"/>
        <v>0</v>
      </c>
    </row>
    <row r="132" spans="3:28" ht="29.25" x14ac:dyDescent="0.25">
      <c r="C132" s="231" t="s">
        <v>1262</v>
      </c>
      <c r="D132" s="156">
        <v>130</v>
      </c>
      <c r="E132" s="20">
        <v>1</v>
      </c>
      <c r="F132" s="26" t="s">
        <v>1300</v>
      </c>
      <c r="G132" s="23">
        <v>1667.6624999999999</v>
      </c>
      <c r="H132" s="20">
        <v>30</v>
      </c>
      <c r="I132" s="23">
        <v>500.30400000000003</v>
      </c>
      <c r="J132" s="20">
        <v>20</v>
      </c>
      <c r="K132" s="23">
        <v>333.53249999999997</v>
      </c>
      <c r="L132" s="20">
        <v>10</v>
      </c>
      <c r="M132" s="23">
        <v>166.7715</v>
      </c>
      <c r="N132" s="20">
        <v>0</v>
      </c>
      <c r="O132" s="24">
        <v>0</v>
      </c>
      <c r="P132" s="20">
        <v>0</v>
      </c>
      <c r="Q132" s="23">
        <v>0</v>
      </c>
      <c r="R132" s="22">
        <v>2668.2704999999996</v>
      </c>
      <c r="Y132" s="22">
        <v>2541.21</v>
      </c>
      <c r="Z132" s="38">
        <f t="shared" si="3"/>
        <v>127.0605</v>
      </c>
      <c r="AA132" s="40">
        <f t="shared" si="4"/>
        <v>2668.2705000000001</v>
      </c>
      <c r="AB132" s="40">
        <f t="shared" si="5"/>
        <v>0</v>
      </c>
    </row>
    <row r="133" spans="3:28" ht="29.25" x14ac:dyDescent="0.25">
      <c r="C133" s="231" t="s">
        <v>1262</v>
      </c>
      <c r="D133" s="153">
        <v>131</v>
      </c>
      <c r="E133" s="20">
        <v>1</v>
      </c>
      <c r="F133" s="26" t="s">
        <v>1299</v>
      </c>
      <c r="G133" s="23">
        <v>5332.5509999999995</v>
      </c>
      <c r="H133" s="20">
        <v>30</v>
      </c>
      <c r="I133" s="23">
        <v>1599.7694999999999</v>
      </c>
      <c r="J133" s="20">
        <v>20</v>
      </c>
      <c r="K133" s="23">
        <v>1066.5060000000001</v>
      </c>
      <c r="L133" s="20">
        <v>10</v>
      </c>
      <c r="M133" s="23">
        <v>533.25300000000004</v>
      </c>
      <c r="N133" s="20">
        <v>0</v>
      </c>
      <c r="O133" s="24">
        <v>0</v>
      </c>
      <c r="P133" s="20">
        <v>0</v>
      </c>
      <c r="Q133" s="23">
        <v>0</v>
      </c>
      <c r="R133" s="22">
        <v>8532.0794999999998</v>
      </c>
      <c r="Y133" s="22">
        <v>8125.79</v>
      </c>
      <c r="Z133" s="38">
        <f t="shared" si="3"/>
        <v>406.28950000000003</v>
      </c>
      <c r="AA133" s="40">
        <f t="shared" si="4"/>
        <v>8532.0794999999998</v>
      </c>
      <c r="AB133" s="40">
        <f t="shared" si="5"/>
        <v>0</v>
      </c>
    </row>
    <row r="134" spans="3:28" ht="29.25" x14ac:dyDescent="0.25">
      <c r="C134" s="231" t="s">
        <v>1262</v>
      </c>
      <c r="D134" s="153">
        <v>132</v>
      </c>
      <c r="E134" s="20">
        <v>1</v>
      </c>
      <c r="F134" s="26" t="s">
        <v>1298</v>
      </c>
      <c r="G134" s="23">
        <v>7999.4039999999995</v>
      </c>
      <c r="H134" s="20">
        <v>30</v>
      </c>
      <c r="I134" s="23">
        <v>2399.817</v>
      </c>
      <c r="J134" s="20">
        <v>20</v>
      </c>
      <c r="K134" s="23">
        <v>1599.885</v>
      </c>
      <c r="L134" s="20">
        <v>10</v>
      </c>
      <c r="M134" s="23">
        <v>799.9425</v>
      </c>
      <c r="N134" s="20">
        <v>0</v>
      </c>
      <c r="O134" s="24">
        <v>0</v>
      </c>
      <c r="P134" s="20">
        <v>0</v>
      </c>
      <c r="Q134" s="23">
        <v>0</v>
      </c>
      <c r="R134" s="22">
        <v>12799.048499999999</v>
      </c>
      <c r="Y134" s="22">
        <v>12189.57</v>
      </c>
      <c r="Z134" s="38">
        <f t="shared" si="3"/>
        <v>609.47850000000005</v>
      </c>
      <c r="AA134" s="40">
        <f t="shared" si="4"/>
        <v>12799.048499999999</v>
      </c>
      <c r="AB134" s="40">
        <f t="shared" si="5"/>
        <v>0</v>
      </c>
    </row>
    <row r="135" spans="3:28" ht="29.25" x14ac:dyDescent="0.25">
      <c r="C135" s="231" t="s">
        <v>1262</v>
      </c>
      <c r="D135" s="156">
        <v>133</v>
      </c>
      <c r="E135" s="20">
        <v>1</v>
      </c>
      <c r="F135" s="26" t="s">
        <v>1297</v>
      </c>
      <c r="G135" s="23">
        <v>3867.0660000000003</v>
      </c>
      <c r="H135" s="20">
        <v>30</v>
      </c>
      <c r="I135" s="23">
        <v>1160.124</v>
      </c>
      <c r="J135" s="20">
        <v>20</v>
      </c>
      <c r="K135" s="23">
        <v>773.40899999999999</v>
      </c>
      <c r="L135" s="20">
        <v>10</v>
      </c>
      <c r="M135" s="23">
        <v>386.7045</v>
      </c>
      <c r="N135" s="20">
        <v>0</v>
      </c>
      <c r="O135" s="24">
        <v>0</v>
      </c>
      <c r="P135" s="20">
        <v>0</v>
      </c>
      <c r="Q135" s="23">
        <v>0</v>
      </c>
      <c r="R135" s="22">
        <v>6187.3035</v>
      </c>
      <c r="Y135" s="22">
        <v>5892.67</v>
      </c>
      <c r="Z135" s="38">
        <f t="shared" si="3"/>
        <v>294.63350000000003</v>
      </c>
      <c r="AA135" s="40">
        <f t="shared" si="4"/>
        <v>6187.3035</v>
      </c>
      <c r="AB135" s="40">
        <f t="shared" si="5"/>
        <v>0</v>
      </c>
    </row>
    <row r="136" spans="3:28" ht="29.25" x14ac:dyDescent="0.25">
      <c r="C136" s="231" t="s">
        <v>1262</v>
      </c>
      <c r="D136" s="153">
        <v>134</v>
      </c>
      <c r="E136" s="20">
        <v>1</v>
      </c>
      <c r="F136" s="26" t="s">
        <v>1296</v>
      </c>
      <c r="G136" s="23">
        <v>3666.0540000000001</v>
      </c>
      <c r="H136" s="20">
        <v>30</v>
      </c>
      <c r="I136" s="23">
        <v>1099.8120000000001</v>
      </c>
      <c r="J136" s="20">
        <v>20</v>
      </c>
      <c r="K136" s="23">
        <v>733.21499999999992</v>
      </c>
      <c r="L136" s="20">
        <v>10</v>
      </c>
      <c r="M136" s="23">
        <v>366.60749999999996</v>
      </c>
      <c r="N136" s="20">
        <v>0</v>
      </c>
      <c r="O136" s="24">
        <v>0</v>
      </c>
      <c r="P136" s="20">
        <v>0</v>
      </c>
      <c r="Q136" s="23">
        <v>0</v>
      </c>
      <c r="R136" s="22">
        <v>5865.6885000000002</v>
      </c>
      <c r="Y136" s="22">
        <v>5586.37</v>
      </c>
      <c r="Z136" s="38">
        <f t="shared" si="3"/>
        <v>279.31850000000003</v>
      </c>
      <c r="AA136" s="40">
        <f t="shared" si="4"/>
        <v>5865.6885000000002</v>
      </c>
      <c r="AB136" s="40">
        <f t="shared" si="5"/>
        <v>0</v>
      </c>
    </row>
    <row r="137" spans="3:28" ht="30" x14ac:dyDescent="0.25">
      <c r="C137" s="231" t="s">
        <v>1262</v>
      </c>
      <c r="D137" s="153">
        <v>135</v>
      </c>
      <c r="E137" s="20">
        <v>1</v>
      </c>
      <c r="F137" s="26" t="s">
        <v>1295</v>
      </c>
      <c r="G137" s="23">
        <v>9998.9714999999997</v>
      </c>
      <c r="H137" s="20">
        <v>30</v>
      </c>
      <c r="I137" s="23">
        <v>2999.6925000000001</v>
      </c>
      <c r="J137" s="20">
        <v>20</v>
      </c>
      <c r="K137" s="23">
        <v>1999.7984999999999</v>
      </c>
      <c r="L137" s="20">
        <v>10</v>
      </c>
      <c r="M137" s="23">
        <v>999.89400000000001</v>
      </c>
      <c r="N137" s="20">
        <v>0</v>
      </c>
      <c r="O137" s="24">
        <v>0</v>
      </c>
      <c r="P137" s="20">
        <v>0</v>
      </c>
      <c r="Q137" s="23">
        <v>0</v>
      </c>
      <c r="R137" s="22">
        <v>15998.356500000002</v>
      </c>
      <c r="Y137" s="22">
        <v>15236.53</v>
      </c>
      <c r="Z137" s="38">
        <f t="shared" si="3"/>
        <v>761.82650000000012</v>
      </c>
      <c r="AA137" s="40">
        <f t="shared" si="4"/>
        <v>15998.356500000002</v>
      </c>
      <c r="AB137" s="40">
        <f t="shared" si="5"/>
        <v>0</v>
      </c>
    </row>
    <row r="138" spans="3:28" ht="29.25" x14ac:dyDescent="0.25">
      <c r="C138" s="231" t="s">
        <v>1262</v>
      </c>
      <c r="D138" s="156">
        <v>136</v>
      </c>
      <c r="E138" s="20">
        <v>1</v>
      </c>
      <c r="F138" s="26" t="s">
        <v>1294</v>
      </c>
      <c r="G138" s="23">
        <v>5332.5509999999995</v>
      </c>
      <c r="H138" s="20">
        <v>30</v>
      </c>
      <c r="I138" s="23">
        <v>1599.7694999999999</v>
      </c>
      <c r="J138" s="20">
        <v>20</v>
      </c>
      <c r="K138" s="23">
        <v>1066.5060000000001</v>
      </c>
      <c r="L138" s="20">
        <v>10</v>
      </c>
      <c r="M138" s="23">
        <v>533.25300000000004</v>
      </c>
      <c r="N138" s="20">
        <v>0</v>
      </c>
      <c r="O138" s="24">
        <v>0</v>
      </c>
      <c r="P138" s="20">
        <v>0</v>
      </c>
      <c r="Q138" s="23">
        <v>0</v>
      </c>
      <c r="R138" s="22">
        <v>8532.0794999999998</v>
      </c>
      <c r="Y138" s="22">
        <v>8125.79</v>
      </c>
      <c r="Z138" s="38">
        <f t="shared" si="3"/>
        <v>406.28950000000003</v>
      </c>
      <c r="AA138" s="40">
        <f t="shared" si="4"/>
        <v>8532.0794999999998</v>
      </c>
      <c r="AB138" s="40">
        <f t="shared" si="5"/>
        <v>0</v>
      </c>
    </row>
    <row r="139" spans="3:28" ht="29.25" x14ac:dyDescent="0.25">
      <c r="C139" s="231" t="s">
        <v>1262</v>
      </c>
      <c r="D139" s="153">
        <v>137</v>
      </c>
      <c r="E139" s="20">
        <v>1</v>
      </c>
      <c r="F139" s="26" t="s">
        <v>1293</v>
      </c>
      <c r="G139" s="23">
        <v>5998.6814999999997</v>
      </c>
      <c r="H139" s="20">
        <v>30</v>
      </c>
      <c r="I139" s="23">
        <v>1799.6055000000001</v>
      </c>
      <c r="J139" s="20">
        <v>20</v>
      </c>
      <c r="K139" s="23">
        <v>1199.7404999999999</v>
      </c>
      <c r="L139" s="20">
        <v>0</v>
      </c>
      <c r="M139" s="24">
        <v>0</v>
      </c>
      <c r="N139" s="20">
        <v>0</v>
      </c>
      <c r="O139" s="24">
        <v>0</v>
      </c>
      <c r="P139" s="20">
        <v>0</v>
      </c>
      <c r="Q139" s="23">
        <v>0</v>
      </c>
      <c r="R139" s="22">
        <v>8998.0275000000001</v>
      </c>
      <c r="Y139" s="22">
        <v>8569.5499999999993</v>
      </c>
      <c r="Z139" s="38">
        <f t="shared" si="3"/>
        <v>428.47749999999996</v>
      </c>
      <c r="AA139" s="40">
        <f t="shared" si="4"/>
        <v>8998.0275000000001</v>
      </c>
      <c r="AB139" s="40">
        <f t="shared" si="5"/>
        <v>0</v>
      </c>
    </row>
    <row r="140" spans="3:28" ht="30" x14ac:dyDescent="0.25">
      <c r="C140" s="231" t="s">
        <v>1262</v>
      </c>
      <c r="D140" s="153">
        <v>138</v>
      </c>
      <c r="E140" s="20">
        <v>1</v>
      </c>
      <c r="F140" s="26" t="s">
        <v>1292</v>
      </c>
      <c r="G140" s="23">
        <v>1332.261</v>
      </c>
      <c r="H140" s="20">
        <v>0</v>
      </c>
      <c r="I140" s="24">
        <v>0</v>
      </c>
      <c r="J140" s="25">
        <v>0</v>
      </c>
      <c r="K140" s="24">
        <v>0</v>
      </c>
      <c r="L140" s="20">
        <v>0</v>
      </c>
      <c r="M140" s="24">
        <v>0</v>
      </c>
      <c r="N140" s="20">
        <v>0</v>
      </c>
      <c r="O140" s="24">
        <v>0</v>
      </c>
      <c r="P140" s="20">
        <v>0</v>
      </c>
      <c r="Q140" s="23">
        <v>0</v>
      </c>
      <c r="R140" s="22">
        <v>1332.261</v>
      </c>
      <c r="Y140" s="22">
        <v>1268.82</v>
      </c>
      <c r="Z140" s="38">
        <f t="shared" si="3"/>
        <v>63.441000000000003</v>
      </c>
      <c r="AA140" s="40">
        <f t="shared" si="4"/>
        <v>1332.261</v>
      </c>
      <c r="AB140" s="40">
        <f t="shared" si="5"/>
        <v>0</v>
      </c>
    </row>
    <row r="141" spans="3:28" ht="29.25" x14ac:dyDescent="0.25">
      <c r="C141" s="231" t="s">
        <v>1262</v>
      </c>
      <c r="D141" s="156">
        <v>139</v>
      </c>
      <c r="E141" s="20">
        <v>1</v>
      </c>
      <c r="F141" s="26" t="s">
        <v>1291</v>
      </c>
      <c r="G141" s="23">
        <v>6266.3054999999995</v>
      </c>
      <c r="H141" s="20">
        <v>30</v>
      </c>
      <c r="I141" s="23">
        <v>1879.8884999999998</v>
      </c>
      <c r="J141" s="20">
        <v>20</v>
      </c>
      <c r="K141" s="23">
        <v>1253.259</v>
      </c>
      <c r="L141" s="20">
        <v>10</v>
      </c>
      <c r="M141" s="23">
        <v>626.62950000000001</v>
      </c>
      <c r="N141" s="20">
        <v>0</v>
      </c>
      <c r="O141" s="24">
        <v>0</v>
      </c>
      <c r="P141" s="20">
        <v>0</v>
      </c>
      <c r="Q141" s="23">
        <v>0</v>
      </c>
      <c r="R141" s="22">
        <v>10026.0825</v>
      </c>
      <c r="Y141" s="22">
        <v>9548.65</v>
      </c>
      <c r="Z141" s="38">
        <f t="shared" si="3"/>
        <v>477.4325</v>
      </c>
      <c r="AA141" s="40">
        <f t="shared" si="4"/>
        <v>10026.0825</v>
      </c>
      <c r="AB141" s="40">
        <f t="shared" si="5"/>
        <v>0</v>
      </c>
    </row>
    <row r="142" spans="3:28" ht="29.25" x14ac:dyDescent="0.25">
      <c r="C142" s="231" t="s">
        <v>1262</v>
      </c>
      <c r="D142" s="153">
        <v>140</v>
      </c>
      <c r="E142" s="20">
        <v>1</v>
      </c>
      <c r="F142" s="26" t="s">
        <v>1290</v>
      </c>
      <c r="G142" s="23">
        <v>1998.3915</v>
      </c>
      <c r="H142" s="20">
        <v>30</v>
      </c>
      <c r="I142" s="23">
        <v>599.51850000000002</v>
      </c>
      <c r="J142" s="20">
        <v>20</v>
      </c>
      <c r="K142" s="23">
        <v>399.6825</v>
      </c>
      <c r="L142" s="20">
        <v>10</v>
      </c>
      <c r="M142" s="23">
        <v>199.83599999999998</v>
      </c>
      <c r="N142" s="20">
        <v>0</v>
      </c>
      <c r="O142" s="24">
        <v>0</v>
      </c>
      <c r="P142" s="20">
        <v>0</v>
      </c>
      <c r="Q142" s="23">
        <v>0</v>
      </c>
      <c r="R142" s="22">
        <v>3197.4284999999995</v>
      </c>
      <c r="Y142" s="22">
        <v>3045.17</v>
      </c>
      <c r="Z142" s="38">
        <f t="shared" si="3"/>
        <v>152.2585</v>
      </c>
      <c r="AA142" s="40">
        <f t="shared" si="4"/>
        <v>3197.4285</v>
      </c>
      <c r="AB142" s="40">
        <f t="shared" si="5"/>
        <v>0</v>
      </c>
    </row>
    <row r="143" spans="3:28" ht="30" x14ac:dyDescent="0.25">
      <c r="C143" s="231" t="s">
        <v>1262</v>
      </c>
      <c r="D143" s="153">
        <v>141</v>
      </c>
      <c r="E143" s="20">
        <v>1</v>
      </c>
      <c r="F143" s="26" t="s">
        <v>1289</v>
      </c>
      <c r="G143" s="23">
        <v>3732.6660000000002</v>
      </c>
      <c r="H143" s="20">
        <v>30</v>
      </c>
      <c r="I143" s="23">
        <v>1119.8040000000001</v>
      </c>
      <c r="J143" s="20">
        <v>20</v>
      </c>
      <c r="K143" s="23">
        <v>746.529</v>
      </c>
      <c r="L143" s="20">
        <v>10</v>
      </c>
      <c r="M143" s="23">
        <v>373.2645</v>
      </c>
      <c r="N143" s="20">
        <v>0</v>
      </c>
      <c r="O143" s="24">
        <v>0</v>
      </c>
      <c r="P143" s="20">
        <v>0</v>
      </c>
      <c r="Q143" s="23">
        <v>0</v>
      </c>
      <c r="R143" s="22">
        <v>5972.2635</v>
      </c>
      <c r="Y143" s="22">
        <v>5687.87</v>
      </c>
      <c r="Z143" s="38">
        <f t="shared" si="3"/>
        <v>284.39350000000002</v>
      </c>
      <c r="AA143" s="40">
        <f t="shared" si="4"/>
        <v>5972.2635</v>
      </c>
      <c r="AB143" s="40">
        <f t="shared" si="5"/>
        <v>0</v>
      </c>
    </row>
    <row r="144" spans="3:28" ht="30" x14ac:dyDescent="0.25">
      <c r="C144" s="231" t="s">
        <v>1262</v>
      </c>
      <c r="D144" s="156">
        <v>142</v>
      </c>
      <c r="E144" s="20">
        <v>1</v>
      </c>
      <c r="F144" s="26" t="s">
        <v>1288</v>
      </c>
      <c r="G144" s="23">
        <v>5332.5509999999995</v>
      </c>
      <c r="H144" s="20">
        <v>30</v>
      </c>
      <c r="I144" s="23">
        <v>1599.7694999999999</v>
      </c>
      <c r="J144" s="20">
        <v>20</v>
      </c>
      <c r="K144" s="23">
        <v>1066.5060000000001</v>
      </c>
      <c r="L144" s="20">
        <v>10</v>
      </c>
      <c r="M144" s="23">
        <v>533.25300000000004</v>
      </c>
      <c r="N144" s="20">
        <v>0</v>
      </c>
      <c r="O144" s="24">
        <v>0</v>
      </c>
      <c r="P144" s="20">
        <v>0</v>
      </c>
      <c r="Q144" s="23">
        <v>0</v>
      </c>
      <c r="R144" s="22">
        <v>8532.0794999999998</v>
      </c>
      <c r="Y144" s="22">
        <v>8125.79</v>
      </c>
      <c r="Z144" s="38">
        <f t="shared" si="3"/>
        <v>406.28950000000003</v>
      </c>
      <c r="AA144" s="40">
        <f t="shared" si="4"/>
        <v>8532.0794999999998</v>
      </c>
      <c r="AB144" s="40">
        <f t="shared" si="5"/>
        <v>0</v>
      </c>
    </row>
    <row r="145" spans="3:28" ht="29.25" x14ac:dyDescent="0.25">
      <c r="C145" s="231" t="s">
        <v>1262</v>
      </c>
      <c r="D145" s="153">
        <v>143</v>
      </c>
      <c r="E145" s="20">
        <v>1</v>
      </c>
      <c r="F145" s="26" t="s">
        <v>1287</v>
      </c>
      <c r="G145" s="23">
        <v>3999.1244999999999</v>
      </c>
      <c r="H145" s="20">
        <v>30</v>
      </c>
      <c r="I145" s="23">
        <v>1199.7404999999999</v>
      </c>
      <c r="J145" s="20">
        <v>20</v>
      </c>
      <c r="K145" s="23">
        <v>799.827</v>
      </c>
      <c r="L145" s="20">
        <v>10</v>
      </c>
      <c r="M145" s="23">
        <v>399.9135</v>
      </c>
      <c r="N145" s="20">
        <v>0</v>
      </c>
      <c r="O145" s="24">
        <v>0</v>
      </c>
      <c r="P145" s="20">
        <v>0</v>
      </c>
      <c r="Q145" s="23">
        <v>0</v>
      </c>
      <c r="R145" s="22">
        <v>6398.6054999999997</v>
      </c>
      <c r="Y145" s="22">
        <v>6093.91</v>
      </c>
      <c r="Z145" s="38">
        <f t="shared" si="3"/>
        <v>304.69549999999998</v>
      </c>
      <c r="AA145" s="40">
        <f t="shared" si="4"/>
        <v>6398.6054999999997</v>
      </c>
      <c r="AB145" s="40">
        <f t="shared" si="5"/>
        <v>0</v>
      </c>
    </row>
    <row r="146" spans="3:28" ht="29.25" x14ac:dyDescent="0.25">
      <c r="C146" s="231" t="s">
        <v>1262</v>
      </c>
      <c r="D146" s="153">
        <v>144</v>
      </c>
      <c r="E146" s="20">
        <v>1</v>
      </c>
      <c r="F146" s="26" t="s">
        <v>1286</v>
      </c>
      <c r="G146" s="23">
        <v>365.7885</v>
      </c>
      <c r="H146" s="20">
        <v>30</v>
      </c>
      <c r="I146" s="23">
        <v>109.7355</v>
      </c>
      <c r="J146" s="20">
        <v>20</v>
      </c>
      <c r="K146" s="23">
        <v>73.153500000000008</v>
      </c>
      <c r="L146" s="20">
        <v>10</v>
      </c>
      <c r="M146" s="23">
        <v>36.582000000000001</v>
      </c>
      <c r="N146" s="20">
        <v>0</v>
      </c>
      <c r="O146" s="24">
        <v>0</v>
      </c>
      <c r="P146" s="20">
        <v>0</v>
      </c>
      <c r="Q146" s="23">
        <v>0</v>
      </c>
      <c r="R146" s="22">
        <v>585.2595</v>
      </c>
      <c r="Y146" s="22">
        <v>557.39</v>
      </c>
      <c r="Z146" s="38">
        <f t="shared" si="3"/>
        <v>27.869500000000002</v>
      </c>
      <c r="AA146" s="40">
        <f t="shared" si="4"/>
        <v>585.2595</v>
      </c>
      <c r="AB146" s="40">
        <f t="shared" si="5"/>
        <v>0</v>
      </c>
    </row>
    <row r="147" spans="3:28" ht="29.25" x14ac:dyDescent="0.25">
      <c r="C147" s="231" t="s">
        <v>1262</v>
      </c>
      <c r="D147" s="156">
        <v>145</v>
      </c>
      <c r="E147" s="20">
        <v>1</v>
      </c>
      <c r="F147" s="26" t="s">
        <v>1285</v>
      </c>
      <c r="G147" s="23">
        <v>3666.0540000000001</v>
      </c>
      <c r="H147" s="20">
        <v>30</v>
      </c>
      <c r="I147" s="23">
        <v>1099.8120000000001</v>
      </c>
      <c r="J147" s="20">
        <v>20</v>
      </c>
      <c r="K147" s="23">
        <v>733.21499999999992</v>
      </c>
      <c r="L147" s="20">
        <v>10</v>
      </c>
      <c r="M147" s="23">
        <v>366.60749999999996</v>
      </c>
      <c r="N147" s="20">
        <v>0</v>
      </c>
      <c r="O147" s="24">
        <v>0</v>
      </c>
      <c r="P147" s="20">
        <v>0</v>
      </c>
      <c r="Q147" s="23">
        <v>0</v>
      </c>
      <c r="R147" s="22">
        <v>5865.6885000000002</v>
      </c>
      <c r="Y147" s="22">
        <v>5586.37</v>
      </c>
      <c r="Z147" s="38">
        <f t="shared" si="3"/>
        <v>279.31850000000003</v>
      </c>
      <c r="AA147" s="40">
        <f t="shared" si="4"/>
        <v>5865.6885000000002</v>
      </c>
      <c r="AB147" s="40">
        <f t="shared" si="5"/>
        <v>0</v>
      </c>
    </row>
    <row r="148" spans="3:28" ht="30" x14ac:dyDescent="0.25">
      <c r="C148" s="231" t="s">
        <v>1262</v>
      </c>
      <c r="D148" s="153">
        <v>146</v>
      </c>
      <c r="E148" s="20">
        <v>1</v>
      </c>
      <c r="F148" s="26" t="s">
        <v>1284</v>
      </c>
      <c r="G148" s="23">
        <v>3999.1244999999999</v>
      </c>
      <c r="H148" s="20">
        <v>30</v>
      </c>
      <c r="I148" s="23">
        <v>1199.7404999999999</v>
      </c>
      <c r="J148" s="20">
        <v>20</v>
      </c>
      <c r="K148" s="23">
        <v>799.827</v>
      </c>
      <c r="L148" s="20">
        <v>10</v>
      </c>
      <c r="M148" s="23">
        <v>399.9135</v>
      </c>
      <c r="N148" s="20">
        <v>0</v>
      </c>
      <c r="O148" s="24">
        <v>0</v>
      </c>
      <c r="P148" s="20">
        <v>0</v>
      </c>
      <c r="Q148" s="23">
        <v>0</v>
      </c>
      <c r="R148" s="22">
        <v>6398.6054999999997</v>
      </c>
      <c r="Y148" s="22">
        <v>6093.91</v>
      </c>
      <c r="Z148" s="38">
        <f t="shared" si="3"/>
        <v>304.69549999999998</v>
      </c>
      <c r="AA148" s="40">
        <f t="shared" si="4"/>
        <v>6398.6054999999997</v>
      </c>
      <c r="AB148" s="40">
        <f t="shared" si="5"/>
        <v>0</v>
      </c>
    </row>
    <row r="149" spans="3:28" ht="30" x14ac:dyDescent="0.25">
      <c r="C149" s="231" t="s">
        <v>1262</v>
      </c>
      <c r="D149" s="153">
        <v>147</v>
      </c>
      <c r="E149" s="20">
        <v>1</v>
      </c>
      <c r="F149" s="26" t="s">
        <v>1283</v>
      </c>
      <c r="G149" s="23">
        <v>7999.4039999999995</v>
      </c>
      <c r="H149" s="20">
        <v>30</v>
      </c>
      <c r="I149" s="23">
        <v>2399.817</v>
      </c>
      <c r="J149" s="20">
        <v>20</v>
      </c>
      <c r="K149" s="23">
        <v>1599.885</v>
      </c>
      <c r="L149" s="20">
        <v>10</v>
      </c>
      <c r="M149" s="23">
        <v>799.9425</v>
      </c>
      <c r="N149" s="20">
        <v>0</v>
      </c>
      <c r="O149" s="24">
        <v>0</v>
      </c>
      <c r="P149" s="20">
        <v>0</v>
      </c>
      <c r="Q149" s="23">
        <v>0</v>
      </c>
      <c r="R149" s="22">
        <v>12799.048499999999</v>
      </c>
      <c r="Y149" s="22">
        <v>12189.57</v>
      </c>
      <c r="Z149" s="38">
        <f t="shared" si="3"/>
        <v>609.47850000000005</v>
      </c>
      <c r="AA149" s="40">
        <f t="shared" si="4"/>
        <v>12799.048499999999</v>
      </c>
      <c r="AB149" s="40">
        <f t="shared" si="5"/>
        <v>0</v>
      </c>
    </row>
    <row r="150" spans="3:28" ht="29.25" x14ac:dyDescent="0.25">
      <c r="C150" s="231" t="s">
        <v>1262</v>
      </c>
      <c r="D150" s="156">
        <v>148</v>
      </c>
      <c r="E150" s="20">
        <v>1</v>
      </c>
      <c r="F150" s="26" t="s">
        <v>1282</v>
      </c>
      <c r="G150" s="23">
        <v>3198.5940000000001</v>
      </c>
      <c r="H150" s="20">
        <v>30</v>
      </c>
      <c r="I150" s="23">
        <v>959.57399999999996</v>
      </c>
      <c r="J150" s="20">
        <v>20</v>
      </c>
      <c r="K150" s="23">
        <v>639.72299999999996</v>
      </c>
      <c r="L150" s="20">
        <v>10</v>
      </c>
      <c r="M150" s="23">
        <v>319.86149999999998</v>
      </c>
      <c r="N150" s="20">
        <v>0</v>
      </c>
      <c r="O150" s="24">
        <v>0</v>
      </c>
      <c r="P150" s="20">
        <v>0</v>
      </c>
      <c r="Q150" s="23">
        <v>0</v>
      </c>
      <c r="R150" s="22">
        <v>5117.7524999999996</v>
      </c>
      <c r="Y150" s="22">
        <v>4874.05</v>
      </c>
      <c r="Z150" s="38">
        <f t="shared" ref="Z150:Z181" si="6">+Y150*5%</f>
        <v>243.70250000000001</v>
      </c>
      <c r="AA150" s="40">
        <f t="shared" ref="AA150:AA181" si="7">+Z150+Y150</f>
        <v>5117.7525000000005</v>
      </c>
      <c r="AB150" s="40">
        <f t="shared" ref="AB150:AB181" si="8">+AA150-R150</f>
        <v>0</v>
      </c>
    </row>
    <row r="151" spans="3:28" ht="29.25" x14ac:dyDescent="0.25">
      <c r="C151" s="231" t="s">
        <v>1262</v>
      </c>
      <c r="D151" s="153">
        <v>149</v>
      </c>
      <c r="E151" s="20">
        <v>1</v>
      </c>
      <c r="F151" s="26" t="s">
        <v>1281</v>
      </c>
      <c r="G151" s="23">
        <v>5866.6230000000005</v>
      </c>
      <c r="H151" s="20">
        <v>30</v>
      </c>
      <c r="I151" s="23">
        <v>1759.989</v>
      </c>
      <c r="J151" s="20">
        <v>20</v>
      </c>
      <c r="K151" s="23">
        <v>1173.3225</v>
      </c>
      <c r="L151" s="20">
        <v>10</v>
      </c>
      <c r="M151" s="23">
        <v>586.66650000000004</v>
      </c>
      <c r="N151" s="20">
        <v>0</v>
      </c>
      <c r="O151" s="24">
        <v>0</v>
      </c>
      <c r="P151" s="20">
        <v>0</v>
      </c>
      <c r="Q151" s="23">
        <v>0</v>
      </c>
      <c r="R151" s="22">
        <v>9386.6010000000006</v>
      </c>
      <c r="Y151" s="22">
        <v>8939.6200000000008</v>
      </c>
      <c r="Z151" s="38">
        <f t="shared" si="6"/>
        <v>446.98100000000005</v>
      </c>
      <c r="AA151" s="40">
        <f t="shared" si="7"/>
        <v>9386.6010000000006</v>
      </c>
      <c r="AB151" s="40">
        <f t="shared" si="8"/>
        <v>0</v>
      </c>
    </row>
    <row r="152" spans="3:28" ht="30" x14ac:dyDescent="0.25">
      <c r="C152" s="231" t="s">
        <v>1262</v>
      </c>
      <c r="D152" s="153">
        <v>150</v>
      </c>
      <c r="E152" s="20">
        <v>1</v>
      </c>
      <c r="F152" s="26" t="s">
        <v>1280</v>
      </c>
      <c r="G152" s="23">
        <v>17333.421000000002</v>
      </c>
      <c r="H152" s="20">
        <v>30</v>
      </c>
      <c r="I152" s="23">
        <v>5200.0304999999998</v>
      </c>
      <c r="J152" s="20">
        <v>20</v>
      </c>
      <c r="K152" s="23">
        <v>3466.68</v>
      </c>
      <c r="L152" s="20">
        <v>0</v>
      </c>
      <c r="M152" s="24">
        <v>0</v>
      </c>
      <c r="N152" s="20">
        <v>0</v>
      </c>
      <c r="O152" s="24">
        <v>0</v>
      </c>
      <c r="P152" s="20">
        <v>0</v>
      </c>
      <c r="Q152" s="23">
        <v>0</v>
      </c>
      <c r="R152" s="22">
        <v>26000.131500000003</v>
      </c>
      <c r="Y152" s="22">
        <v>24762.03</v>
      </c>
      <c r="Z152" s="38">
        <f t="shared" si="6"/>
        <v>1238.1015</v>
      </c>
      <c r="AA152" s="40">
        <f t="shared" si="7"/>
        <v>26000.1315</v>
      </c>
      <c r="AB152" s="40">
        <f t="shared" si="8"/>
        <v>0</v>
      </c>
    </row>
    <row r="153" spans="3:28" ht="30" x14ac:dyDescent="0.25">
      <c r="C153" s="231" t="s">
        <v>1262</v>
      </c>
      <c r="D153" s="156">
        <v>151</v>
      </c>
      <c r="E153" s="20">
        <v>1</v>
      </c>
      <c r="F153" s="26" t="s">
        <v>1279</v>
      </c>
      <c r="G153" s="23">
        <v>3198.5940000000001</v>
      </c>
      <c r="H153" s="20">
        <v>30</v>
      </c>
      <c r="I153" s="23">
        <v>959.57399999999996</v>
      </c>
      <c r="J153" s="20">
        <v>20</v>
      </c>
      <c r="K153" s="23">
        <v>639.72299999999996</v>
      </c>
      <c r="L153" s="20">
        <v>10</v>
      </c>
      <c r="M153" s="23">
        <v>319.86149999999998</v>
      </c>
      <c r="N153" s="20">
        <v>0</v>
      </c>
      <c r="O153" s="24">
        <v>0</v>
      </c>
      <c r="P153" s="20">
        <v>0</v>
      </c>
      <c r="Q153" s="23">
        <v>0</v>
      </c>
      <c r="R153" s="22">
        <v>5117.7524999999996</v>
      </c>
      <c r="Y153" s="22">
        <v>4874.05</v>
      </c>
      <c r="Z153" s="38">
        <f t="shared" si="6"/>
        <v>243.70250000000001</v>
      </c>
      <c r="AA153" s="40">
        <f t="shared" si="7"/>
        <v>5117.7525000000005</v>
      </c>
      <c r="AB153" s="40">
        <f t="shared" si="8"/>
        <v>0</v>
      </c>
    </row>
    <row r="154" spans="3:28" ht="29.25" x14ac:dyDescent="0.25">
      <c r="C154" s="231" t="s">
        <v>1262</v>
      </c>
      <c r="D154" s="153">
        <v>152</v>
      </c>
      <c r="E154" s="20">
        <v>1</v>
      </c>
      <c r="F154" s="26" t="s">
        <v>1278</v>
      </c>
      <c r="G154" s="23">
        <v>6133.0710000000008</v>
      </c>
      <c r="H154" s="20">
        <v>30</v>
      </c>
      <c r="I154" s="23">
        <v>1839.9254999999998</v>
      </c>
      <c r="J154" s="20">
        <v>20</v>
      </c>
      <c r="K154" s="23">
        <v>1226.6100000000001</v>
      </c>
      <c r="L154" s="20">
        <v>10</v>
      </c>
      <c r="M154" s="23">
        <v>613.30500000000006</v>
      </c>
      <c r="N154" s="20">
        <v>0</v>
      </c>
      <c r="O154" s="24">
        <v>0</v>
      </c>
      <c r="P154" s="20">
        <v>0</v>
      </c>
      <c r="Q154" s="23">
        <v>0</v>
      </c>
      <c r="R154" s="22">
        <v>9812.911500000002</v>
      </c>
      <c r="Y154" s="22">
        <v>9345.6299999999992</v>
      </c>
      <c r="Z154" s="38">
        <f t="shared" si="6"/>
        <v>467.28149999999999</v>
      </c>
      <c r="AA154" s="40">
        <f t="shared" si="7"/>
        <v>9812.9114999999983</v>
      </c>
      <c r="AB154" s="40">
        <f t="shared" si="8"/>
        <v>0</v>
      </c>
    </row>
    <row r="155" spans="3:28" ht="29.25" x14ac:dyDescent="0.25">
      <c r="C155" s="231" t="s">
        <v>1262</v>
      </c>
      <c r="D155" s="153">
        <v>153</v>
      </c>
      <c r="E155" s="20">
        <v>1</v>
      </c>
      <c r="F155" s="26" t="s">
        <v>1277</v>
      </c>
      <c r="G155" s="23">
        <v>2333.7929999999997</v>
      </c>
      <c r="H155" s="20">
        <v>30</v>
      </c>
      <c r="I155" s="23">
        <v>700.14</v>
      </c>
      <c r="J155" s="20">
        <v>20</v>
      </c>
      <c r="K155" s="23">
        <v>466.75649999999996</v>
      </c>
      <c r="L155" s="20">
        <v>10</v>
      </c>
      <c r="M155" s="23">
        <v>233.38350000000003</v>
      </c>
      <c r="N155" s="20">
        <v>0</v>
      </c>
      <c r="O155" s="24">
        <v>0</v>
      </c>
      <c r="P155" s="20">
        <v>0</v>
      </c>
      <c r="Q155" s="23">
        <v>0</v>
      </c>
      <c r="R155" s="22">
        <v>3734.0729999999994</v>
      </c>
      <c r="Y155" s="22">
        <v>3556.26</v>
      </c>
      <c r="Z155" s="38">
        <f t="shared" si="6"/>
        <v>177.81300000000002</v>
      </c>
      <c r="AA155" s="40">
        <f t="shared" si="7"/>
        <v>3734.0730000000003</v>
      </c>
      <c r="AB155" s="40">
        <f t="shared" si="8"/>
        <v>0</v>
      </c>
    </row>
    <row r="156" spans="3:28" ht="29.25" x14ac:dyDescent="0.25">
      <c r="C156" s="231" t="s">
        <v>1262</v>
      </c>
      <c r="D156" s="156">
        <v>154</v>
      </c>
      <c r="E156" s="20">
        <v>1</v>
      </c>
      <c r="F156" s="26" t="s">
        <v>1276</v>
      </c>
      <c r="G156" s="23">
        <v>5332.5509999999995</v>
      </c>
      <c r="H156" s="20">
        <v>30</v>
      </c>
      <c r="I156" s="23">
        <v>1599.7694999999999</v>
      </c>
      <c r="J156" s="20">
        <v>20</v>
      </c>
      <c r="K156" s="23">
        <v>1066.5060000000001</v>
      </c>
      <c r="L156" s="20">
        <v>10</v>
      </c>
      <c r="M156" s="23">
        <v>533.25300000000004</v>
      </c>
      <c r="N156" s="20">
        <v>0</v>
      </c>
      <c r="O156" s="24">
        <v>0</v>
      </c>
      <c r="P156" s="20">
        <v>0</v>
      </c>
      <c r="Q156" s="23">
        <v>0</v>
      </c>
      <c r="R156" s="22">
        <v>8532.0794999999998</v>
      </c>
      <c r="Y156" s="22">
        <v>8125.79</v>
      </c>
      <c r="Z156" s="38">
        <f t="shared" si="6"/>
        <v>406.28950000000003</v>
      </c>
      <c r="AA156" s="40">
        <f t="shared" si="7"/>
        <v>8532.0794999999998</v>
      </c>
      <c r="AB156" s="40">
        <f t="shared" si="8"/>
        <v>0</v>
      </c>
    </row>
    <row r="157" spans="3:28" ht="29.25" x14ac:dyDescent="0.25">
      <c r="C157" s="231" t="s">
        <v>1262</v>
      </c>
      <c r="D157" s="153">
        <v>155</v>
      </c>
      <c r="E157" s="20">
        <v>1</v>
      </c>
      <c r="F157" s="26" t="s">
        <v>1275</v>
      </c>
      <c r="G157" s="23">
        <v>4666.4205000000002</v>
      </c>
      <c r="H157" s="20">
        <v>30</v>
      </c>
      <c r="I157" s="23">
        <v>1399.923</v>
      </c>
      <c r="J157" s="20">
        <v>20</v>
      </c>
      <c r="K157" s="23">
        <v>933.28200000000004</v>
      </c>
      <c r="L157" s="20">
        <v>10</v>
      </c>
      <c r="M157" s="23">
        <v>466.64100000000002</v>
      </c>
      <c r="N157" s="20">
        <v>0</v>
      </c>
      <c r="O157" s="24">
        <v>0</v>
      </c>
      <c r="P157" s="20">
        <v>0</v>
      </c>
      <c r="Q157" s="23">
        <v>0</v>
      </c>
      <c r="R157" s="22">
        <v>7466.2664999999997</v>
      </c>
      <c r="Y157" s="22">
        <v>7110.73</v>
      </c>
      <c r="Z157" s="38">
        <f t="shared" si="6"/>
        <v>355.53649999999999</v>
      </c>
      <c r="AA157" s="40">
        <f t="shared" si="7"/>
        <v>7466.2664999999997</v>
      </c>
      <c r="AB157" s="40">
        <f t="shared" si="8"/>
        <v>0</v>
      </c>
    </row>
    <row r="158" spans="3:28" ht="29.25" x14ac:dyDescent="0.25">
      <c r="C158" s="231" t="s">
        <v>1262</v>
      </c>
      <c r="D158" s="153">
        <v>156</v>
      </c>
      <c r="E158" s="20">
        <v>1</v>
      </c>
      <c r="F158" s="26" t="s">
        <v>1274</v>
      </c>
      <c r="G158" s="23">
        <v>1598.7089999999998</v>
      </c>
      <c r="H158" s="20">
        <v>30</v>
      </c>
      <c r="I158" s="23">
        <v>479.60849999999999</v>
      </c>
      <c r="J158" s="20">
        <v>20</v>
      </c>
      <c r="K158" s="23">
        <v>319.74599999999998</v>
      </c>
      <c r="L158" s="20">
        <v>10</v>
      </c>
      <c r="M158" s="23">
        <v>159.87299999999999</v>
      </c>
      <c r="N158" s="20">
        <v>0</v>
      </c>
      <c r="O158" s="24">
        <v>0</v>
      </c>
      <c r="P158" s="20">
        <v>0</v>
      </c>
      <c r="Q158" s="23">
        <v>0</v>
      </c>
      <c r="R158" s="22">
        <v>2557.9364999999998</v>
      </c>
      <c r="Y158" s="22">
        <v>2436.13</v>
      </c>
      <c r="Z158" s="38">
        <f t="shared" si="6"/>
        <v>121.80650000000001</v>
      </c>
      <c r="AA158" s="40">
        <f t="shared" si="7"/>
        <v>2557.9365000000003</v>
      </c>
      <c r="AB158" s="40">
        <f t="shared" si="8"/>
        <v>0</v>
      </c>
    </row>
    <row r="159" spans="3:28" ht="29.25" x14ac:dyDescent="0.25">
      <c r="C159" s="231" t="s">
        <v>1262</v>
      </c>
      <c r="D159" s="156">
        <v>157</v>
      </c>
      <c r="E159" s="20">
        <v>1</v>
      </c>
      <c r="F159" s="26" t="s">
        <v>1273</v>
      </c>
      <c r="G159" s="23">
        <v>3198.5940000000001</v>
      </c>
      <c r="H159" s="20">
        <v>30</v>
      </c>
      <c r="I159" s="23">
        <v>959.57399999999996</v>
      </c>
      <c r="J159" s="20">
        <v>20</v>
      </c>
      <c r="K159" s="23">
        <v>639.72299999999996</v>
      </c>
      <c r="L159" s="20">
        <v>0</v>
      </c>
      <c r="M159" s="24">
        <v>0</v>
      </c>
      <c r="N159" s="20">
        <v>0</v>
      </c>
      <c r="O159" s="24">
        <v>0</v>
      </c>
      <c r="P159" s="20">
        <v>0</v>
      </c>
      <c r="Q159" s="23">
        <v>0</v>
      </c>
      <c r="R159" s="22">
        <v>4797.8909999999996</v>
      </c>
      <c r="Y159" s="22">
        <v>4569.42</v>
      </c>
      <c r="Z159" s="38">
        <f t="shared" si="6"/>
        <v>228.471</v>
      </c>
      <c r="AA159" s="40">
        <f t="shared" si="7"/>
        <v>4797.8909999999996</v>
      </c>
      <c r="AB159" s="40">
        <f t="shared" si="8"/>
        <v>0</v>
      </c>
    </row>
    <row r="160" spans="3:28" ht="29.25" x14ac:dyDescent="0.25">
      <c r="C160" s="231" t="s">
        <v>1262</v>
      </c>
      <c r="D160" s="153">
        <v>158</v>
      </c>
      <c r="E160" s="20">
        <v>1</v>
      </c>
      <c r="F160" s="26" t="s">
        <v>1272</v>
      </c>
      <c r="G160" s="23">
        <v>3198.5940000000001</v>
      </c>
      <c r="H160" s="20">
        <v>30</v>
      </c>
      <c r="I160" s="23">
        <v>959.57399999999996</v>
      </c>
      <c r="J160" s="20">
        <v>20</v>
      </c>
      <c r="K160" s="23">
        <v>639.72299999999996</v>
      </c>
      <c r="L160" s="20">
        <v>10</v>
      </c>
      <c r="M160" s="23">
        <v>319.86149999999998</v>
      </c>
      <c r="N160" s="20">
        <v>0</v>
      </c>
      <c r="O160" s="24">
        <v>0</v>
      </c>
      <c r="P160" s="20">
        <v>0</v>
      </c>
      <c r="Q160" s="23">
        <v>0</v>
      </c>
      <c r="R160" s="22">
        <v>5117.7524999999996</v>
      </c>
      <c r="Y160" s="22">
        <v>4874.05</v>
      </c>
      <c r="Z160" s="38">
        <f t="shared" si="6"/>
        <v>243.70250000000001</v>
      </c>
      <c r="AA160" s="40">
        <f t="shared" si="7"/>
        <v>5117.7525000000005</v>
      </c>
      <c r="AB160" s="40">
        <f t="shared" si="8"/>
        <v>0</v>
      </c>
    </row>
    <row r="161" spans="3:28" ht="29.25" x14ac:dyDescent="0.25">
      <c r="C161" s="231" t="s">
        <v>1262</v>
      </c>
      <c r="D161" s="153">
        <v>159</v>
      </c>
      <c r="E161" s="20">
        <v>1</v>
      </c>
      <c r="F161" s="26" t="s">
        <v>1271</v>
      </c>
      <c r="G161" s="23">
        <v>3666.0540000000001</v>
      </c>
      <c r="H161" s="20">
        <v>30</v>
      </c>
      <c r="I161" s="23">
        <v>1099.8120000000001</v>
      </c>
      <c r="J161" s="20">
        <v>20</v>
      </c>
      <c r="K161" s="23">
        <v>733.21499999999992</v>
      </c>
      <c r="L161" s="20">
        <v>10</v>
      </c>
      <c r="M161" s="23">
        <v>366.60749999999996</v>
      </c>
      <c r="N161" s="20">
        <v>0</v>
      </c>
      <c r="O161" s="24">
        <v>0</v>
      </c>
      <c r="P161" s="20">
        <v>0</v>
      </c>
      <c r="Q161" s="23">
        <v>0</v>
      </c>
      <c r="R161" s="22">
        <v>5865.6885000000002</v>
      </c>
      <c r="Y161" s="22">
        <v>5586.37</v>
      </c>
      <c r="Z161" s="38">
        <f t="shared" si="6"/>
        <v>279.31850000000003</v>
      </c>
      <c r="AA161" s="40">
        <f t="shared" si="7"/>
        <v>5865.6885000000002</v>
      </c>
      <c r="AB161" s="40">
        <f t="shared" si="8"/>
        <v>0</v>
      </c>
    </row>
    <row r="162" spans="3:28" ht="29.25" x14ac:dyDescent="0.25">
      <c r="C162" s="231" t="s">
        <v>1262</v>
      </c>
      <c r="D162" s="156">
        <v>160</v>
      </c>
      <c r="E162" s="20">
        <v>1</v>
      </c>
      <c r="F162" s="26" t="s">
        <v>1270</v>
      </c>
      <c r="G162" s="23">
        <v>5332.5509999999995</v>
      </c>
      <c r="H162" s="20">
        <v>30</v>
      </c>
      <c r="I162" s="23">
        <v>1599.7694999999999</v>
      </c>
      <c r="J162" s="20">
        <v>20</v>
      </c>
      <c r="K162" s="23">
        <v>1066.5060000000001</v>
      </c>
      <c r="L162" s="20">
        <v>10</v>
      </c>
      <c r="M162" s="23">
        <v>533.25300000000004</v>
      </c>
      <c r="N162" s="20">
        <v>0</v>
      </c>
      <c r="O162" s="24">
        <v>0</v>
      </c>
      <c r="P162" s="20">
        <v>0</v>
      </c>
      <c r="Q162" s="23">
        <v>0</v>
      </c>
      <c r="R162" s="22">
        <v>8532.0794999999998</v>
      </c>
      <c r="Y162" s="22">
        <v>8125.79</v>
      </c>
      <c r="Z162" s="38">
        <f t="shared" si="6"/>
        <v>406.28950000000003</v>
      </c>
      <c r="AA162" s="40">
        <f t="shared" si="7"/>
        <v>8532.0794999999998</v>
      </c>
      <c r="AB162" s="40">
        <f t="shared" si="8"/>
        <v>0</v>
      </c>
    </row>
    <row r="163" spans="3:28" ht="29.25" x14ac:dyDescent="0.25">
      <c r="C163" s="231" t="s">
        <v>1262</v>
      </c>
      <c r="D163" s="153">
        <v>161</v>
      </c>
      <c r="E163" s="20">
        <v>1</v>
      </c>
      <c r="F163" s="26" t="s">
        <v>1269</v>
      </c>
      <c r="G163" s="23">
        <v>1733.1089999999999</v>
      </c>
      <c r="H163" s="20">
        <v>0</v>
      </c>
      <c r="I163" s="24">
        <v>0</v>
      </c>
      <c r="J163" s="25">
        <v>0</v>
      </c>
      <c r="K163" s="24">
        <v>0</v>
      </c>
      <c r="L163" s="25">
        <v>0</v>
      </c>
      <c r="M163" s="24">
        <v>0</v>
      </c>
      <c r="N163" s="20">
        <v>0</v>
      </c>
      <c r="O163" s="24">
        <v>0</v>
      </c>
      <c r="P163" s="20">
        <v>0</v>
      </c>
      <c r="Q163" s="23">
        <v>0</v>
      </c>
      <c r="R163" s="22">
        <v>1733.1089999999999</v>
      </c>
      <c r="Y163" s="22">
        <v>1650.58</v>
      </c>
      <c r="Z163" s="38">
        <f t="shared" si="6"/>
        <v>82.528999999999996</v>
      </c>
      <c r="AA163" s="40">
        <f t="shared" si="7"/>
        <v>1733.1089999999999</v>
      </c>
      <c r="AB163" s="40">
        <f t="shared" si="8"/>
        <v>0</v>
      </c>
    </row>
    <row r="164" spans="3:28" ht="29.25" x14ac:dyDescent="0.25">
      <c r="C164" s="231" t="s">
        <v>1262</v>
      </c>
      <c r="D164" s="153">
        <v>162</v>
      </c>
      <c r="E164" s="20">
        <v>1</v>
      </c>
      <c r="F164" s="26" t="s">
        <v>1268</v>
      </c>
      <c r="G164" s="23">
        <v>5998.6814999999997</v>
      </c>
      <c r="H164" s="20">
        <v>30</v>
      </c>
      <c r="I164" s="23">
        <v>1799.6055000000001</v>
      </c>
      <c r="J164" s="20">
        <v>20</v>
      </c>
      <c r="K164" s="23">
        <v>1199.7404999999999</v>
      </c>
      <c r="L164" s="20">
        <v>10</v>
      </c>
      <c r="M164" s="23">
        <v>599.86500000000001</v>
      </c>
      <c r="N164" s="20">
        <v>0</v>
      </c>
      <c r="O164" s="24">
        <v>0</v>
      </c>
      <c r="P164" s="20">
        <v>0</v>
      </c>
      <c r="Q164" s="23">
        <v>0</v>
      </c>
      <c r="R164" s="22">
        <v>9597.8924999999999</v>
      </c>
      <c r="Y164" s="22">
        <v>9140.85</v>
      </c>
      <c r="Z164" s="38">
        <f t="shared" si="6"/>
        <v>457.04250000000002</v>
      </c>
      <c r="AA164" s="40">
        <f t="shared" si="7"/>
        <v>9597.8924999999999</v>
      </c>
      <c r="AB164" s="40">
        <f t="shared" si="8"/>
        <v>0</v>
      </c>
    </row>
    <row r="165" spans="3:28" ht="29.25" x14ac:dyDescent="0.25">
      <c r="C165" s="231" t="s">
        <v>1262</v>
      </c>
      <c r="D165" s="156">
        <v>163</v>
      </c>
      <c r="E165" s="20">
        <v>1</v>
      </c>
      <c r="F165" s="26" t="s">
        <v>1267</v>
      </c>
      <c r="G165" s="23">
        <v>4666.4205000000002</v>
      </c>
      <c r="H165" s="20">
        <v>30</v>
      </c>
      <c r="I165" s="23">
        <v>1399.923</v>
      </c>
      <c r="J165" s="20">
        <v>20</v>
      </c>
      <c r="K165" s="23">
        <v>933.28200000000004</v>
      </c>
      <c r="L165" s="20">
        <v>10</v>
      </c>
      <c r="M165" s="23">
        <v>466.64100000000002</v>
      </c>
      <c r="N165" s="20">
        <v>0</v>
      </c>
      <c r="O165" s="24">
        <v>0</v>
      </c>
      <c r="P165" s="20">
        <v>0</v>
      </c>
      <c r="Q165" s="23">
        <v>0</v>
      </c>
      <c r="R165" s="22">
        <v>7466.2664999999997</v>
      </c>
      <c r="Y165" s="22">
        <v>7110.73</v>
      </c>
      <c r="Z165" s="38">
        <f t="shared" si="6"/>
        <v>355.53649999999999</v>
      </c>
      <c r="AA165" s="40">
        <f t="shared" si="7"/>
        <v>7466.2664999999997</v>
      </c>
      <c r="AB165" s="40">
        <f t="shared" si="8"/>
        <v>0</v>
      </c>
    </row>
    <row r="166" spans="3:28" ht="29.25" x14ac:dyDescent="0.25">
      <c r="C166" s="231" t="s">
        <v>1262</v>
      </c>
      <c r="D166" s="153">
        <v>164</v>
      </c>
      <c r="E166" s="20">
        <v>1</v>
      </c>
      <c r="F166" s="26" t="s">
        <v>1266</v>
      </c>
      <c r="G166" s="23">
        <v>6133.0710000000008</v>
      </c>
      <c r="H166" s="20">
        <v>30</v>
      </c>
      <c r="I166" s="23">
        <v>1839.9254999999998</v>
      </c>
      <c r="J166" s="20">
        <v>20</v>
      </c>
      <c r="K166" s="23">
        <v>1226.6100000000001</v>
      </c>
      <c r="L166" s="20">
        <v>0</v>
      </c>
      <c r="M166" s="24">
        <v>0</v>
      </c>
      <c r="N166" s="20">
        <v>0</v>
      </c>
      <c r="O166" s="24">
        <v>0</v>
      </c>
      <c r="P166" s="20">
        <v>0</v>
      </c>
      <c r="Q166" s="23">
        <v>0</v>
      </c>
      <c r="R166" s="22">
        <v>9199.6065000000017</v>
      </c>
      <c r="Y166" s="22">
        <v>8761.5300000000007</v>
      </c>
      <c r="Z166" s="38">
        <f t="shared" si="6"/>
        <v>438.07650000000007</v>
      </c>
      <c r="AA166" s="40">
        <f t="shared" si="7"/>
        <v>9199.6064999999999</v>
      </c>
      <c r="AB166" s="40">
        <f t="shared" si="8"/>
        <v>0</v>
      </c>
    </row>
    <row r="167" spans="3:28" ht="29.25" x14ac:dyDescent="0.25">
      <c r="C167" s="231" t="s">
        <v>1262</v>
      </c>
      <c r="D167" s="153">
        <v>165</v>
      </c>
      <c r="E167" s="20"/>
      <c r="F167" s="20" t="s">
        <v>1265</v>
      </c>
      <c r="G167" s="20">
        <v>634.41000000000008</v>
      </c>
      <c r="H167" s="242"/>
      <c r="I167" s="24">
        <v>0</v>
      </c>
      <c r="J167" s="25">
        <v>0</v>
      </c>
      <c r="K167" s="24">
        <v>0</v>
      </c>
      <c r="L167" s="25">
        <v>0</v>
      </c>
      <c r="M167" s="24">
        <v>0</v>
      </c>
      <c r="N167" s="242"/>
      <c r="O167" s="241"/>
      <c r="P167" s="242"/>
      <c r="Q167" s="241"/>
      <c r="R167" s="19">
        <v>634.41000000000008</v>
      </c>
      <c r="Y167" s="20">
        <v>604.20000000000005</v>
      </c>
      <c r="Z167" s="38">
        <f t="shared" si="6"/>
        <v>30.210000000000004</v>
      </c>
      <c r="AA167" s="40">
        <f t="shared" si="7"/>
        <v>634.41000000000008</v>
      </c>
      <c r="AB167" s="40">
        <f t="shared" si="8"/>
        <v>0</v>
      </c>
    </row>
    <row r="168" spans="3:28" ht="29.25" x14ac:dyDescent="0.25">
      <c r="C168" s="231" t="s">
        <v>1262</v>
      </c>
      <c r="D168" s="156">
        <v>166</v>
      </c>
      <c r="E168" s="20"/>
      <c r="F168" s="20" t="s">
        <v>1264</v>
      </c>
      <c r="G168" s="20">
        <v>1268.8200000000002</v>
      </c>
      <c r="H168" s="242">
        <v>0</v>
      </c>
      <c r="I168" s="24">
        <v>0</v>
      </c>
      <c r="J168" s="25">
        <v>0</v>
      </c>
      <c r="K168" s="24">
        <v>0</v>
      </c>
      <c r="L168" s="25">
        <v>0</v>
      </c>
      <c r="M168" s="24">
        <v>0</v>
      </c>
      <c r="N168" s="242">
        <v>0</v>
      </c>
      <c r="O168" s="241">
        <v>0</v>
      </c>
      <c r="P168" s="242">
        <v>0</v>
      </c>
      <c r="Q168" s="241">
        <v>0</v>
      </c>
      <c r="R168" s="19">
        <v>1268.8200000000002</v>
      </c>
      <c r="Y168" s="20">
        <v>1208.4000000000001</v>
      </c>
      <c r="Z168" s="38">
        <f t="shared" si="6"/>
        <v>60.420000000000009</v>
      </c>
      <c r="AA168" s="40">
        <f t="shared" si="7"/>
        <v>1268.8200000000002</v>
      </c>
      <c r="AB168" s="40">
        <f t="shared" si="8"/>
        <v>0</v>
      </c>
    </row>
    <row r="169" spans="3:28" ht="86.25" x14ac:dyDescent="0.25">
      <c r="C169" s="231" t="s">
        <v>1262</v>
      </c>
      <c r="D169" s="153">
        <v>167</v>
      </c>
      <c r="F169" s="200" t="s">
        <v>1263</v>
      </c>
      <c r="G169" s="199">
        <v>156450</v>
      </c>
      <c r="H169" s="228"/>
      <c r="I169" s="24">
        <v>0</v>
      </c>
      <c r="J169" s="25">
        <v>0</v>
      </c>
      <c r="K169" s="24">
        <v>0</v>
      </c>
      <c r="L169" s="25">
        <v>0</v>
      </c>
      <c r="M169" s="24">
        <v>0</v>
      </c>
      <c r="R169" s="240">
        <v>156450</v>
      </c>
      <c r="Y169" s="199">
        <v>149000</v>
      </c>
      <c r="Z169" s="38">
        <f t="shared" si="6"/>
        <v>7450</v>
      </c>
      <c r="AA169" s="40">
        <f t="shared" si="7"/>
        <v>156450</v>
      </c>
      <c r="AB169" s="40">
        <f t="shared" si="8"/>
        <v>0</v>
      </c>
    </row>
    <row r="170" spans="3:28" ht="29.25" x14ac:dyDescent="0.25">
      <c r="C170" s="231" t="s">
        <v>1262</v>
      </c>
      <c r="D170" s="153">
        <v>168</v>
      </c>
      <c r="F170" s="200" t="s">
        <v>159</v>
      </c>
      <c r="G170" s="199">
        <v>14934.4125</v>
      </c>
      <c r="H170" s="228"/>
      <c r="I170" s="24">
        <v>0</v>
      </c>
      <c r="J170" s="25">
        <v>0</v>
      </c>
      <c r="K170" s="24">
        <v>0</v>
      </c>
      <c r="L170" s="25">
        <v>0</v>
      </c>
      <c r="M170" s="24">
        <v>0</v>
      </c>
      <c r="R170" s="239">
        <v>14934.4125</v>
      </c>
      <c r="Y170" s="198">
        <v>14223.25</v>
      </c>
      <c r="Z170" s="38">
        <f t="shared" si="6"/>
        <v>711.16250000000002</v>
      </c>
      <c r="AA170" s="40">
        <f t="shared" si="7"/>
        <v>14934.4125</v>
      </c>
      <c r="AB170" s="40">
        <f t="shared" si="8"/>
        <v>0</v>
      </c>
    </row>
    <row r="171" spans="3:28" ht="45" x14ac:dyDescent="0.25">
      <c r="C171" s="180"/>
      <c r="D171" s="238"/>
      <c r="F171" s="178" t="s">
        <v>2</v>
      </c>
      <c r="G171" s="177">
        <v>0.3</v>
      </c>
      <c r="H171" s="176">
        <v>0.3</v>
      </c>
      <c r="I171" s="175"/>
      <c r="J171" s="175"/>
      <c r="K171" s="175"/>
      <c r="L171" s="175"/>
      <c r="M171" s="175"/>
      <c r="N171" s="175"/>
      <c r="O171" s="175"/>
      <c r="P171" s="175"/>
      <c r="Q171" s="175"/>
      <c r="R171" s="174"/>
    </row>
    <row r="172" spans="3:28" ht="45" x14ac:dyDescent="0.25">
      <c r="C172" s="180"/>
      <c r="D172" s="238"/>
      <c r="F172" s="178" t="s">
        <v>1</v>
      </c>
      <c r="G172" s="177">
        <v>0.2</v>
      </c>
      <c r="H172" s="176">
        <v>0.2</v>
      </c>
      <c r="I172" s="175"/>
      <c r="J172" s="175"/>
      <c r="K172" s="175"/>
      <c r="L172" s="175"/>
      <c r="M172" s="175"/>
      <c r="N172" s="175"/>
      <c r="O172" s="175"/>
      <c r="P172" s="175"/>
      <c r="Q172" s="175"/>
      <c r="R172" s="174"/>
    </row>
    <row r="173" spans="3:28" ht="60.75" thickBot="1" x14ac:dyDescent="0.3">
      <c r="C173" s="172"/>
      <c r="D173" s="237"/>
      <c r="F173" s="170" t="s">
        <v>0</v>
      </c>
      <c r="G173" s="169">
        <v>0.1</v>
      </c>
      <c r="H173" s="168">
        <v>0.1</v>
      </c>
      <c r="I173" s="167"/>
      <c r="J173" s="167"/>
      <c r="K173" s="167"/>
      <c r="L173" s="167"/>
      <c r="M173" s="167"/>
      <c r="N173" s="167"/>
      <c r="O173" s="167"/>
      <c r="P173" s="167"/>
      <c r="Q173" s="167"/>
      <c r="R173" s="166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AK124"/>
  <sheetViews>
    <sheetView topLeftCell="C1" workbookViewId="0">
      <selection activeCell="AM2" sqref="AM2"/>
    </sheetView>
  </sheetViews>
  <sheetFormatPr baseColWidth="10" defaultRowHeight="15" x14ac:dyDescent="0.25"/>
  <cols>
    <col min="1" max="1" width="0" hidden="1" customWidth="1"/>
    <col min="2" max="2" width="13.5703125" hidden="1" customWidth="1"/>
    <col min="5" max="5" width="0" hidden="1" customWidth="1"/>
    <col min="6" max="6" width="52" style="78" customWidth="1"/>
    <col min="7" max="7" width="11.42578125" style="127"/>
    <col min="8" max="8" width="0" style="127" hidden="1" customWidth="1"/>
    <col min="9" max="9" width="11.42578125" style="127"/>
    <col min="10" max="10" width="0" style="127" hidden="1" customWidth="1"/>
    <col min="11" max="11" width="11.42578125" style="127"/>
    <col min="12" max="12" width="0" style="127" hidden="1" customWidth="1"/>
    <col min="13" max="13" width="11.42578125" style="127"/>
    <col min="14" max="17" width="0" style="127" hidden="1" customWidth="1"/>
    <col min="18" max="18" width="11.42578125" style="127"/>
    <col min="19" max="23" width="0" hidden="1" customWidth="1"/>
    <col min="25" max="25" width="0" hidden="1" customWidth="1"/>
    <col min="26" max="26" width="10.140625" customWidth="1"/>
    <col min="27" max="29" width="11.42578125" hidden="1" customWidth="1"/>
    <col min="30" max="36" width="0" hidden="1" customWidth="1"/>
  </cols>
  <sheetData>
    <row r="1" spans="1:37" s="16" customFormat="1" ht="131.25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1:37" s="16" customFormat="1" ht="54.75" customHeight="1" thickBot="1" x14ac:dyDescent="0.3">
      <c r="B2" s="36"/>
      <c r="C2" s="36" t="s">
        <v>69</v>
      </c>
      <c r="D2" s="36" t="s">
        <v>135</v>
      </c>
      <c r="E2" s="36" t="s">
        <v>67</v>
      </c>
      <c r="F2" s="257" t="s">
        <v>1352</v>
      </c>
      <c r="G2" s="256" t="s">
        <v>65</v>
      </c>
      <c r="H2" s="333" t="s">
        <v>64</v>
      </c>
      <c r="I2" s="334"/>
      <c r="J2" s="333" t="s">
        <v>63</v>
      </c>
      <c r="K2" s="334"/>
      <c r="L2" s="333" t="s">
        <v>62</v>
      </c>
      <c r="M2" s="334"/>
      <c r="N2" s="335" t="s">
        <v>84</v>
      </c>
      <c r="O2" s="336"/>
      <c r="P2" s="335" t="s">
        <v>61</v>
      </c>
      <c r="Q2" s="336"/>
      <c r="R2" s="255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7" s="16" customFormat="1" ht="50.25" customHeight="1" x14ac:dyDescent="0.25">
      <c r="A3" s="16">
        <v>1179</v>
      </c>
      <c r="B3" s="20"/>
      <c r="C3" s="26" t="s">
        <v>1348</v>
      </c>
      <c r="D3" s="20">
        <v>1</v>
      </c>
      <c r="E3" s="20">
        <v>1</v>
      </c>
      <c r="F3" s="26" t="s">
        <v>55</v>
      </c>
      <c r="G3" s="252">
        <v>266.45</v>
      </c>
      <c r="H3" s="252">
        <v>0</v>
      </c>
      <c r="I3" s="246">
        <v>0</v>
      </c>
      <c r="J3" s="246">
        <v>0</v>
      </c>
      <c r="K3" s="246">
        <v>0</v>
      </c>
      <c r="L3" s="246">
        <v>0</v>
      </c>
      <c r="M3" s="246">
        <v>0</v>
      </c>
      <c r="N3" s="252">
        <v>0</v>
      </c>
      <c r="O3" s="252">
        <v>0</v>
      </c>
      <c r="P3" s="252">
        <v>0</v>
      </c>
      <c r="Q3" s="252">
        <v>0</v>
      </c>
      <c r="R3" s="251">
        <v>266.45</v>
      </c>
      <c r="S3" s="20">
        <v>0</v>
      </c>
      <c r="T3" s="20">
        <v>0</v>
      </c>
      <c r="U3" s="21">
        <v>0</v>
      </c>
      <c r="V3" s="20"/>
      <c r="W3" s="20"/>
      <c r="X3"/>
      <c r="Y3"/>
      <c r="AA3" s="17"/>
      <c r="AE3" s="46"/>
      <c r="AI3" s="17"/>
    </row>
    <row r="4" spans="1:37" s="16" customFormat="1" ht="45" x14ac:dyDescent="0.25">
      <c r="A4" s="16">
        <v>1180</v>
      </c>
      <c r="B4" s="20"/>
      <c r="C4" s="26" t="s">
        <v>1348</v>
      </c>
      <c r="D4" s="20">
        <v>2</v>
      </c>
      <c r="E4" s="20">
        <v>1</v>
      </c>
      <c r="F4" s="26" t="s">
        <v>54</v>
      </c>
      <c r="G4" s="252">
        <v>514.21</v>
      </c>
      <c r="H4" s="252">
        <v>0</v>
      </c>
      <c r="I4" s="246">
        <v>0</v>
      </c>
      <c r="J4" s="246">
        <v>0</v>
      </c>
      <c r="K4" s="246">
        <v>0</v>
      </c>
      <c r="L4" s="246">
        <v>0</v>
      </c>
      <c r="M4" s="246">
        <v>0</v>
      </c>
      <c r="N4" s="252">
        <v>0</v>
      </c>
      <c r="O4" s="252">
        <v>0</v>
      </c>
      <c r="P4" s="252">
        <v>0</v>
      </c>
      <c r="Q4" s="252">
        <v>0</v>
      </c>
      <c r="R4" s="251">
        <v>514.21</v>
      </c>
      <c r="S4" s="20">
        <v>0</v>
      </c>
      <c r="T4" s="20">
        <v>0</v>
      </c>
      <c r="U4" s="21">
        <v>0</v>
      </c>
      <c r="V4" s="20"/>
      <c r="W4" s="20"/>
      <c r="X4"/>
      <c r="Y4"/>
      <c r="AA4" s="17"/>
      <c r="AE4" s="46"/>
      <c r="AI4" s="17"/>
    </row>
    <row r="5" spans="1:37" s="16" customFormat="1" ht="45" x14ac:dyDescent="0.25">
      <c r="A5" s="16">
        <v>1181</v>
      </c>
      <c r="B5" s="20"/>
      <c r="C5" s="26" t="s">
        <v>1348</v>
      </c>
      <c r="D5" s="20">
        <v>3</v>
      </c>
      <c r="E5" s="20">
        <v>1</v>
      </c>
      <c r="F5" s="26" t="s">
        <v>53</v>
      </c>
      <c r="G5" s="252">
        <v>586.66999999999996</v>
      </c>
      <c r="H5" s="252">
        <v>0</v>
      </c>
      <c r="I5" s="246">
        <v>0</v>
      </c>
      <c r="J5" s="246">
        <v>0</v>
      </c>
      <c r="K5" s="246">
        <v>0</v>
      </c>
      <c r="L5" s="246">
        <v>0</v>
      </c>
      <c r="M5" s="246">
        <v>0</v>
      </c>
      <c r="N5" s="252">
        <v>0</v>
      </c>
      <c r="O5" s="252">
        <v>0</v>
      </c>
      <c r="P5" s="252">
        <v>0</v>
      </c>
      <c r="Q5" s="252">
        <v>0</v>
      </c>
      <c r="R5" s="251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/>
      <c r="AA5" s="17"/>
      <c r="AE5" s="46"/>
      <c r="AI5" s="17"/>
    </row>
    <row r="6" spans="1:37" s="16" customFormat="1" ht="45" x14ac:dyDescent="0.25">
      <c r="A6" s="16">
        <v>1182</v>
      </c>
      <c r="B6" s="20"/>
      <c r="C6" s="26" t="s">
        <v>1348</v>
      </c>
      <c r="D6" s="20">
        <v>4</v>
      </c>
      <c r="E6" s="20">
        <v>1</v>
      </c>
      <c r="F6" s="26" t="s">
        <v>52</v>
      </c>
      <c r="G6" s="252">
        <v>514.21</v>
      </c>
      <c r="H6" s="252">
        <v>0</v>
      </c>
      <c r="I6" s="246">
        <v>0</v>
      </c>
      <c r="J6" s="246">
        <v>0</v>
      </c>
      <c r="K6" s="246">
        <v>0</v>
      </c>
      <c r="L6" s="246">
        <v>0</v>
      </c>
      <c r="M6" s="246">
        <v>0</v>
      </c>
      <c r="N6" s="252">
        <v>0</v>
      </c>
      <c r="O6" s="252">
        <v>0</v>
      </c>
      <c r="P6" s="252">
        <v>0</v>
      </c>
      <c r="Q6" s="252">
        <v>0</v>
      </c>
      <c r="R6" s="251">
        <v>514.21</v>
      </c>
      <c r="S6" s="20">
        <v>0</v>
      </c>
      <c r="T6" s="20">
        <v>0</v>
      </c>
      <c r="U6" s="21">
        <v>0</v>
      </c>
      <c r="V6" s="20"/>
      <c r="W6" s="20"/>
      <c r="X6"/>
      <c r="Y6"/>
      <c r="AA6" s="17"/>
      <c r="AE6" s="46"/>
      <c r="AI6" s="17"/>
    </row>
    <row r="7" spans="1:37" s="16" customFormat="1" ht="45" x14ac:dyDescent="0.25">
      <c r="A7" s="16">
        <v>1183</v>
      </c>
      <c r="B7" s="20"/>
      <c r="C7" s="26" t="s">
        <v>1348</v>
      </c>
      <c r="D7" s="20">
        <v>5</v>
      </c>
      <c r="E7" s="20">
        <v>1</v>
      </c>
      <c r="F7" s="26" t="s">
        <v>51</v>
      </c>
      <c r="G7" s="252">
        <v>514.21</v>
      </c>
      <c r="H7" s="252">
        <v>0</v>
      </c>
      <c r="I7" s="246">
        <v>0</v>
      </c>
      <c r="J7" s="246">
        <v>0</v>
      </c>
      <c r="K7" s="246">
        <v>0</v>
      </c>
      <c r="L7" s="246">
        <v>0</v>
      </c>
      <c r="M7" s="246">
        <v>0</v>
      </c>
      <c r="N7" s="252">
        <v>0</v>
      </c>
      <c r="O7" s="252">
        <v>0</v>
      </c>
      <c r="P7" s="252">
        <v>0</v>
      </c>
      <c r="Q7" s="252">
        <v>0</v>
      </c>
      <c r="R7" s="251">
        <v>514.21</v>
      </c>
      <c r="S7" s="20">
        <v>0</v>
      </c>
      <c r="T7" s="20">
        <v>0</v>
      </c>
      <c r="U7" s="21">
        <v>0</v>
      </c>
      <c r="V7" s="20"/>
      <c r="W7" s="20"/>
      <c r="X7"/>
      <c r="Y7"/>
      <c r="AA7" s="17"/>
      <c r="AE7" s="46"/>
      <c r="AI7" s="17"/>
    </row>
    <row r="8" spans="1:37" s="16" customFormat="1" ht="45" x14ac:dyDescent="0.25">
      <c r="A8" s="16">
        <v>1184</v>
      </c>
      <c r="B8" s="20"/>
      <c r="C8" s="26" t="s">
        <v>1348</v>
      </c>
      <c r="D8" s="20">
        <v>6</v>
      </c>
      <c r="E8" s="20">
        <v>1</v>
      </c>
      <c r="F8" s="26" t="s">
        <v>50</v>
      </c>
      <c r="G8" s="252">
        <v>514.21</v>
      </c>
      <c r="H8" s="252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52">
        <v>0</v>
      </c>
      <c r="O8" s="252">
        <v>0</v>
      </c>
      <c r="P8" s="252">
        <v>0</v>
      </c>
      <c r="Q8" s="252">
        <v>0</v>
      </c>
      <c r="R8" s="251">
        <v>514.21</v>
      </c>
      <c r="S8" s="20">
        <v>0</v>
      </c>
      <c r="T8" s="20">
        <v>0</v>
      </c>
      <c r="U8" s="21">
        <v>0</v>
      </c>
      <c r="V8" s="20"/>
      <c r="W8" s="20"/>
      <c r="X8"/>
      <c r="Y8"/>
      <c r="AA8" s="17"/>
      <c r="AE8" s="46"/>
      <c r="AI8" s="17"/>
    </row>
    <row r="9" spans="1:37" s="16" customFormat="1" ht="45" x14ac:dyDescent="0.25">
      <c r="A9" s="16">
        <v>1185</v>
      </c>
      <c r="B9" s="20"/>
      <c r="C9" s="26" t="s">
        <v>1348</v>
      </c>
      <c r="D9" s="20">
        <v>7</v>
      </c>
      <c r="E9" s="20">
        <v>1</v>
      </c>
      <c r="F9" s="26" t="s">
        <v>842</v>
      </c>
      <c r="G9" s="252">
        <v>1332.26</v>
      </c>
      <c r="H9" s="252">
        <v>0</v>
      </c>
      <c r="I9" s="246">
        <v>0</v>
      </c>
      <c r="J9" s="246">
        <v>0</v>
      </c>
      <c r="K9" s="246">
        <v>0</v>
      </c>
      <c r="L9" s="246">
        <v>0</v>
      </c>
      <c r="M9" s="246">
        <v>0</v>
      </c>
      <c r="N9" s="252">
        <v>0</v>
      </c>
      <c r="O9" s="252">
        <v>0</v>
      </c>
      <c r="P9" s="252">
        <v>0</v>
      </c>
      <c r="Q9" s="252">
        <v>0</v>
      </c>
      <c r="R9" s="251">
        <v>1332.26</v>
      </c>
      <c r="S9" s="20">
        <v>0</v>
      </c>
      <c r="T9" s="20">
        <v>0</v>
      </c>
      <c r="U9" s="21">
        <v>0</v>
      </c>
      <c r="V9" s="20"/>
      <c r="W9" s="20"/>
      <c r="X9"/>
      <c r="Y9"/>
      <c r="AA9" s="17"/>
      <c r="AE9" s="46"/>
      <c r="AI9" s="17"/>
    </row>
    <row r="10" spans="1:37" s="16" customFormat="1" ht="45" x14ac:dyDescent="0.25">
      <c r="A10" s="16">
        <v>1186</v>
      </c>
      <c r="B10" s="20"/>
      <c r="C10" s="26" t="s">
        <v>1348</v>
      </c>
      <c r="D10" s="20">
        <v>8</v>
      </c>
      <c r="E10" s="20">
        <v>1</v>
      </c>
      <c r="F10" s="26" t="s">
        <v>841</v>
      </c>
      <c r="G10" s="252">
        <v>5199.33</v>
      </c>
      <c r="H10" s="252">
        <v>31.5</v>
      </c>
      <c r="I10" s="252">
        <v>1559.8</v>
      </c>
      <c r="J10" s="252">
        <v>21</v>
      </c>
      <c r="K10" s="252">
        <v>1039.8699999999999</v>
      </c>
      <c r="L10" s="252">
        <v>10.5</v>
      </c>
      <c r="M10" s="252">
        <v>519.92999999999995</v>
      </c>
      <c r="N10" s="252">
        <v>0</v>
      </c>
      <c r="O10" s="252">
        <v>0</v>
      </c>
      <c r="P10" s="252">
        <v>0</v>
      </c>
      <c r="Q10" s="252">
        <v>0</v>
      </c>
      <c r="R10" s="251">
        <v>8318.93</v>
      </c>
      <c r="S10" s="20">
        <v>100</v>
      </c>
      <c r="T10" s="20">
        <v>50</v>
      </c>
      <c r="U10" s="21">
        <v>25</v>
      </c>
      <c r="V10" s="20"/>
      <c r="W10" s="20"/>
      <c r="X10"/>
      <c r="Y10"/>
      <c r="AA10" s="17"/>
      <c r="AE10" s="46"/>
      <c r="AI10" s="17"/>
    </row>
    <row r="11" spans="1:37" s="16" customFormat="1" ht="45" x14ac:dyDescent="0.25">
      <c r="A11" s="16">
        <v>1187</v>
      </c>
      <c r="B11" s="20"/>
      <c r="C11" s="26" t="s">
        <v>1348</v>
      </c>
      <c r="D11" s="20">
        <v>9</v>
      </c>
      <c r="E11" s="20">
        <v>1</v>
      </c>
      <c r="F11" s="26" t="s">
        <v>840</v>
      </c>
      <c r="G11" s="252">
        <v>1332.26</v>
      </c>
      <c r="H11" s="252">
        <v>31.5</v>
      </c>
      <c r="I11" s="252">
        <v>399.68</v>
      </c>
      <c r="J11" s="252">
        <v>21</v>
      </c>
      <c r="K11" s="252">
        <v>266.45</v>
      </c>
      <c r="L11" s="252">
        <v>10.5</v>
      </c>
      <c r="M11" s="252">
        <v>133.22</v>
      </c>
      <c r="N11" s="252">
        <v>0</v>
      </c>
      <c r="O11" s="252">
        <v>0</v>
      </c>
      <c r="P11" s="252">
        <v>0</v>
      </c>
      <c r="Q11" s="252">
        <v>0</v>
      </c>
      <c r="R11" s="251">
        <v>2131.61</v>
      </c>
      <c r="S11" s="20">
        <v>100</v>
      </c>
      <c r="T11" s="20">
        <v>50</v>
      </c>
      <c r="U11" s="21">
        <v>25</v>
      </c>
      <c r="V11" s="20"/>
      <c r="W11" s="20"/>
      <c r="X11"/>
      <c r="Y11"/>
      <c r="AA11" s="17"/>
      <c r="AE11" s="46"/>
      <c r="AI11" s="17"/>
    </row>
    <row r="12" spans="1:37" s="16" customFormat="1" ht="45" x14ac:dyDescent="0.25">
      <c r="A12" s="16">
        <v>1188</v>
      </c>
      <c r="B12" s="20"/>
      <c r="C12" s="26" t="s">
        <v>1348</v>
      </c>
      <c r="D12" s="20">
        <v>10</v>
      </c>
      <c r="E12" s="20">
        <v>1</v>
      </c>
      <c r="F12" s="26" t="s">
        <v>839</v>
      </c>
      <c r="G12" s="252">
        <v>3732.67</v>
      </c>
      <c r="H12" s="252">
        <v>31.5</v>
      </c>
      <c r="I12" s="252">
        <v>1119.8</v>
      </c>
      <c r="J12" s="252">
        <v>21</v>
      </c>
      <c r="K12" s="252">
        <v>746.53</v>
      </c>
      <c r="L12" s="252">
        <v>10.5</v>
      </c>
      <c r="M12" s="252">
        <v>373.26</v>
      </c>
      <c r="N12" s="252">
        <v>0</v>
      </c>
      <c r="O12" s="252">
        <v>0</v>
      </c>
      <c r="P12" s="252">
        <v>0</v>
      </c>
      <c r="Q12" s="252">
        <v>0</v>
      </c>
      <c r="R12" s="251">
        <v>5972.26</v>
      </c>
      <c r="S12" s="20">
        <v>100</v>
      </c>
      <c r="T12" s="20">
        <v>50</v>
      </c>
      <c r="U12" s="21">
        <v>25</v>
      </c>
      <c r="V12" s="20"/>
      <c r="W12" s="20"/>
      <c r="X12"/>
      <c r="Y12"/>
      <c r="AA12" s="17"/>
      <c r="AE12" s="46"/>
      <c r="AI12" s="17"/>
    </row>
    <row r="13" spans="1:37" s="16" customFormat="1" ht="45" x14ac:dyDescent="0.25">
      <c r="A13" s="16">
        <v>1189</v>
      </c>
      <c r="B13" s="20"/>
      <c r="C13" s="26" t="s">
        <v>1348</v>
      </c>
      <c r="D13" s="20">
        <v>11</v>
      </c>
      <c r="E13" s="20">
        <v>1</v>
      </c>
      <c r="F13" s="26" t="s">
        <v>838</v>
      </c>
      <c r="G13" s="252">
        <v>4932.87</v>
      </c>
      <c r="H13" s="252">
        <v>31.5</v>
      </c>
      <c r="I13" s="252">
        <v>1479.86</v>
      </c>
      <c r="J13" s="252">
        <v>21</v>
      </c>
      <c r="K13" s="252">
        <v>986.57</v>
      </c>
      <c r="L13" s="252">
        <v>10.5</v>
      </c>
      <c r="M13" s="252">
        <v>493.29</v>
      </c>
      <c r="N13" s="252">
        <v>0</v>
      </c>
      <c r="O13" s="252">
        <v>0</v>
      </c>
      <c r="P13" s="252">
        <v>0</v>
      </c>
      <c r="Q13" s="252">
        <v>0</v>
      </c>
      <c r="R13" s="251">
        <v>7892.59</v>
      </c>
      <c r="S13" s="20">
        <v>100</v>
      </c>
      <c r="T13" s="20">
        <v>50</v>
      </c>
      <c r="U13" s="21">
        <v>25</v>
      </c>
      <c r="V13" s="20"/>
      <c r="W13" s="20"/>
      <c r="X13"/>
      <c r="Y13"/>
      <c r="AA13" s="17"/>
      <c r="AE13" s="46"/>
      <c r="AI13" s="17"/>
    </row>
    <row r="14" spans="1:37" s="16" customFormat="1" ht="45" x14ac:dyDescent="0.25">
      <c r="A14" s="16">
        <v>1190</v>
      </c>
      <c r="B14" s="20"/>
      <c r="C14" s="26" t="s">
        <v>1348</v>
      </c>
      <c r="D14" s="20">
        <v>12</v>
      </c>
      <c r="E14" s="20">
        <v>1</v>
      </c>
      <c r="F14" s="26" t="s">
        <v>837</v>
      </c>
      <c r="G14" s="252">
        <v>6667.14</v>
      </c>
      <c r="H14" s="252">
        <v>31.5</v>
      </c>
      <c r="I14" s="252">
        <v>2000.14</v>
      </c>
      <c r="J14" s="252">
        <v>21</v>
      </c>
      <c r="K14" s="252">
        <v>1333.43</v>
      </c>
      <c r="L14" s="252">
        <v>0</v>
      </c>
      <c r="M14" s="246">
        <v>0</v>
      </c>
      <c r="N14" s="252">
        <v>0</v>
      </c>
      <c r="O14" s="252">
        <v>0</v>
      </c>
      <c r="P14" s="252">
        <v>0</v>
      </c>
      <c r="Q14" s="252">
        <v>0</v>
      </c>
      <c r="R14" s="251">
        <v>10000.709999999999</v>
      </c>
      <c r="S14" s="20">
        <v>100</v>
      </c>
      <c r="T14" s="20">
        <v>50</v>
      </c>
      <c r="U14" s="21">
        <v>25</v>
      </c>
      <c r="V14" s="20"/>
      <c r="W14" s="20"/>
      <c r="X14"/>
      <c r="Y14"/>
      <c r="Z14" s="254"/>
      <c r="AA14" s="17"/>
      <c r="AE14" s="46"/>
      <c r="AI14" s="17"/>
      <c r="AK14" s="254"/>
    </row>
    <row r="15" spans="1:37" s="16" customFormat="1" ht="45" x14ac:dyDescent="0.25">
      <c r="A15" s="16">
        <v>1191</v>
      </c>
      <c r="B15" s="20"/>
      <c r="C15" s="26" t="s">
        <v>1348</v>
      </c>
      <c r="D15" s="20">
        <v>13</v>
      </c>
      <c r="E15" s="20">
        <v>1</v>
      </c>
      <c r="F15" s="26" t="s">
        <v>836</v>
      </c>
      <c r="G15" s="252">
        <v>4932.87</v>
      </c>
      <c r="H15" s="252">
        <v>31.5</v>
      </c>
      <c r="I15" s="252">
        <v>1479.86</v>
      </c>
      <c r="J15" s="252">
        <v>21</v>
      </c>
      <c r="K15" s="252">
        <v>986.57</v>
      </c>
      <c r="L15" s="252">
        <v>10.5</v>
      </c>
      <c r="M15" s="252">
        <v>493.29</v>
      </c>
      <c r="N15" s="252">
        <v>0</v>
      </c>
      <c r="O15" s="252">
        <v>0</v>
      </c>
      <c r="P15" s="252">
        <v>0</v>
      </c>
      <c r="Q15" s="252">
        <v>0</v>
      </c>
      <c r="R15" s="251">
        <v>7892.59</v>
      </c>
      <c r="S15" s="20">
        <v>100</v>
      </c>
      <c r="T15" s="20">
        <v>50</v>
      </c>
      <c r="U15" s="21">
        <v>25</v>
      </c>
      <c r="V15" s="20"/>
      <c r="W15" s="20"/>
      <c r="X15"/>
      <c r="Y15"/>
      <c r="AA15" s="17"/>
      <c r="AE15" s="46"/>
      <c r="AI15" s="17"/>
    </row>
    <row r="16" spans="1:37" s="16" customFormat="1" ht="45" x14ac:dyDescent="0.25">
      <c r="A16" s="16">
        <v>1192</v>
      </c>
      <c r="B16" s="20"/>
      <c r="C16" s="26" t="s">
        <v>1348</v>
      </c>
      <c r="D16" s="20">
        <v>14</v>
      </c>
      <c r="E16" s="20">
        <v>1</v>
      </c>
      <c r="F16" s="26" t="s">
        <v>835</v>
      </c>
      <c r="G16" s="252">
        <v>5199.33</v>
      </c>
      <c r="H16" s="252">
        <v>31.5</v>
      </c>
      <c r="I16" s="252">
        <v>1559.8</v>
      </c>
      <c r="J16" s="252">
        <v>21</v>
      </c>
      <c r="K16" s="252">
        <v>1039.8699999999999</v>
      </c>
      <c r="L16" s="252">
        <v>10.5</v>
      </c>
      <c r="M16" s="252">
        <v>519.92999999999995</v>
      </c>
      <c r="N16" s="252">
        <v>0</v>
      </c>
      <c r="O16" s="252">
        <v>0</v>
      </c>
      <c r="P16" s="252">
        <v>0</v>
      </c>
      <c r="Q16" s="252">
        <v>0</v>
      </c>
      <c r="R16" s="251">
        <v>8318.93</v>
      </c>
      <c r="S16" s="20">
        <v>100</v>
      </c>
      <c r="T16" s="20">
        <v>50</v>
      </c>
      <c r="U16" s="21">
        <v>25</v>
      </c>
      <c r="V16" s="20"/>
      <c r="W16" s="20"/>
      <c r="X16"/>
      <c r="Y16"/>
      <c r="AA16" s="17"/>
      <c r="AE16" s="46"/>
      <c r="AI16" s="17"/>
    </row>
    <row r="17" spans="1:35" s="16" customFormat="1" ht="45" x14ac:dyDescent="0.25">
      <c r="A17" s="16">
        <v>1193</v>
      </c>
      <c r="B17" s="20"/>
      <c r="C17" s="26" t="s">
        <v>1348</v>
      </c>
      <c r="D17" s="20">
        <v>15</v>
      </c>
      <c r="E17" s="20">
        <v>1</v>
      </c>
      <c r="F17" s="26" t="s">
        <v>834</v>
      </c>
      <c r="G17" s="252">
        <v>5199.33</v>
      </c>
      <c r="H17" s="252">
        <v>31.5</v>
      </c>
      <c r="I17" s="252">
        <v>1559.8</v>
      </c>
      <c r="J17" s="252">
        <v>21</v>
      </c>
      <c r="K17" s="252">
        <v>1039.8699999999999</v>
      </c>
      <c r="L17" s="252">
        <v>10.5</v>
      </c>
      <c r="M17" s="252">
        <v>519.92999999999995</v>
      </c>
      <c r="N17" s="252">
        <v>0</v>
      </c>
      <c r="O17" s="252">
        <v>0</v>
      </c>
      <c r="P17" s="252">
        <v>0</v>
      </c>
      <c r="Q17" s="252">
        <v>0</v>
      </c>
      <c r="R17" s="251">
        <v>8318.93</v>
      </c>
      <c r="S17" s="20">
        <v>100</v>
      </c>
      <c r="T17" s="20">
        <v>50</v>
      </c>
      <c r="U17" s="21">
        <v>25</v>
      </c>
      <c r="V17" s="20"/>
      <c r="W17" s="20"/>
      <c r="X17"/>
      <c r="Y17"/>
      <c r="AA17" s="17"/>
      <c r="AE17" s="46"/>
      <c r="AI17" s="17"/>
    </row>
    <row r="18" spans="1:35" s="16" customFormat="1" ht="45" x14ac:dyDescent="0.25">
      <c r="A18" s="16">
        <v>1194</v>
      </c>
      <c r="B18" s="20"/>
      <c r="C18" s="26" t="s">
        <v>1348</v>
      </c>
      <c r="D18" s="20">
        <v>16</v>
      </c>
      <c r="E18" s="20">
        <v>1</v>
      </c>
      <c r="F18" s="26" t="s">
        <v>833</v>
      </c>
      <c r="G18" s="252">
        <v>6134.25</v>
      </c>
      <c r="H18" s="252">
        <v>31.5</v>
      </c>
      <c r="I18" s="252">
        <v>1840.27</v>
      </c>
      <c r="J18" s="252">
        <v>21</v>
      </c>
      <c r="K18" s="252">
        <v>1226.8499999999999</v>
      </c>
      <c r="L18" s="252">
        <v>10.5</v>
      </c>
      <c r="M18" s="252">
        <v>613.41999999999996</v>
      </c>
      <c r="N18" s="252">
        <v>0</v>
      </c>
      <c r="O18" s="252">
        <v>0</v>
      </c>
      <c r="P18" s="252">
        <v>0</v>
      </c>
      <c r="Q18" s="252">
        <v>0</v>
      </c>
      <c r="R18" s="251">
        <v>9814.7900000000009</v>
      </c>
      <c r="S18" s="20">
        <v>100</v>
      </c>
      <c r="T18" s="20">
        <v>50</v>
      </c>
      <c r="U18" s="21">
        <v>25</v>
      </c>
      <c r="V18" s="20"/>
      <c r="W18" s="20"/>
      <c r="X18"/>
      <c r="Y18"/>
      <c r="AA18" s="17"/>
      <c r="AE18" s="46"/>
      <c r="AI18" s="17"/>
    </row>
    <row r="19" spans="1:35" s="16" customFormat="1" ht="45" x14ac:dyDescent="0.25">
      <c r="A19" s="16">
        <v>1195</v>
      </c>
      <c r="B19" s="20"/>
      <c r="C19" s="26" t="s">
        <v>1348</v>
      </c>
      <c r="D19" s="20">
        <v>17</v>
      </c>
      <c r="E19" s="20">
        <v>1</v>
      </c>
      <c r="F19" s="26" t="s">
        <v>302</v>
      </c>
      <c r="G19" s="252">
        <v>3066.54</v>
      </c>
      <c r="H19" s="252">
        <v>31.5</v>
      </c>
      <c r="I19" s="252">
        <v>919.96</v>
      </c>
      <c r="J19" s="252">
        <v>21</v>
      </c>
      <c r="K19" s="252">
        <v>613.30999999999995</v>
      </c>
      <c r="L19" s="252">
        <v>10.5</v>
      </c>
      <c r="M19" s="252">
        <v>306.64999999999998</v>
      </c>
      <c r="N19" s="252">
        <v>0</v>
      </c>
      <c r="O19" s="252">
        <v>0</v>
      </c>
      <c r="P19" s="252">
        <v>0</v>
      </c>
      <c r="Q19" s="252">
        <v>0</v>
      </c>
      <c r="R19" s="251">
        <v>4906.46</v>
      </c>
      <c r="S19" s="20">
        <v>100</v>
      </c>
      <c r="T19" s="20">
        <v>50</v>
      </c>
      <c r="U19" s="21">
        <v>25</v>
      </c>
      <c r="V19" s="20"/>
      <c r="W19" s="20"/>
      <c r="X19"/>
      <c r="Y19"/>
      <c r="AA19" s="17"/>
      <c r="AE19" s="46"/>
      <c r="AI19" s="17"/>
    </row>
    <row r="20" spans="1:35" s="16" customFormat="1" ht="45" x14ac:dyDescent="0.25">
      <c r="A20" s="16">
        <v>1196</v>
      </c>
      <c r="B20" s="20"/>
      <c r="C20" s="26" t="s">
        <v>1348</v>
      </c>
      <c r="D20" s="20">
        <v>18</v>
      </c>
      <c r="E20" s="20">
        <v>1</v>
      </c>
      <c r="F20" s="26" t="s">
        <v>832</v>
      </c>
      <c r="G20" s="252">
        <v>6133.07</v>
      </c>
      <c r="H20" s="252">
        <v>31.5</v>
      </c>
      <c r="I20" s="252">
        <v>1839.93</v>
      </c>
      <c r="J20" s="252">
        <v>21</v>
      </c>
      <c r="K20" s="252">
        <v>1226.6099999999999</v>
      </c>
      <c r="L20" s="252">
        <v>10.5</v>
      </c>
      <c r="M20" s="252">
        <v>613.30999999999995</v>
      </c>
      <c r="N20" s="252">
        <v>0</v>
      </c>
      <c r="O20" s="252">
        <v>0</v>
      </c>
      <c r="P20" s="252">
        <v>0</v>
      </c>
      <c r="Q20" s="252">
        <v>0</v>
      </c>
      <c r="R20" s="251">
        <v>9812.92</v>
      </c>
      <c r="S20" s="20">
        <v>100</v>
      </c>
      <c r="T20" s="20">
        <v>50</v>
      </c>
      <c r="U20" s="21">
        <v>25</v>
      </c>
      <c r="V20" s="20"/>
      <c r="W20" s="20"/>
      <c r="X20"/>
      <c r="Y20"/>
      <c r="AA20" s="17"/>
      <c r="AE20" s="46"/>
      <c r="AI20" s="17"/>
    </row>
    <row r="21" spans="1:35" s="16" customFormat="1" ht="45" x14ac:dyDescent="0.25">
      <c r="A21" s="16">
        <v>1197</v>
      </c>
      <c r="B21" s="20"/>
      <c r="C21" s="26" t="s">
        <v>1348</v>
      </c>
      <c r="D21" s="20">
        <v>19</v>
      </c>
      <c r="E21" s="20">
        <v>1</v>
      </c>
      <c r="F21" s="26" t="s">
        <v>301</v>
      </c>
      <c r="G21" s="252">
        <v>5332.55</v>
      </c>
      <c r="H21" s="252">
        <v>31.5</v>
      </c>
      <c r="I21" s="252">
        <v>1599.77</v>
      </c>
      <c r="J21" s="252">
        <v>21</v>
      </c>
      <c r="K21" s="252">
        <v>1066.51</v>
      </c>
      <c r="L21" s="252">
        <v>10.5</v>
      </c>
      <c r="M21" s="252">
        <v>533.25</v>
      </c>
      <c r="N21" s="252">
        <v>0</v>
      </c>
      <c r="O21" s="252">
        <v>0</v>
      </c>
      <c r="P21" s="252">
        <v>0</v>
      </c>
      <c r="Q21" s="252">
        <v>0</v>
      </c>
      <c r="R21" s="251">
        <v>8532.08</v>
      </c>
      <c r="S21" s="20">
        <v>100</v>
      </c>
      <c r="T21" s="20">
        <v>50</v>
      </c>
      <c r="U21" s="21">
        <v>25</v>
      </c>
      <c r="V21" s="20"/>
      <c r="W21" s="20"/>
      <c r="X21"/>
      <c r="Y21"/>
      <c r="AA21" s="17"/>
      <c r="AE21" s="46"/>
      <c r="AI21" s="17"/>
    </row>
    <row r="22" spans="1:35" s="16" customFormat="1" ht="45" x14ac:dyDescent="0.25">
      <c r="A22" s="16">
        <v>1198</v>
      </c>
      <c r="B22" s="20"/>
      <c r="C22" s="26" t="s">
        <v>1348</v>
      </c>
      <c r="D22" s="20">
        <v>20</v>
      </c>
      <c r="E22" s="20">
        <v>1</v>
      </c>
      <c r="F22" s="26" t="s">
        <v>300</v>
      </c>
      <c r="G22" s="252">
        <v>7333.28</v>
      </c>
      <c r="H22" s="252">
        <v>31.5</v>
      </c>
      <c r="I22" s="252">
        <v>2199.98</v>
      </c>
      <c r="J22" s="252">
        <v>21</v>
      </c>
      <c r="K22" s="252">
        <v>1466.66</v>
      </c>
      <c r="L22" s="252">
        <v>10.5</v>
      </c>
      <c r="M22" s="252">
        <v>733.33</v>
      </c>
      <c r="N22" s="252">
        <v>0</v>
      </c>
      <c r="O22" s="252">
        <v>0</v>
      </c>
      <c r="P22" s="252">
        <v>0</v>
      </c>
      <c r="Q22" s="252">
        <v>0</v>
      </c>
      <c r="R22" s="251">
        <v>11733.25</v>
      </c>
      <c r="S22" s="20">
        <v>100</v>
      </c>
      <c r="T22" s="20">
        <v>50</v>
      </c>
      <c r="U22" s="21">
        <v>25</v>
      </c>
      <c r="V22" s="20"/>
      <c r="W22" s="20"/>
      <c r="X22"/>
      <c r="Y22"/>
      <c r="AA22" s="17"/>
      <c r="AE22" s="46"/>
      <c r="AI22" s="17"/>
    </row>
    <row r="23" spans="1:35" s="16" customFormat="1" ht="45" x14ac:dyDescent="0.25">
      <c r="A23" s="16">
        <v>1199</v>
      </c>
      <c r="B23" s="20"/>
      <c r="C23" s="26" t="s">
        <v>1348</v>
      </c>
      <c r="D23" s="20">
        <v>21</v>
      </c>
      <c r="E23" s="20">
        <v>1</v>
      </c>
      <c r="F23" s="26" t="s">
        <v>831</v>
      </c>
      <c r="G23" s="252">
        <v>2800.09</v>
      </c>
      <c r="H23" s="252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52">
        <v>0</v>
      </c>
      <c r="O23" s="252">
        <v>0</v>
      </c>
      <c r="P23" s="252">
        <v>0</v>
      </c>
      <c r="Q23" s="252">
        <v>0</v>
      </c>
      <c r="R23" s="251">
        <v>2800.09</v>
      </c>
      <c r="S23" s="20">
        <v>0</v>
      </c>
      <c r="T23" s="20">
        <v>0</v>
      </c>
      <c r="U23" s="21">
        <v>0</v>
      </c>
      <c r="V23" s="20"/>
      <c r="W23" s="20"/>
      <c r="X23"/>
      <c r="Y23"/>
      <c r="AA23" s="17"/>
      <c r="AE23" s="46"/>
      <c r="AI23" s="17"/>
    </row>
    <row r="24" spans="1:35" s="16" customFormat="1" ht="45" x14ac:dyDescent="0.25">
      <c r="A24" s="16">
        <v>1200</v>
      </c>
      <c r="B24" s="20"/>
      <c r="C24" s="26" t="s">
        <v>1348</v>
      </c>
      <c r="D24" s="20">
        <v>22</v>
      </c>
      <c r="E24" s="20">
        <v>1</v>
      </c>
      <c r="F24" s="26" t="s">
        <v>830</v>
      </c>
      <c r="G24" s="252">
        <v>7334.45</v>
      </c>
      <c r="H24" s="252">
        <v>31.5</v>
      </c>
      <c r="I24" s="252">
        <v>2200.34</v>
      </c>
      <c r="J24" s="252">
        <v>21</v>
      </c>
      <c r="K24" s="252">
        <v>1466.89</v>
      </c>
      <c r="L24" s="252">
        <v>10.5</v>
      </c>
      <c r="M24" s="252">
        <v>733.45</v>
      </c>
      <c r="N24" s="252">
        <v>0</v>
      </c>
      <c r="O24" s="252">
        <v>0</v>
      </c>
      <c r="P24" s="252">
        <v>0</v>
      </c>
      <c r="Q24" s="252">
        <v>0</v>
      </c>
      <c r="R24" s="251">
        <v>11735.13</v>
      </c>
      <c r="S24" s="20">
        <v>100</v>
      </c>
      <c r="T24" s="20">
        <v>50</v>
      </c>
      <c r="U24" s="21">
        <v>25</v>
      </c>
      <c r="V24" s="20"/>
      <c r="W24" s="20"/>
      <c r="X24"/>
      <c r="Y24"/>
      <c r="AA24" s="17"/>
      <c r="AE24" s="46"/>
      <c r="AI24" s="17"/>
    </row>
    <row r="25" spans="1:35" s="16" customFormat="1" ht="45" x14ac:dyDescent="0.25">
      <c r="A25" s="16">
        <v>1201</v>
      </c>
      <c r="B25" s="20"/>
      <c r="C25" s="26" t="s">
        <v>1348</v>
      </c>
      <c r="D25" s="20">
        <v>23</v>
      </c>
      <c r="E25" s="20">
        <v>1</v>
      </c>
      <c r="F25" s="26" t="s">
        <v>829</v>
      </c>
      <c r="G25" s="252">
        <v>5866.62</v>
      </c>
      <c r="H25" s="252">
        <v>31.5</v>
      </c>
      <c r="I25" s="252">
        <v>1759.99</v>
      </c>
      <c r="J25" s="252">
        <v>21</v>
      </c>
      <c r="K25" s="252">
        <v>1173.32</v>
      </c>
      <c r="L25" s="252">
        <v>10.5</v>
      </c>
      <c r="M25" s="252">
        <v>586.66999999999996</v>
      </c>
      <c r="N25" s="252">
        <v>0</v>
      </c>
      <c r="O25" s="252">
        <v>0</v>
      </c>
      <c r="P25" s="252">
        <v>0</v>
      </c>
      <c r="Q25" s="252">
        <v>0</v>
      </c>
      <c r="R25" s="251">
        <v>9386.6</v>
      </c>
      <c r="S25" s="20">
        <v>100</v>
      </c>
      <c r="T25" s="20">
        <v>50</v>
      </c>
      <c r="U25" s="21">
        <v>25</v>
      </c>
      <c r="V25" s="20"/>
      <c r="W25" s="20"/>
      <c r="X25"/>
      <c r="Y25"/>
      <c r="AA25" s="17"/>
      <c r="AE25" s="46"/>
      <c r="AI25" s="17"/>
    </row>
    <row r="26" spans="1:35" s="16" customFormat="1" ht="45" x14ac:dyDescent="0.25">
      <c r="A26" s="16">
        <v>1202</v>
      </c>
      <c r="B26" s="20"/>
      <c r="C26" s="26" t="s">
        <v>1348</v>
      </c>
      <c r="D26" s="20">
        <v>24</v>
      </c>
      <c r="E26" s="20">
        <v>1</v>
      </c>
      <c r="F26" s="26" t="s">
        <v>828</v>
      </c>
      <c r="G26" s="252">
        <v>2333.79</v>
      </c>
      <c r="H26" s="252">
        <v>31.5</v>
      </c>
      <c r="I26" s="252">
        <v>700.14</v>
      </c>
      <c r="J26" s="252">
        <v>21</v>
      </c>
      <c r="K26" s="252">
        <v>466.76</v>
      </c>
      <c r="L26" s="252">
        <v>10.5</v>
      </c>
      <c r="M26" s="252">
        <v>233.38</v>
      </c>
      <c r="N26" s="252">
        <v>0</v>
      </c>
      <c r="O26" s="252">
        <v>0</v>
      </c>
      <c r="P26" s="252">
        <v>0</v>
      </c>
      <c r="Q26" s="252">
        <v>0</v>
      </c>
      <c r="R26" s="251">
        <v>3734.07</v>
      </c>
      <c r="S26" s="20">
        <v>100</v>
      </c>
      <c r="T26" s="20">
        <v>50</v>
      </c>
      <c r="U26" s="21">
        <v>25</v>
      </c>
      <c r="V26" s="20"/>
      <c r="W26" s="20"/>
      <c r="X26"/>
      <c r="Y26"/>
      <c r="AA26" s="17"/>
      <c r="AE26" s="46"/>
      <c r="AI26" s="17"/>
    </row>
    <row r="27" spans="1:35" s="16" customFormat="1" ht="45" x14ac:dyDescent="0.25">
      <c r="A27" s="16">
        <v>1203</v>
      </c>
      <c r="B27" s="20"/>
      <c r="C27" s="26" t="s">
        <v>1348</v>
      </c>
      <c r="D27" s="20">
        <v>25</v>
      </c>
      <c r="E27" s="20">
        <v>1</v>
      </c>
      <c r="F27" s="26" t="s">
        <v>827</v>
      </c>
      <c r="G27" s="252">
        <v>2333.79</v>
      </c>
      <c r="H27" s="252">
        <v>31.5</v>
      </c>
      <c r="I27" s="252">
        <v>700.14</v>
      </c>
      <c r="J27" s="252">
        <v>21</v>
      </c>
      <c r="K27" s="252">
        <v>466.76</v>
      </c>
      <c r="L27" s="252">
        <v>10.5</v>
      </c>
      <c r="M27" s="252">
        <v>233.38</v>
      </c>
      <c r="N27" s="252">
        <v>0</v>
      </c>
      <c r="O27" s="252">
        <v>0</v>
      </c>
      <c r="P27" s="252">
        <v>0</v>
      </c>
      <c r="Q27" s="252">
        <v>0</v>
      </c>
      <c r="R27" s="251">
        <v>3734.07</v>
      </c>
      <c r="S27" s="20">
        <v>100</v>
      </c>
      <c r="T27" s="20">
        <v>50</v>
      </c>
      <c r="U27" s="21">
        <v>25</v>
      </c>
      <c r="V27" s="20"/>
      <c r="W27" s="20"/>
      <c r="X27"/>
      <c r="Y27"/>
      <c r="AA27" s="17"/>
      <c r="AE27" s="46"/>
      <c r="AI27" s="17"/>
    </row>
    <row r="28" spans="1:35" s="16" customFormat="1" ht="45" x14ac:dyDescent="0.25">
      <c r="A28" s="16">
        <v>1204</v>
      </c>
      <c r="B28" s="20"/>
      <c r="C28" s="26" t="s">
        <v>1348</v>
      </c>
      <c r="D28" s="20">
        <v>26</v>
      </c>
      <c r="E28" s="20">
        <v>1</v>
      </c>
      <c r="F28" s="26" t="s">
        <v>826</v>
      </c>
      <c r="G28" s="252">
        <v>3199.76</v>
      </c>
      <c r="H28" s="252">
        <v>31.5</v>
      </c>
      <c r="I28" s="252">
        <v>959.93</v>
      </c>
      <c r="J28" s="252">
        <v>21</v>
      </c>
      <c r="K28" s="252">
        <v>639.95000000000005</v>
      </c>
      <c r="L28" s="252">
        <v>10.5</v>
      </c>
      <c r="M28" s="252">
        <v>319.98</v>
      </c>
      <c r="N28" s="252">
        <v>0</v>
      </c>
      <c r="O28" s="252">
        <v>0</v>
      </c>
      <c r="P28" s="252">
        <v>0</v>
      </c>
      <c r="Q28" s="252">
        <v>0</v>
      </c>
      <c r="R28" s="251">
        <v>5119.62</v>
      </c>
      <c r="S28" s="20">
        <v>100</v>
      </c>
      <c r="T28" s="20">
        <v>50</v>
      </c>
      <c r="U28" s="21">
        <v>25</v>
      </c>
      <c r="V28" s="20"/>
      <c r="W28" s="20"/>
      <c r="X28"/>
      <c r="Y28"/>
      <c r="AA28" s="17"/>
      <c r="AE28" s="46"/>
      <c r="AI28" s="17"/>
    </row>
    <row r="29" spans="1:35" s="16" customFormat="1" ht="45" x14ac:dyDescent="0.25">
      <c r="A29" s="16">
        <v>1205</v>
      </c>
      <c r="B29" s="20"/>
      <c r="C29" s="26" t="s">
        <v>1348</v>
      </c>
      <c r="D29" s="20">
        <v>27</v>
      </c>
      <c r="E29" s="20">
        <v>1</v>
      </c>
      <c r="F29" s="26" t="s">
        <v>825</v>
      </c>
      <c r="G29" s="252">
        <v>11334.74</v>
      </c>
      <c r="H29" s="252">
        <v>31.5</v>
      </c>
      <c r="I29" s="252">
        <v>3400.42</v>
      </c>
      <c r="J29" s="252">
        <v>21</v>
      </c>
      <c r="K29" s="252">
        <v>2266.9499999999998</v>
      </c>
      <c r="L29" s="252">
        <v>10.5</v>
      </c>
      <c r="M29" s="252">
        <v>1133.48</v>
      </c>
      <c r="N29" s="252">
        <v>0</v>
      </c>
      <c r="O29" s="252">
        <v>0</v>
      </c>
      <c r="P29" s="252">
        <v>0</v>
      </c>
      <c r="Q29" s="252">
        <v>0</v>
      </c>
      <c r="R29" s="251">
        <v>18135.59</v>
      </c>
      <c r="S29" s="20">
        <v>100</v>
      </c>
      <c r="T29" s="20">
        <v>50</v>
      </c>
      <c r="U29" s="21">
        <v>25</v>
      </c>
      <c r="V29" s="20"/>
      <c r="W29" s="20"/>
      <c r="X29"/>
      <c r="Y29"/>
      <c r="AA29" s="17"/>
      <c r="AE29" s="46"/>
      <c r="AI29" s="17"/>
    </row>
    <row r="30" spans="1:35" s="16" customFormat="1" ht="45" x14ac:dyDescent="0.25">
      <c r="A30" s="16">
        <v>1206</v>
      </c>
      <c r="B30" s="20"/>
      <c r="C30" s="26" t="s">
        <v>1348</v>
      </c>
      <c r="D30" s="20">
        <v>28</v>
      </c>
      <c r="E30" s="20">
        <v>1</v>
      </c>
      <c r="F30" s="26" t="s">
        <v>824</v>
      </c>
      <c r="G30" s="252">
        <v>16667.29</v>
      </c>
      <c r="H30" s="252">
        <v>31.5</v>
      </c>
      <c r="I30" s="252">
        <v>5000.18</v>
      </c>
      <c r="J30" s="252">
        <v>21</v>
      </c>
      <c r="K30" s="252">
        <v>3333.46</v>
      </c>
      <c r="L30" s="252">
        <v>10.5</v>
      </c>
      <c r="M30" s="246"/>
      <c r="N30" s="252">
        <v>0</v>
      </c>
      <c r="O30" s="252">
        <v>0</v>
      </c>
      <c r="P30" s="252">
        <v>0</v>
      </c>
      <c r="Q30" s="252">
        <v>0</v>
      </c>
      <c r="R30" s="253">
        <v>25000.93</v>
      </c>
      <c r="S30" s="20">
        <v>100</v>
      </c>
      <c r="T30" s="20">
        <v>50</v>
      </c>
      <c r="U30" s="21">
        <v>25</v>
      </c>
      <c r="V30" s="20"/>
      <c r="W30" s="20"/>
      <c r="X30" s="16" t="s">
        <v>71</v>
      </c>
      <c r="Y30"/>
      <c r="AA30" s="17"/>
      <c r="AE30" s="46"/>
      <c r="AI30" s="17"/>
    </row>
    <row r="31" spans="1:35" s="16" customFormat="1" ht="45" x14ac:dyDescent="0.25">
      <c r="A31" s="16">
        <v>1207</v>
      </c>
      <c r="B31" s="20"/>
      <c r="C31" s="26" t="s">
        <v>1348</v>
      </c>
      <c r="D31" s="20">
        <v>29</v>
      </c>
      <c r="E31" s="20">
        <v>1</v>
      </c>
      <c r="F31" s="26" t="s">
        <v>823</v>
      </c>
      <c r="G31" s="252">
        <v>1599.88</v>
      </c>
      <c r="H31" s="252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52">
        <v>0</v>
      </c>
      <c r="O31" s="252">
        <v>0</v>
      </c>
      <c r="P31" s="252">
        <v>0</v>
      </c>
      <c r="Q31" s="252">
        <v>0</v>
      </c>
      <c r="R31" s="251">
        <v>1599.88</v>
      </c>
      <c r="S31" s="20">
        <v>0</v>
      </c>
      <c r="T31" s="20">
        <v>0</v>
      </c>
      <c r="U31" s="21">
        <v>0</v>
      </c>
      <c r="V31" s="20"/>
      <c r="W31" s="20"/>
      <c r="X31"/>
      <c r="Y31"/>
      <c r="AA31" s="17"/>
      <c r="AE31" s="46"/>
      <c r="AI31" s="17"/>
    </row>
    <row r="32" spans="1:35" s="16" customFormat="1" ht="45" x14ac:dyDescent="0.25">
      <c r="A32" s="16">
        <v>1208</v>
      </c>
      <c r="B32" s="20"/>
      <c r="C32" s="26" t="s">
        <v>1348</v>
      </c>
      <c r="D32" s="20">
        <v>30</v>
      </c>
      <c r="E32" s="20">
        <v>1</v>
      </c>
      <c r="F32" s="26" t="s">
        <v>466</v>
      </c>
      <c r="G32" s="252">
        <v>2400.41</v>
      </c>
      <c r="H32" s="252">
        <v>31.5</v>
      </c>
      <c r="I32" s="252">
        <v>720.12</v>
      </c>
      <c r="J32" s="252">
        <v>21</v>
      </c>
      <c r="K32" s="252">
        <v>480.08</v>
      </c>
      <c r="L32" s="252">
        <v>0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1">
        <v>3600.61</v>
      </c>
      <c r="S32" s="20">
        <v>100</v>
      </c>
      <c r="T32" s="20">
        <v>50</v>
      </c>
      <c r="U32" s="21">
        <v>25</v>
      </c>
      <c r="V32" s="20"/>
      <c r="W32" s="20"/>
      <c r="X32"/>
      <c r="Y32"/>
      <c r="AA32" s="17"/>
      <c r="AE32" s="46"/>
      <c r="AI32" s="17"/>
    </row>
    <row r="33" spans="1:35" s="16" customFormat="1" ht="45" x14ac:dyDescent="0.25">
      <c r="A33" s="16">
        <v>1209</v>
      </c>
      <c r="B33" s="20"/>
      <c r="C33" s="26" t="s">
        <v>1348</v>
      </c>
      <c r="D33" s="20">
        <v>31</v>
      </c>
      <c r="E33" s="20">
        <v>1</v>
      </c>
      <c r="F33" s="26" t="s">
        <v>465</v>
      </c>
      <c r="G33" s="252">
        <v>3334.16</v>
      </c>
      <c r="H33" s="252">
        <v>31.5</v>
      </c>
      <c r="I33" s="252">
        <v>1000.25</v>
      </c>
      <c r="J33" s="252">
        <v>21</v>
      </c>
      <c r="K33" s="252">
        <v>666.83</v>
      </c>
      <c r="L33" s="252">
        <v>0</v>
      </c>
      <c r="M33" s="252">
        <v>0</v>
      </c>
      <c r="N33" s="252">
        <v>0</v>
      </c>
      <c r="O33" s="252">
        <v>0</v>
      </c>
      <c r="P33" s="252">
        <v>0</v>
      </c>
      <c r="Q33" s="252">
        <v>0</v>
      </c>
      <c r="R33" s="251">
        <v>5001.24</v>
      </c>
      <c r="S33" s="20">
        <v>100</v>
      </c>
      <c r="T33" s="20">
        <v>50</v>
      </c>
      <c r="U33" s="21">
        <v>25</v>
      </c>
      <c r="V33" s="20"/>
      <c r="W33" s="20"/>
      <c r="X33"/>
      <c r="Y33"/>
      <c r="AA33" s="17"/>
      <c r="AE33" s="46"/>
      <c r="AI33" s="17"/>
    </row>
    <row r="34" spans="1:35" s="16" customFormat="1" ht="45" x14ac:dyDescent="0.25">
      <c r="A34" s="16">
        <v>1210</v>
      </c>
      <c r="B34" s="20"/>
      <c r="C34" s="26" t="s">
        <v>1348</v>
      </c>
      <c r="D34" s="20">
        <v>32</v>
      </c>
      <c r="E34" s="20">
        <v>1</v>
      </c>
      <c r="F34" s="26" t="s">
        <v>454</v>
      </c>
      <c r="G34" s="252">
        <v>534.07000000000005</v>
      </c>
      <c r="H34" s="252">
        <v>0</v>
      </c>
      <c r="I34" s="246">
        <v>0</v>
      </c>
      <c r="J34" s="246">
        <v>0</v>
      </c>
      <c r="K34" s="246">
        <v>0</v>
      </c>
      <c r="L34" s="246">
        <v>0</v>
      </c>
      <c r="M34" s="246">
        <v>0</v>
      </c>
      <c r="N34" s="252">
        <v>0</v>
      </c>
      <c r="O34" s="252">
        <v>0</v>
      </c>
      <c r="P34" s="252">
        <v>0</v>
      </c>
      <c r="Q34" s="252">
        <v>0</v>
      </c>
      <c r="R34" s="251">
        <v>534.07000000000005</v>
      </c>
      <c r="S34" s="20">
        <v>0</v>
      </c>
      <c r="T34" s="20">
        <v>0</v>
      </c>
      <c r="U34" s="21">
        <v>0</v>
      </c>
      <c r="V34" s="20"/>
      <c r="W34" s="20"/>
      <c r="X34"/>
      <c r="Y34"/>
      <c r="AA34" s="17"/>
      <c r="AE34" s="46"/>
      <c r="AI34" s="17"/>
    </row>
    <row r="35" spans="1:35" s="16" customFormat="1" ht="45" x14ac:dyDescent="0.25">
      <c r="A35" s="16">
        <v>1211</v>
      </c>
      <c r="B35" s="20"/>
      <c r="C35" s="26" t="s">
        <v>1348</v>
      </c>
      <c r="D35" s="20">
        <v>33</v>
      </c>
      <c r="E35" s="20">
        <v>1</v>
      </c>
      <c r="F35" s="26" t="s">
        <v>822</v>
      </c>
      <c r="G35" s="252">
        <v>6400.7</v>
      </c>
      <c r="H35" s="252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52">
        <v>0</v>
      </c>
      <c r="O35" s="252">
        <v>0</v>
      </c>
      <c r="P35" s="252">
        <v>0</v>
      </c>
      <c r="Q35" s="252">
        <v>0</v>
      </c>
      <c r="R35" s="251">
        <v>6400.7</v>
      </c>
      <c r="S35" s="20">
        <v>0</v>
      </c>
      <c r="T35" s="20">
        <v>0</v>
      </c>
      <c r="U35" s="21">
        <v>0</v>
      </c>
      <c r="V35" s="20"/>
      <c r="W35" s="20"/>
      <c r="X35"/>
      <c r="Y35"/>
      <c r="AA35" s="17"/>
      <c r="AE35" s="46"/>
      <c r="AI35" s="17"/>
    </row>
    <row r="36" spans="1:35" s="16" customFormat="1" ht="45" x14ac:dyDescent="0.25">
      <c r="A36" s="16">
        <v>1212</v>
      </c>
      <c r="B36" s="20"/>
      <c r="C36" s="26" t="s">
        <v>1348</v>
      </c>
      <c r="D36" s="20">
        <v>34</v>
      </c>
      <c r="E36" s="20">
        <v>1</v>
      </c>
      <c r="F36" s="26" t="s">
        <v>821</v>
      </c>
      <c r="G36" s="252">
        <v>6400.7</v>
      </c>
      <c r="H36" s="252">
        <v>0</v>
      </c>
      <c r="I36" s="246">
        <v>0</v>
      </c>
      <c r="J36" s="246">
        <v>0</v>
      </c>
      <c r="K36" s="246">
        <v>0</v>
      </c>
      <c r="L36" s="246">
        <v>0</v>
      </c>
      <c r="M36" s="246">
        <v>0</v>
      </c>
      <c r="N36" s="252">
        <v>0</v>
      </c>
      <c r="O36" s="252">
        <v>0</v>
      </c>
      <c r="P36" s="252">
        <v>0</v>
      </c>
      <c r="Q36" s="252">
        <v>0</v>
      </c>
      <c r="R36" s="251">
        <v>6400.7</v>
      </c>
      <c r="S36" s="20">
        <v>0</v>
      </c>
      <c r="T36" s="20">
        <v>0</v>
      </c>
      <c r="U36" s="21">
        <v>0</v>
      </c>
      <c r="V36" s="20"/>
      <c r="W36" s="20"/>
      <c r="X36"/>
      <c r="Y36"/>
      <c r="AA36" s="17"/>
      <c r="AE36" s="46"/>
      <c r="AI36" s="17"/>
    </row>
    <row r="37" spans="1:35" s="16" customFormat="1" ht="45" x14ac:dyDescent="0.25">
      <c r="A37" s="16">
        <v>1213</v>
      </c>
      <c r="B37" s="20"/>
      <c r="C37" s="26" t="s">
        <v>1348</v>
      </c>
      <c r="D37" s="20">
        <v>35</v>
      </c>
      <c r="E37" s="20">
        <v>1</v>
      </c>
      <c r="F37" s="26" t="s">
        <v>450</v>
      </c>
      <c r="G37" s="252">
        <v>1200.2</v>
      </c>
      <c r="H37" s="252">
        <v>0</v>
      </c>
      <c r="I37" s="246">
        <v>0</v>
      </c>
      <c r="J37" s="246">
        <v>0</v>
      </c>
      <c r="K37" s="246">
        <v>0</v>
      </c>
      <c r="L37" s="246">
        <v>0</v>
      </c>
      <c r="M37" s="246">
        <v>0</v>
      </c>
      <c r="N37" s="252">
        <v>0</v>
      </c>
      <c r="O37" s="252">
        <v>0</v>
      </c>
      <c r="P37" s="252">
        <v>0</v>
      </c>
      <c r="Q37" s="252">
        <v>0</v>
      </c>
      <c r="R37" s="251">
        <v>1200.2</v>
      </c>
      <c r="S37" s="20">
        <v>0</v>
      </c>
      <c r="T37" s="20">
        <v>0</v>
      </c>
      <c r="U37" s="21">
        <v>0</v>
      </c>
      <c r="V37" s="20"/>
      <c r="W37" s="20"/>
      <c r="X37"/>
      <c r="Y37"/>
      <c r="AA37" s="17"/>
      <c r="AE37" s="46"/>
      <c r="AI37" s="17"/>
    </row>
    <row r="38" spans="1:35" s="16" customFormat="1" ht="45" x14ac:dyDescent="0.25">
      <c r="A38" s="16">
        <v>1214</v>
      </c>
      <c r="B38" s="20"/>
      <c r="C38" s="26" t="s">
        <v>1348</v>
      </c>
      <c r="D38" s="20">
        <v>36</v>
      </c>
      <c r="E38" s="20">
        <v>1</v>
      </c>
      <c r="F38" s="26" t="s">
        <v>820</v>
      </c>
      <c r="G38" s="252">
        <v>1466.66</v>
      </c>
      <c r="H38" s="252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52">
        <v>0</v>
      </c>
      <c r="O38" s="252">
        <v>0</v>
      </c>
      <c r="P38" s="252">
        <v>0</v>
      </c>
      <c r="Q38" s="252">
        <v>0</v>
      </c>
      <c r="R38" s="251">
        <v>1466.66</v>
      </c>
      <c r="S38" s="20">
        <v>0</v>
      </c>
      <c r="T38" s="20">
        <v>0</v>
      </c>
      <c r="U38" s="21">
        <v>0</v>
      </c>
      <c r="V38" s="20"/>
      <c r="W38" s="20"/>
      <c r="X38"/>
      <c r="Y38"/>
      <c r="AA38" s="17"/>
      <c r="AE38" s="46"/>
      <c r="AI38" s="17"/>
    </row>
    <row r="39" spans="1:35" s="16" customFormat="1" ht="45" x14ac:dyDescent="0.25">
      <c r="B39" s="132"/>
      <c r="C39" s="26" t="s">
        <v>1348</v>
      </c>
      <c r="D39" s="20">
        <v>37</v>
      </c>
      <c r="E39" s="250"/>
      <c r="F39" s="137" t="s">
        <v>819</v>
      </c>
      <c r="G39" s="252">
        <v>15873.61</v>
      </c>
      <c r="H39" s="252">
        <v>30</v>
      </c>
      <c r="I39" s="252">
        <v>4762.08</v>
      </c>
      <c r="J39" s="252">
        <v>20</v>
      </c>
      <c r="K39" s="252">
        <v>3174.72</v>
      </c>
      <c r="L39" s="252">
        <v>10</v>
      </c>
      <c r="M39" s="252">
        <v>1587.36</v>
      </c>
      <c r="N39" s="252">
        <v>0</v>
      </c>
      <c r="O39" s="252">
        <v>0</v>
      </c>
      <c r="P39" s="252">
        <v>0</v>
      </c>
      <c r="Q39" s="252">
        <v>0</v>
      </c>
      <c r="R39" s="251">
        <v>25397.77</v>
      </c>
      <c r="S39" s="70"/>
      <c r="T39" s="70"/>
      <c r="U39" s="70"/>
      <c r="V39" s="70"/>
      <c r="W39" s="70"/>
      <c r="X39" s="108"/>
      <c r="Y39"/>
      <c r="Z39" s="109"/>
      <c r="AA39" s="17"/>
      <c r="AI39" s="17"/>
    </row>
    <row r="40" spans="1:35" s="16" customFormat="1" ht="45" x14ac:dyDescent="0.25">
      <c r="B40" s="132"/>
      <c r="C40" s="26" t="s">
        <v>1348</v>
      </c>
      <c r="D40" s="20">
        <v>38</v>
      </c>
      <c r="E40" s="250"/>
      <c r="F40" s="249" t="s">
        <v>817</v>
      </c>
      <c r="G40" s="248">
        <v>4951.74</v>
      </c>
      <c r="H40" s="248">
        <v>30</v>
      </c>
      <c r="I40" s="248">
        <v>1485.52</v>
      </c>
      <c r="J40" s="248">
        <v>20</v>
      </c>
      <c r="K40" s="248">
        <v>990.35</v>
      </c>
      <c r="L40" s="248">
        <v>10</v>
      </c>
      <c r="M40" s="248">
        <v>495.17</v>
      </c>
      <c r="N40" s="248">
        <v>0</v>
      </c>
      <c r="O40" s="248">
        <v>0</v>
      </c>
      <c r="P40" s="248">
        <v>0</v>
      </c>
      <c r="Q40" s="248">
        <v>0</v>
      </c>
      <c r="R40" s="247">
        <v>7922.78</v>
      </c>
      <c r="S40" s="70"/>
      <c r="T40" s="70"/>
      <c r="U40" s="70"/>
      <c r="V40" s="70"/>
      <c r="W40" s="70"/>
      <c r="X40" s="108"/>
      <c r="Y40"/>
      <c r="AA40" s="17"/>
      <c r="AI40" s="17"/>
    </row>
    <row r="41" spans="1:35" ht="45" x14ac:dyDescent="0.25">
      <c r="C41" s="26" t="s">
        <v>1348</v>
      </c>
      <c r="D41" s="20">
        <v>39</v>
      </c>
      <c r="E41" s="245">
        <v>1</v>
      </c>
      <c r="F41" s="244" t="s">
        <v>210</v>
      </c>
      <c r="G41" s="229">
        <v>2800.09</v>
      </c>
      <c r="H41" s="229">
        <v>31.5</v>
      </c>
      <c r="I41" s="229">
        <v>840.03</v>
      </c>
      <c r="J41" s="229">
        <v>21</v>
      </c>
      <c r="K41" s="229">
        <v>560.02</v>
      </c>
      <c r="L41" s="229">
        <v>10.5</v>
      </c>
      <c r="M41" s="229">
        <v>280.01</v>
      </c>
      <c r="N41" s="229">
        <v>0</v>
      </c>
      <c r="O41" s="229">
        <v>0</v>
      </c>
      <c r="P41" s="229">
        <v>0</v>
      </c>
      <c r="Q41" s="229">
        <v>0</v>
      </c>
      <c r="R41" s="229">
        <v>4480.1499999999996</v>
      </c>
    </row>
    <row r="42" spans="1:35" ht="45" x14ac:dyDescent="0.25">
      <c r="C42" s="26" t="s">
        <v>1348</v>
      </c>
      <c r="D42" s="20">
        <v>40</v>
      </c>
      <c r="E42" s="245">
        <v>1</v>
      </c>
      <c r="F42" s="244" t="s">
        <v>209</v>
      </c>
      <c r="G42" s="229">
        <v>4599.8100000000004</v>
      </c>
      <c r="H42" s="229">
        <v>31.5</v>
      </c>
      <c r="I42" s="229">
        <v>1379.94</v>
      </c>
      <c r="J42" s="229">
        <v>21</v>
      </c>
      <c r="K42" s="229">
        <v>919.96</v>
      </c>
      <c r="L42" s="229">
        <v>10.5</v>
      </c>
      <c r="M42" s="229">
        <v>459.98</v>
      </c>
      <c r="N42" s="229">
        <v>0</v>
      </c>
      <c r="O42" s="229">
        <v>0</v>
      </c>
      <c r="P42" s="229">
        <v>0</v>
      </c>
      <c r="Q42" s="229">
        <v>0</v>
      </c>
      <c r="R42" s="229">
        <v>7359.69</v>
      </c>
    </row>
    <row r="43" spans="1:35" ht="45" x14ac:dyDescent="0.25">
      <c r="C43" s="26" t="s">
        <v>1348</v>
      </c>
      <c r="D43" s="20">
        <v>41</v>
      </c>
      <c r="E43" s="245">
        <v>1</v>
      </c>
      <c r="F43" s="244" t="s">
        <v>208</v>
      </c>
      <c r="G43" s="229">
        <v>6400.7</v>
      </c>
      <c r="H43" s="229">
        <v>31.5</v>
      </c>
      <c r="I43" s="229">
        <v>1920.21</v>
      </c>
      <c r="J43" s="229">
        <v>21</v>
      </c>
      <c r="K43" s="229">
        <v>1280.1400000000001</v>
      </c>
      <c r="L43" s="229">
        <v>10.5</v>
      </c>
      <c r="M43" s="229">
        <v>640.07000000000005</v>
      </c>
      <c r="N43" s="229">
        <v>0</v>
      </c>
      <c r="O43" s="229">
        <v>0</v>
      </c>
      <c r="P43" s="229">
        <v>0</v>
      </c>
      <c r="Q43" s="229">
        <v>0</v>
      </c>
      <c r="R43" s="229">
        <v>10241.120000000001</v>
      </c>
    </row>
    <row r="44" spans="1:35" ht="45" x14ac:dyDescent="0.25">
      <c r="C44" s="26" t="s">
        <v>1348</v>
      </c>
      <c r="D44" s="20">
        <v>42</v>
      </c>
      <c r="E44" s="245">
        <v>1</v>
      </c>
      <c r="F44" s="244" t="s">
        <v>208</v>
      </c>
      <c r="G44" s="229">
        <v>6400.7</v>
      </c>
      <c r="H44" s="229">
        <v>31.5</v>
      </c>
      <c r="I44" s="229">
        <v>1920.21</v>
      </c>
      <c r="J44" s="229">
        <v>21</v>
      </c>
      <c r="K44" s="229">
        <v>1280.1400000000001</v>
      </c>
      <c r="L44" s="229">
        <v>10.5</v>
      </c>
      <c r="M44" s="229">
        <v>640.07000000000005</v>
      </c>
      <c r="N44" s="229">
        <v>0</v>
      </c>
      <c r="O44" s="229">
        <v>0</v>
      </c>
      <c r="P44" s="229">
        <v>0</v>
      </c>
      <c r="Q44" s="229">
        <v>0</v>
      </c>
      <c r="R44" s="229">
        <v>10241.120000000001</v>
      </c>
    </row>
    <row r="45" spans="1:35" ht="45" x14ac:dyDescent="0.25">
      <c r="C45" s="26" t="s">
        <v>1348</v>
      </c>
      <c r="D45" s="20">
        <v>43</v>
      </c>
      <c r="E45" s="245">
        <v>1</v>
      </c>
      <c r="F45" s="244" t="s">
        <v>207</v>
      </c>
      <c r="G45" s="229">
        <v>666.13</v>
      </c>
      <c r="H45" s="229">
        <v>31.5</v>
      </c>
      <c r="I45" s="229">
        <v>199.84</v>
      </c>
      <c r="J45" s="229">
        <v>21</v>
      </c>
      <c r="K45" s="229">
        <v>133.22</v>
      </c>
      <c r="L45" s="229">
        <v>10.5</v>
      </c>
      <c r="M45" s="229">
        <v>66.61</v>
      </c>
      <c r="N45" s="229">
        <v>0</v>
      </c>
      <c r="O45" s="229">
        <v>0</v>
      </c>
      <c r="P45" s="229">
        <v>0</v>
      </c>
      <c r="Q45" s="229">
        <v>0</v>
      </c>
      <c r="R45" s="229">
        <v>1065.8</v>
      </c>
    </row>
    <row r="46" spans="1:35" ht="45" x14ac:dyDescent="0.25">
      <c r="C46" s="26" t="s">
        <v>1348</v>
      </c>
      <c r="D46" s="20">
        <v>44</v>
      </c>
      <c r="E46" s="245">
        <v>1</v>
      </c>
      <c r="F46" s="244" t="s">
        <v>206</v>
      </c>
      <c r="G46" s="229">
        <v>18668.009999999998</v>
      </c>
      <c r="H46" s="229">
        <v>31.5</v>
      </c>
      <c r="I46" s="229">
        <v>5600.41</v>
      </c>
      <c r="J46" s="229">
        <v>21</v>
      </c>
      <c r="K46" s="229">
        <v>3733.6</v>
      </c>
      <c r="L46" s="229">
        <v>10.5</v>
      </c>
      <c r="M46" s="229">
        <v>1866.81</v>
      </c>
      <c r="N46" s="229">
        <v>0</v>
      </c>
      <c r="O46" s="229">
        <v>0</v>
      </c>
      <c r="P46" s="229">
        <v>0</v>
      </c>
      <c r="Q46" s="229">
        <v>0</v>
      </c>
      <c r="R46" s="229">
        <v>29868.83</v>
      </c>
    </row>
    <row r="47" spans="1:35" ht="45" x14ac:dyDescent="0.25">
      <c r="C47" s="26" t="s">
        <v>1348</v>
      </c>
      <c r="D47" s="20">
        <v>45</v>
      </c>
      <c r="E47" s="245">
        <v>1</v>
      </c>
      <c r="F47" s="244" t="s">
        <v>205</v>
      </c>
      <c r="G47" s="229">
        <v>18668.009999999998</v>
      </c>
      <c r="H47" s="229">
        <v>31.5</v>
      </c>
      <c r="I47" s="229">
        <v>5600.41</v>
      </c>
      <c r="J47" s="229">
        <v>21</v>
      </c>
      <c r="K47" s="229">
        <v>3733.6</v>
      </c>
      <c r="L47" s="229">
        <v>10.5</v>
      </c>
      <c r="M47" s="229">
        <v>1866.81</v>
      </c>
      <c r="N47" s="229">
        <v>0</v>
      </c>
      <c r="O47" s="229">
        <v>0</v>
      </c>
      <c r="P47" s="229">
        <v>0</v>
      </c>
      <c r="Q47" s="229">
        <v>0</v>
      </c>
      <c r="R47" s="229">
        <v>29868.83</v>
      </c>
    </row>
    <row r="48" spans="1:35" ht="45" x14ac:dyDescent="0.25">
      <c r="C48" s="26" t="s">
        <v>1348</v>
      </c>
      <c r="D48" s="20">
        <v>46</v>
      </c>
      <c r="E48" s="245">
        <v>1</v>
      </c>
      <c r="F48" s="244" t="s">
        <v>204</v>
      </c>
      <c r="G48" s="229">
        <v>6001.02</v>
      </c>
      <c r="H48" s="229">
        <v>31.5</v>
      </c>
      <c r="I48" s="229">
        <v>1800.31</v>
      </c>
      <c r="J48" s="229">
        <v>21</v>
      </c>
      <c r="K48" s="229">
        <v>1200.2</v>
      </c>
      <c r="L48" s="229">
        <v>10.5</v>
      </c>
      <c r="M48" s="229">
        <v>600.11</v>
      </c>
      <c r="N48" s="229">
        <v>0</v>
      </c>
      <c r="O48" s="229">
        <v>0</v>
      </c>
      <c r="P48" s="229">
        <v>0</v>
      </c>
      <c r="Q48" s="229">
        <v>0</v>
      </c>
      <c r="R48" s="229">
        <v>9601.64</v>
      </c>
    </row>
    <row r="49" spans="3:18" ht="45" x14ac:dyDescent="0.25">
      <c r="C49" s="26" t="s">
        <v>1348</v>
      </c>
      <c r="D49" s="20">
        <v>47</v>
      </c>
      <c r="E49" s="245">
        <v>1</v>
      </c>
      <c r="F49" s="244" t="s">
        <v>203</v>
      </c>
      <c r="G49" s="229">
        <v>5466.94</v>
      </c>
      <c r="H49" s="229">
        <v>31.5</v>
      </c>
      <c r="I49" s="229">
        <v>1640.08</v>
      </c>
      <c r="J49" s="229">
        <v>21</v>
      </c>
      <c r="K49" s="229">
        <v>1093.3900000000001</v>
      </c>
      <c r="L49" s="229">
        <v>10.5</v>
      </c>
      <c r="M49" s="229">
        <v>546.69000000000005</v>
      </c>
      <c r="N49" s="229">
        <v>0</v>
      </c>
      <c r="O49" s="229">
        <v>0</v>
      </c>
      <c r="P49" s="229">
        <v>0</v>
      </c>
      <c r="Q49" s="229">
        <v>0</v>
      </c>
      <c r="R49" s="229">
        <v>8747.1</v>
      </c>
    </row>
    <row r="50" spans="3:18" ht="45" x14ac:dyDescent="0.25">
      <c r="C50" s="26" t="s">
        <v>1348</v>
      </c>
      <c r="D50" s="20">
        <v>48</v>
      </c>
      <c r="E50" s="245">
        <v>1</v>
      </c>
      <c r="F50" s="244" t="s">
        <v>202</v>
      </c>
      <c r="G50" s="229">
        <v>3999.12</v>
      </c>
      <c r="H50" s="229">
        <v>31.5</v>
      </c>
      <c r="I50" s="229">
        <v>1199.74</v>
      </c>
      <c r="J50" s="229">
        <v>21</v>
      </c>
      <c r="K50" s="229">
        <v>799.83</v>
      </c>
      <c r="L50" s="229">
        <v>10.5</v>
      </c>
      <c r="M50" s="229">
        <v>399.91</v>
      </c>
      <c r="N50" s="229">
        <v>0</v>
      </c>
      <c r="O50" s="229">
        <v>0</v>
      </c>
      <c r="P50" s="229">
        <v>0</v>
      </c>
      <c r="Q50" s="229">
        <v>0</v>
      </c>
      <c r="R50" s="229">
        <v>6398.6</v>
      </c>
    </row>
    <row r="51" spans="3:18" ht="45" x14ac:dyDescent="0.25">
      <c r="C51" s="26" t="s">
        <v>1348</v>
      </c>
      <c r="D51" s="20">
        <v>49</v>
      </c>
      <c r="E51" s="245">
        <v>1</v>
      </c>
      <c r="F51" s="244" t="s">
        <v>201</v>
      </c>
      <c r="G51" s="229">
        <v>16667.29</v>
      </c>
      <c r="H51" s="229">
        <v>31.5</v>
      </c>
      <c r="I51" s="229">
        <v>5000.18</v>
      </c>
      <c r="J51" s="229">
        <v>21</v>
      </c>
      <c r="K51" s="229">
        <v>3333.46</v>
      </c>
      <c r="L51" s="229">
        <v>10.5</v>
      </c>
      <c r="M51" s="229">
        <v>1666.73</v>
      </c>
      <c r="N51" s="229">
        <v>0</v>
      </c>
      <c r="O51" s="229">
        <v>0</v>
      </c>
      <c r="P51" s="229">
        <v>0</v>
      </c>
      <c r="Q51" s="229">
        <v>0</v>
      </c>
      <c r="R51" s="229">
        <v>26667.66</v>
      </c>
    </row>
    <row r="52" spans="3:18" ht="45" x14ac:dyDescent="0.25">
      <c r="C52" s="26" t="s">
        <v>1348</v>
      </c>
      <c r="D52" s="20">
        <v>50</v>
      </c>
      <c r="E52" s="245">
        <v>1</v>
      </c>
      <c r="F52" s="244" t="s">
        <v>200</v>
      </c>
      <c r="G52" s="229">
        <v>6001.02</v>
      </c>
      <c r="H52" s="229">
        <v>31.5</v>
      </c>
      <c r="I52" s="229">
        <v>1800.31</v>
      </c>
      <c r="J52" s="229">
        <v>21</v>
      </c>
      <c r="K52" s="229">
        <v>1200.2</v>
      </c>
      <c r="L52" s="229">
        <v>10.5</v>
      </c>
      <c r="M52" s="229">
        <v>600.11</v>
      </c>
      <c r="N52" s="229">
        <v>0</v>
      </c>
      <c r="O52" s="229">
        <v>0</v>
      </c>
      <c r="P52" s="229">
        <v>0</v>
      </c>
      <c r="Q52" s="229">
        <v>0</v>
      </c>
      <c r="R52" s="229">
        <v>9601.64</v>
      </c>
    </row>
    <row r="53" spans="3:18" ht="45" x14ac:dyDescent="0.25">
      <c r="C53" s="26" t="s">
        <v>1348</v>
      </c>
      <c r="D53" s="20">
        <v>51</v>
      </c>
      <c r="E53" s="245">
        <v>1</v>
      </c>
      <c r="F53" s="244" t="s">
        <v>199</v>
      </c>
      <c r="G53" s="229">
        <v>7200.05</v>
      </c>
      <c r="H53" s="229">
        <v>31.5</v>
      </c>
      <c r="I53" s="229">
        <v>2160.02</v>
      </c>
      <c r="J53" s="229">
        <v>21</v>
      </c>
      <c r="K53" s="229">
        <v>1440.01</v>
      </c>
      <c r="L53" s="229">
        <v>10.5</v>
      </c>
      <c r="M53" s="229">
        <v>720.01</v>
      </c>
      <c r="N53" s="229">
        <v>0</v>
      </c>
      <c r="O53" s="229">
        <v>0</v>
      </c>
      <c r="P53" s="229">
        <v>0</v>
      </c>
      <c r="Q53" s="229">
        <v>0</v>
      </c>
      <c r="R53" s="229">
        <v>11520.09</v>
      </c>
    </row>
    <row r="54" spans="3:18" ht="45" x14ac:dyDescent="0.25">
      <c r="C54" s="26" t="s">
        <v>1348</v>
      </c>
      <c r="D54" s="20">
        <v>52</v>
      </c>
      <c r="E54" s="245">
        <v>1</v>
      </c>
      <c r="F54" s="244" t="s">
        <v>198</v>
      </c>
      <c r="G54" s="229">
        <v>7334.45</v>
      </c>
      <c r="H54" s="229">
        <v>31.5</v>
      </c>
      <c r="I54" s="229">
        <v>2200.34</v>
      </c>
      <c r="J54" s="229">
        <v>21</v>
      </c>
      <c r="K54" s="229">
        <v>1466.89</v>
      </c>
      <c r="L54" s="229">
        <v>10.5</v>
      </c>
      <c r="M54" s="229">
        <v>733.45</v>
      </c>
      <c r="N54" s="229">
        <v>0</v>
      </c>
      <c r="O54" s="229">
        <v>0</v>
      </c>
      <c r="P54" s="229">
        <v>0</v>
      </c>
      <c r="Q54" s="229">
        <v>0</v>
      </c>
      <c r="R54" s="229">
        <v>11735.13</v>
      </c>
    </row>
    <row r="55" spans="3:18" ht="45" x14ac:dyDescent="0.25">
      <c r="C55" s="26" t="s">
        <v>1348</v>
      </c>
      <c r="D55" s="20">
        <v>53</v>
      </c>
      <c r="E55" s="245">
        <v>1</v>
      </c>
      <c r="F55" s="244" t="s">
        <v>197</v>
      </c>
      <c r="G55" s="229">
        <v>9600.4599999999991</v>
      </c>
      <c r="H55" s="229">
        <v>31.5</v>
      </c>
      <c r="I55" s="229">
        <v>2880.14</v>
      </c>
      <c r="J55" s="229">
        <v>21</v>
      </c>
      <c r="K55" s="229">
        <v>1920.09</v>
      </c>
      <c r="L55" s="229">
        <v>10.5</v>
      </c>
      <c r="M55" s="229">
        <v>960.05</v>
      </c>
      <c r="N55" s="229">
        <v>0</v>
      </c>
      <c r="O55" s="229">
        <v>0</v>
      </c>
      <c r="P55" s="229">
        <v>0</v>
      </c>
      <c r="Q55" s="229">
        <v>0</v>
      </c>
      <c r="R55" s="229">
        <v>15360.74</v>
      </c>
    </row>
    <row r="56" spans="3:18" ht="45" x14ac:dyDescent="0.25">
      <c r="C56" s="26" t="s">
        <v>1348</v>
      </c>
      <c r="D56" s="20">
        <v>54</v>
      </c>
      <c r="E56" s="245">
        <v>1</v>
      </c>
      <c r="F56" s="244" t="s">
        <v>196</v>
      </c>
      <c r="G56" s="229">
        <v>2266.02</v>
      </c>
      <c r="H56" s="229">
        <v>31.5</v>
      </c>
      <c r="I56" s="229">
        <v>679.8</v>
      </c>
      <c r="J56" s="229">
        <v>21</v>
      </c>
      <c r="K56" s="229">
        <v>453.2</v>
      </c>
      <c r="L56" s="229">
        <v>10.5</v>
      </c>
      <c r="M56" s="229">
        <v>226.6</v>
      </c>
      <c r="N56" s="229">
        <v>0</v>
      </c>
      <c r="O56" s="229">
        <v>0</v>
      </c>
      <c r="P56" s="229">
        <v>0</v>
      </c>
      <c r="Q56" s="229">
        <v>0</v>
      </c>
      <c r="R56" s="229">
        <v>3625.62</v>
      </c>
    </row>
    <row r="57" spans="3:18" ht="45" x14ac:dyDescent="0.25">
      <c r="C57" s="26" t="s">
        <v>1348</v>
      </c>
      <c r="D57" s="20">
        <v>55</v>
      </c>
      <c r="E57" s="245">
        <v>1</v>
      </c>
      <c r="F57" s="244" t="s">
        <v>195</v>
      </c>
      <c r="G57" s="229">
        <v>4399.97</v>
      </c>
      <c r="H57" s="229">
        <v>31.5</v>
      </c>
      <c r="I57" s="229">
        <v>1320</v>
      </c>
      <c r="J57" s="229">
        <v>21</v>
      </c>
      <c r="K57" s="229">
        <v>879.99</v>
      </c>
      <c r="L57" s="229">
        <v>10.5</v>
      </c>
      <c r="M57" s="229">
        <v>440</v>
      </c>
      <c r="N57" s="229">
        <v>0</v>
      </c>
      <c r="O57" s="229">
        <v>0</v>
      </c>
      <c r="P57" s="229">
        <v>0</v>
      </c>
      <c r="Q57" s="229">
        <v>0</v>
      </c>
      <c r="R57" s="229">
        <v>7039.96</v>
      </c>
    </row>
    <row r="58" spans="3:18" ht="45" x14ac:dyDescent="0.25">
      <c r="C58" s="26" t="s">
        <v>1348</v>
      </c>
      <c r="D58" s="20">
        <v>56</v>
      </c>
      <c r="E58" s="245">
        <v>1</v>
      </c>
      <c r="F58" s="244" t="s">
        <v>6</v>
      </c>
      <c r="G58" s="229">
        <v>1333.43</v>
      </c>
      <c r="H58" s="229">
        <v>31.5</v>
      </c>
      <c r="I58" s="229">
        <v>400.03</v>
      </c>
      <c r="J58" s="229">
        <v>21</v>
      </c>
      <c r="K58" s="229">
        <v>266.69</v>
      </c>
      <c r="L58" s="229">
        <v>0</v>
      </c>
      <c r="M58" s="246">
        <v>0</v>
      </c>
      <c r="N58" s="229">
        <v>0</v>
      </c>
      <c r="O58" s="229">
        <v>0</v>
      </c>
      <c r="P58" s="229">
        <v>0</v>
      </c>
      <c r="Q58" s="229">
        <v>0</v>
      </c>
      <c r="R58" s="229">
        <v>2000.15</v>
      </c>
    </row>
    <row r="59" spans="3:18" ht="45" x14ac:dyDescent="0.25">
      <c r="C59" s="26" t="s">
        <v>1348</v>
      </c>
      <c r="D59" s="20">
        <v>57</v>
      </c>
      <c r="E59" s="245">
        <v>1</v>
      </c>
      <c r="F59" s="244" t="s">
        <v>194</v>
      </c>
      <c r="G59" s="229">
        <v>6400.7</v>
      </c>
      <c r="H59" s="229">
        <v>31.5</v>
      </c>
      <c r="I59" s="229">
        <v>1920.21</v>
      </c>
      <c r="J59" s="229">
        <v>21</v>
      </c>
      <c r="K59" s="229">
        <v>1280.1400000000001</v>
      </c>
      <c r="L59" s="229">
        <v>10.5</v>
      </c>
      <c r="M59" s="229">
        <v>640.07000000000005</v>
      </c>
      <c r="N59" s="229">
        <v>0</v>
      </c>
      <c r="O59" s="229">
        <v>0</v>
      </c>
      <c r="P59" s="229">
        <v>0</v>
      </c>
      <c r="Q59" s="229">
        <v>0</v>
      </c>
      <c r="R59" s="229">
        <v>10241.120000000001</v>
      </c>
    </row>
    <row r="60" spans="3:18" ht="45" x14ac:dyDescent="0.25">
      <c r="C60" s="26" t="s">
        <v>1348</v>
      </c>
      <c r="D60" s="20">
        <v>58</v>
      </c>
      <c r="E60" s="245">
        <v>1</v>
      </c>
      <c r="F60" s="244" t="s">
        <v>193</v>
      </c>
      <c r="G60" s="229">
        <v>4266.74</v>
      </c>
      <c r="H60" s="229">
        <v>31.5</v>
      </c>
      <c r="I60" s="229">
        <v>1280.02</v>
      </c>
      <c r="J60" s="229">
        <v>21</v>
      </c>
      <c r="K60" s="229">
        <v>853.35</v>
      </c>
      <c r="L60" s="229">
        <v>10.5</v>
      </c>
      <c r="M60" s="229">
        <v>426.68</v>
      </c>
      <c r="N60" s="229">
        <v>0</v>
      </c>
      <c r="O60" s="229">
        <v>0</v>
      </c>
      <c r="P60" s="229">
        <v>0</v>
      </c>
      <c r="Q60" s="229">
        <v>0</v>
      </c>
      <c r="R60" s="229">
        <v>6826.79</v>
      </c>
    </row>
    <row r="61" spans="3:18" ht="45" x14ac:dyDescent="0.25">
      <c r="C61" s="26" t="s">
        <v>1348</v>
      </c>
      <c r="D61" s="20">
        <v>59</v>
      </c>
      <c r="E61" s="245">
        <v>1</v>
      </c>
      <c r="F61" s="244" t="s">
        <v>192</v>
      </c>
      <c r="G61" s="229">
        <v>5734.56</v>
      </c>
      <c r="H61" s="229">
        <v>31.5</v>
      </c>
      <c r="I61" s="229">
        <v>1720.37</v>
      </c>
      <c r="J61" s="229">
        <v>21</v>
      </c>
      <c r="K61" s="229">
        <v>1146.92</v>
      </c>
      <c r="L61" s="229">
        <v>10.5</v>
      </c>
      <c r="M61" s="229">
        <v>573.46</v>
      </c>
      <c r="N61" s="229">
        <v>0</v>
      </c>
      <c r="O61" s="229">
        <v>0</v>
      </c>
      <c r="P61" s="229">
        <v>0</v>
      </c>
      <c r="Q61" s="229">
        <v>0</v>
      </c>
      <c r="R61" s="229">
        <v>9175.31</v>
      </c>
    </row>
    <row r="62" spans="3:18" ht="45" x14ac:dyDescent="0.25">
      <c r="C62" s="26" t="s">
        <v>1348</v>
      </c>
      <c r="D62" s="20">
        <v>60</v>
      </c>
      <c r="E62" s="245">
        <v>1</v>
      </c>
      <c r="F62" s="244" t="s">
        <v>191</v>
      </c>
      <c r="G62" s="229">
        <v>5466.94</v>
      </c>
      <c r="H62" s="229">
        <v>31.5</v>
      </c>
      <c r="I62" s="229">
        <v>1640.08</v>
      </c>
      <c r="J62" s="229">
        <v>21</v>
      </c>
      <c r="K62" s="229">
        <v>1093.3900000000001</v>
      </c>
      <c r="L62" s="229">
        <v>10.5</v>
      </c>
      <c r="M62" s="229">
        <v>546.69000000000005</v>
      </c>
      <c r="N62" s="229">
        <v>0</v>
      </c>
      <c r="O62" s="229">
        <v>0</v>
      </c>
      <c r="P62" s="229">
        <v>0</v>
      </c>
      <c r="Q62" s="229">
        <v>0</v>
      </c>
      <c r="R62" s="229">
        <v>8747.1</v>
      </c>
    </row>
    <row r="63" spans="3:18" ht="45" x14ac:dyDescent="0.25">
      <c r="C63" s="26" t="s">
        <v>1348</v>
      </c>
      <c r="D63" s="20">
        <v>61</v>
      </c>
      <c r="E63" s="245">
        <v>1</v>
      </c>
      <c r="F63" s="244" t="s">
        <v>190</v>
      </c>
      <c r="G63" s="229">
        <v>1200.2</v>
      </c>
      <c r="H63" s="229">
        <v>31.5</v>
      </c>
      <c r="I63" s="229">
        <v>360.07</v>
      </c>
      <c r="J63" s="229">
        <v>21</v>
      </c>
      <c r="K63" s="229">
        <v>240.04</v>
      </c>
      <c r="L63" s="229">
        <v>10.5</v>
      </c>
      <c r="M63" s="229">
        <v>120.03</v>
      </c>
      <c r="N63" s="229">
        <v>0</v>
      </c>
      <c r="O63" s="229">
        <v>0</v>
      </c>
      <c r="P63" s="229">
        <v>0</v>
      </c>
      <c r="Q63" s="229">
        <v>0</v>
      </c>
      <c r="R63" s="229">
        <v>1920.34</v>
      </c>
    </row>
    <row r="64" spans="3:18" ht="45" x14ac:dyDescent="0.25">
      <c r="C64" s="26" t="s">
        <v>1348</v>
      </c>
      <c r="D64" s="20">
        <v>62</v>
      </c>
      <c r="E64" s="245">
        <v>1</v>
      </c>
      <c r="F64" s="244" t="s">
        <v>189</v>
      </c>
      <c r="G64" s="229">
        <v>1200.2</v>
      </c>
      <c r="H64" s="229">
        <v>31.5</v>
      </c>
      <c r="I64" s="229">
        <v>360.07</v>
      </c>
      <c r="J64" s="229">
        <v>21</v>
      </c>
      <c r="K64" s="229">
        <v>240.04</v>
      </c>
      <c r="L64" s="229">
        <v>10.5</v>
      </c>
      <c r="M64" s="229">
        <v>120.03</v>
      </c>
      <c r="N64" s="229">
        <v>0</v>
      </c>
      <c r="O64" s="229">
        <v>0</v>
      </c>
      <c r="P64" s="229">
        <v>0</v>
      </c>
      <c r="Q64" s="229">
        <v>0</v>
      </c>
      <c r="R64" s="229">
        <v>1920.34</v>
      </c>
    </row>
    <row r="65" spans="3:18" ht="45" x14ac:dyDescent="0.25">
      <c r="C65" s="26" t="s">
        <v>1348</v>
      </c>
      <c r="D65" s="20">
        <v>63</v>
      </c>
      <c r="E65" s="245">
        <v>1</v>
      </c>
      <c r="F65" s="244" t="s">
        <v>188</v>
      </c>
      <c r="G65" s="229">
        <v>534.07000000000005</v>
      </c>
      <c r="H65" s="229">
        <v>31.5</v>
      </c>
      <c r="I65" s="229">
        <v>160.22</v>
      </c>
      <c r="J65" s="229">
        <v>21</v>
      </c>
      <c r="K65" s="229">
        <v>106.82</v>
      </c>
      <c r="L65" s="229">
        <v>10.5</v>
      </c>
      <c r="M65" s="229">
        <v>53.4</v>
      </c>
      <c r="N65" s="229">
        <v>0</v>
      </c>
      <c r="O65" s="229">
        <v>0</v>
      </c>
      <c r="P65" s="229">
        <v>0</v>
      </c>
      <c r="Q65" s="229">
        <v>0</v>
      </c>
      <c r="R65" s="229">
        <v>854.51</v>
      </c>
    </row>
    <row r="66" spans="3:18" ht="45" x14ac:dyDescent="0.25">
      <c r="C66" s="26" t="s">
        <v>1348</v>
      </c>
      <c r="D66" s="20">
        <v>64</v>
      </c>
      <c r="E66" s="245">
        <v>1</v>
      </c>
      <c r="F66" s="244" t="s">
        <v>187</v>
      </c>
      <c r="G66" s="229">
        <v>1333.43</v>
      </c>
      <c r="H66" s="229">
        <v>31.5</v>
      </c>
      <c r="I66" s="229">
        <v>400.03</v>
      </c>
      <c r="J66" s="229">
        <v>21</v>
      </c>
      <c r="K66" s="229">
        <v>266.69</v>
      </c>
      <c r="L66" s="229">
        <v>10.5</v>
      </c>
      <c r="M66" s="229">
        <v>133.34</v>
      </c>
      <c r="N66" s="229">
        <v>0</v>
      </c>
      <c r="O66" s="229">
        <v>0</v>
      </c>
      <c r="P66" s="229">
        <v>0</v>
      </c>
      <c r="Q66" s="229">
        <v>0</v>
      </c>
      <c r="R66" s="229">
        <v>2133.4899999999998</v>
      </c>
    </row>
    <row r="67" spans="3:18" ht="45" x14ac:dyDescent="0.25">
      <c r="C67" s="26" t="s">
        <v>1348</v>
      </c>
      <c r="D67" s="20">
        <v>65</v>
      </c>
      <c r="E67" s="245">
        <v>1</v>
      </c>
      <c r="F67" s="244" t="s">
        <v>186</v>
      </c>
      <c r="G67" s="229">
        <v>16001.16</v>
      </c>
      <c r="H67" s="229">
        <v>31.5</v>
      </c>
      <c r="I67" s="229">
        <v>4800.3500000000004</v>
      </c>
      <c r="J67" s="229">
        <v>21</v>
      </c>
      <c r="K67" s="229">
        <v>3200.23</v>
      </c>
      <c r="L67" s="229">
        <v>10.5</v>
      </c>
      <c r="M67" s="229">
        <v>1600.12</v>
      </c>
      <c r="N67" s="229">
        <v>0</v>
      </c>
      <c r="O67" s="229">
        <v>0</v>
      </c>
      <c r="P67" s="229">
        <v>0</v>
      </c>
      <c r="Q67" s="229">
        <v>0</v>
      </c>
      <c r="R67" s="229">
        <v>25601.86</v>
      </c>
    </row>
    <row r="68" spans="3:18" ht="45" x14ac:dyDescent="0.25">
      <c r="C68" s="26" t="s">
        <v>1348</v>
      </c>
      <c r="D68" s="20">
        <v>66</v>
      </c>
      <c r="E68" s="245">
        <v>1</v>
      </c>
      <c r="F68" s="244" t="s">
        <v>185</v>
      </c>
      <c r="G68" s="229">
        <v>9334.01</v>
      </c>
      <c r="H68" s="229">
        <v>31.5</v>
      </c>
      <c r="I68" s="229">
        <v>2800.2</v>
      </c>
      <c r="J68" s="229">
        <v>21</v>
      </c>
      <c r="K68" s="229">
        <v>1866.81</v>
      </c>
      <c r="L68" s="229">
        <v>10.5</v>
      </c>
      <c r="M68" s="229">
        <v>933.4</v>
      </c>
      <c r="N68" s="229">
        <v>0</v>
      </c>
      <c r="O68" s="229">
        <v>0</v>
      </c>
      <c r="P68" s="229">
        <v>0</v>
      </c>
      <c r="Q68" s="229">
        <v>0</v>
      </c>
      <c r="R68" s="229">
        <v>14934.42</v>
      </c>
    </row>
    <row r="69" spans="3:18" ht="45" x14ac:dyDescent="0.25">
      <c r="C69" s="26" t="s">
        <v>1348</v>
      </c>
      <c r="D69" s="20">
        <v>67</v>
      </c>
      <c r="E69" s="245">
        <v>1</v>
      </c>
      <c r="F69" s="244" t="s">
        <v>184</v>
      </c>
      <c r="G69" s="229">
        <v>9600.4599999999991</v>
      </c>
      <c r="H69" s="229">
        <v>31.5</v>
      </c>
      <c r="I69" s="229">
        <v>2880.14</v>
      </c>
      <c r="J69" s="229">
        <v>21</v>
      </c>
      <c r="K69" s="229">
        <v>1920.09</v>
      </c>
      <c r="L69" s="229">
        <v>10.5</v>
      </c>
      <c r="M69" s="229">
        <v>960.05</v>
      </c>
      <c r="N69" s="229">
        <v>0</v>
      </c>
      <c r="O69" s="229">
        <v>0</v>
      </c>
      <c r="P69" s="229">
        <v>0</v>
      </c>
      <c r="Q69" s="229">
        <v>0</v>
      </c>
      <c r="R69" s="229">
        <v>15360.74</v>
      </c>
    </row>
    <row r="70" spans="3:18" ht="45" x14ac:dyDescent="0.25">
      <c r="C70" s="26" t="s">
        <v>1348</v>
      </c>
      <c r="D70" s="20">
        <v>68</v>
      </c>
      <c r="E70" s="245">
        <v>1</v>
      </c>
      <c r="F70" s="244" t="s">
        <v>183</v>
      </c>
      <c r="G70" s="229">
        <v>16001.16</v>
      </c>
      <c r="H70" s="229">
        <v>31.5</v>
      </c>
      <c r="I70" s="229">
        <v>4800.3500000000004</v>
      </c>
      <c r="J70" s="229">
        <v>21</v>
      </c>
      <c r="K70" s="229">
        <v>3200.23</v>
      </c>
      <c r="L70" s="229">
        <v>10.5</v>
      </c>
      <c r="M70" s="229">
        <v>1600.12</v>
      </c>
      <c r="N70" s="229">
        <v>0</v>
      </c>
      <c r="O70" s="229">
        <v>0</v>
      </c>
      <c r="P70" s="229">
        <v>0</v>
      </c>
      <c r="Q70" s="229">
        <v>0</v>
      </c>
      <c r="R70" s="229">
        <v>25601.86</v>
      </c>
    </row>
    <row r="71" spans="3:18" ht="45" x14ac:dyDescent="0.25">
      <c r="C71" s="26" t="s">
        <v>1348</v>
      </c>
      <c r="D71" s="20">
        <v>69</v>
      </c>
      <c r="E71" s="245">
        <v>1</v>
      </c>
      <c r="F71" s="244" t="s">
        <v>182</v>
      </c>
      <c r="G71" s="229">
        <v>9334.01</v>
      </c>
      <c r="H71" s="229">
        <v>31.5</v>
      </c>
      <c r="I71" s="229">
        <v>2800.2</v>
      </c>
      <c r="J71" s="229">
        <v>21</v>
      </c>
      <c r="K71" s="229">
        <v>1866.81</v>
      </c>
      <c r="L71" s="229">
        <v>10.5</v>
      </c>
      <c r="M71" s="229">
        <v>933.4</v>
      </c>
      <c r="N71" s="229">
        <v>0</v>
      </c>
      <c r="O71" s="229">
        <v>0</v>
      </c>
      <c r="P71" s="229">
        <v>0</v>
      </c>
      <c r="Q71" s="229">
        <v>0</v>
      </c>
      <c r="R71" s="229">
        <v>14934.42</v>
      </c>
    </row>
    <row r="72" spans="3:18" ht="45" x14ac:dyDescent="0.25">
      <c r="C72" s="26" t="s">
        <v>1348</v>
      </c>
      <c r="D72" s="20">
        <v>70</v>
      </c>
      <c r="E72" s="245">
        <v>1</v>
      </c>
      <c r="F72" s="244" t="s">
        <v>181</v>
      </c>
      <c r="G72" s="229">
        <v>4867.43</v>
      </c>
      <c r="H72" s="229">
        <v>31.5</v>
      </c>
      <c r="I72" s="229">
        <v>1460.24</v>
      </c>
      <c r="J72" s="229">
        <v>21</v>
      </c>
      <c r="K72" s="229">
        <v>973.49</v>
      </c>
      <c r="L72" s="229">
        <v>10.5</v>
      </c>
      <c r="M72" s="229">
        <v>486.75</v>
      </c>
      <c r="N72" s="229">
        <v>0</v>
      </c>
      <c r="O72" s="229">
        <v>0</v>
      </c>
      <c r="P72" s="229">
        <v>0</v>
      </c>
      <c r="Q72" s="229">
        <v>0</v>
      </c>
      <c r="R72" s="229">
        <v>7787.91</v>
      </c>
    </row>
    <row r="73" spans="3:18" ht="45" x14ac:dyDescent="0.25">
      <c r="C73" s="26" t="s">
        <v>1348</v>
      </c>
      <c r="D73" s="20">
        <v>71</v>
      </c>
      <c r="E73" s="245">
        <v>1</v>
      </c>
      <c r="F73" s="244" t="s">
        <v>180</v>
      </c>
      <c r="G73" s="229">
        <v>3733.84</v>
      </c>
      <c r="H73" s="229">
        <v>31.5</v>
      </c>
      <c r="I73" s="229">
        <v>1120.1500000000001</v>
      </c>
      <c r="J73" s="229">
        <v>21</v>
      </c>
      <c r="K73" s="229">
        <v>746.77</v>
      </c>
      <c r="L73" s="229">
        <v>10.5</v>
      </c>
      <c r="M73" s="229">
        <v>373.38</v>
      </c>
      <c r="N73" s="229">
        <v>0</v>
      </c>
      <c r="O73" s="229">
        <v>0</v>
      </c>
      <c r="P73" s="229">
        <v>0</v>
      </c>
      <c r="Q73" s="229">
        <v>0</v>
      </c>
      <c r="R73" s="229">
        <v>5974.14</v>
      </c>
    </row>
    <row r="74" spans="3:18" ht="45" x14ac:dyDescent="0.25">
      <c r="C74" s="26" t="s">
        <v>1348</v>
      </c>
      <c r="D74" s="20">
        <v>72</v>
      </c>
      <c r="E74" s="245">
        <v>1</v>
      </c>
      <c r="F74" s="244" t="s">
        <v>179</v>
      </c>
      <c r="G74" s="229">
        <v>6400.7</v>
      </c>
      <c r="H74" s="229">
        <v>31.5</v>
      </c>
      <c r="I74" s="229">
        <v>1920.21</v>
      </c>
      <c r="J74" s="229">
        <v>21</v>
      </c>
      <c r="K74" s="229">
        <v>1280.1400000000001</v>
      </c>
      <c r="L74" s="229">
        <v>10.5</v>
      </c>
      <c r="M74" s="229">
        <v>640.07000000000005</v>
      </c>
      <c r="N74" s="229">
        <v>0</v>
      </c>
      <c r="O74" s="229">
        <v>0</v>
      </c>
      <c r="P74" s="229">
        <v>0</v>
      </c>
      <c r="Q74" s="229">
        <v>0</v>
      </c>
      <c r="R74" s="229">
        <v>10241.120000000001</v>
      </c>
    </row>
    <row r="75" spans="3:18" ht="45" x14ac:dyDescent="0.25">
      <c r="C75" s="26" t="s">
        <v>1348</v>
      </c>
      <c r="D75" s="20">
        <v>73</v>
      </c>
      <c r="E75" s="245">
        <v>1</v>
      </c>
      <c r="F75" s="244" t="s">
        <v>178</v>
      </c>
      <c r="G75" s="229">
        <v>1001.53</v>
      </c>
      <c r="H75" s="229">
        <v>31.5</v>
      </c>
      <c r="I75" s="229">
        <v>300.45999999999998</v>
      </c>
      <c r="J75" s="229">
        <v>21</v>
      </c>
      <c r="K75" s="229">
        <v>200.31</v>
      </c>
      <c r="L75" s="229">
        <v>10.5</v>
      </c>
      <c r="M75" s="229">
        <v>100.15</v>
      </c>
      <c r="N75" s="229">
        <v>0</v>
      </c>
      <c r="O75" s="229">
        <v>0</v>
      </c>
      <c r="P75" s="229">
        <v>0</v>
      </c>
      <c r="Q75" s="229">
        <v>0</v>
      </c>
      <c r="R75" s="229">
        <v>1602.45</v>
      </c>
    </row>
    <row r="76" spans="3:18" ht="45" x14ac:dyDescent="0.25">
      <c r="C76" s="26" t="s">
        <v>1348</v>
      </c>
      <c r="D76" s="20">
        <v>74</v>
      </c>
      <c r="E76" s="245">
        <v>1</v>
      </c>
      <c r="F76" s="244" t="s">
        <v>177</v>
      </c>
      <c r="G76" s="229">
        <v>16001.16</v>
      </c>
      <c r="H76" s="229">
        <v>31.5</v>
      </c>
      <c r="I76" s="229">
        <v>4800.3500000000004</v>
      </c>
      <c r="J76" s="229">
        <v>21</v>
      </c>
      <c r="K76" s="229">
        <v>3200.23</v>
      </c>
      <c r="L76" s="229">
        <v>10.5</v>
      </c>
      <c r="M76" s="229">
        <v>1600.12</v>
      </c>
      <c r="N76" s="229">
        <v>0</v>
      </c>
      <c r="O76" s="229">
        <v>0</v>
      </c>
      <c r="P76" s="229">
        <v>0</v>
      </c>
      <c r="Q76" s="229">
        <v>0</v>
      </c>
      <c r="R76" s="229">
        <v>25601.86</v>
      </c>
    </row>
    <row r="77" spans="3:18" ht="45" x14ac:dyDescent="0.25">
      <c r="C77" s="26" t="s">
        <v>1348</v>
      </c>
      <c r="D77" s="20">
        <v>75</v>
      </c>
      <c r="E77" s="245">
        <v>1</v>
      </c>
      <c r="F77" s="244" t="s">
        <v>176</v>
      </c>
      <c r="G77" s="229">
        <v>8000.58</v>
      </c>
      <c r="H77" s="229">
        <v>31.5</v>
      </c>
      <c r="I77" s="229">
        <v>2400.17</v>
      </c>
      <c r="J77" s="229">
        <v>21</v>
      </c>
      <c r="K77" s="229">
        <v>1600.12</v>
      </c>
      <c r="L77" s="229">
        <v>10.5</v>
      </c>
      <c r="M77" s="229">
        <v>800.06</v>
      </c>
      <c r="N77" s="229">
        <v>0</v>
      </c>
      <c r="O77" s="229">
        <v>0</v>
      </c>
      <c r="P77" s="229">
        <v>0</v>
      </c>
      <c r="Q77" s="229">
        <v>0</v>
      </c>
      <c r="R77" s="229">
        <v>12800.93</v>
      </c>
    </row>
    <row r="78" spans="3:18" ht="45" x14ac:dyDescent="0.25">
      <c r="C78" s="26" t="s">
        <v>1348</v>
      </c>
      <c r="D78" s="20">
        <v>76</v>
      </c>
      <c r="E78" s="245">
        <v>1</v>
      </c>
      <c r="F78" s="244" t="s">
        <v>175</v>
      </c>
      <c r="G78" s="229">
        <v>1734.27</v>
      </c>
      <c r="H78" s="229">
        <v>31.5</v>
      </c>
      <c r="I78" s="229">
        <v>520.29</v>
      </c>
      <c r="J78" s="229">
        <v>21</v>
      </c>
      <c r="K78" s="229">
        <v>346.86</v>
      </c>
      <c r="L78" s="229">
        <v>10.5</v>
      </c>
      <c r="M78" s="229">
        <v>173.43</v>
      </c>
      <c r="N78" s="229">
        <v>0</v>
      </c>
      <c r="O78" s="229">
        <v>0</v>
      </c>
      <c r="P78" s="229">
        <v>0</v>
      </c>
      <c r="Q78" s="229">
        <v>0</v>
      </c>
      <c r="R78" s="229">
        <v>2774.85</v>
      </c>
    </row>
    <row r="79" spans="3:18" ht="45" x14ac:dyDescent="0.25">
      <c r="C79" s="26" t="s">
        <v>1348</v>
      </c>
      <c r="D79" s="20">
        <v>77</v>
      </c>
      <c r="E79" s="245">
        <v>1</v>
      </c>
      <c r="F79" s="244" t="s">
        <v>174</v>
      </c>
      <c r="G79" s="229">
        <v>2800.09</v>
      </c>
      <c r="H79" s="229">
        <v>31.5</v>
      </c>
      <c r="I79" s="229">
        <v>840.03</v>
      </c>
      <c r="J79" s="229">
        <v>21</v>
      </c>
      <c r="K79" s="229">
        <v>560.02</v>
      </c>
      <c r="L79" s="229">
        <v>10.5</v>
      </c>
      <c r="M79" s="229">
        <v>280.01</v>
      </c>
      <c r="N79" s="229">
        <v>0</v>
      </c>
      <c r="O79" s="229">
        <v>0</v>
      </c>
      <c r="P79" s="229">
        <v>0</v>
      </c>
      <c r="Q79" s="229">
        <v>0</v>
      </c>
      <c r="R79" s="229">
        <v>4480.1499999999996</v>
      </c>
    </row>
    <row r="80" spans="3:18" ht="45" x14ac:dyDescent="0.25">
      <c r="C80" s="26" t="s">
        <v>1348</v>
      </c>
      <c r="D80" s="20">
        <v>78</v>
      </c>
      <c r="E80" s="245">
        <v>1</v>
      </c>
      <c r="F80" s="244" t="s">
        <v>173</v>
      </c>
      <c r="G80" s="229">
        <v>3334.16</v>
      </c>
      <c r="H80" s="229">
        <v>31.5</v>
      </c>
      <c r="I80" s="229">
        <v>1000.25</v>
      </c>
      <c r="J80" s="229">
        <v>21</v>
      </c>
      <c r="K80" s="229">
        <v>666.83</v>
      </c>
      <c r="L80" s="229">
        <v>10.5</v>
      </c>
      <c r="M80" s="229">
        <v>333.42</v>
      </c>
      <c r="N80" s="229">
        <v>0</v>
      </c>
      <c r="O80" s="229">
        <v>0</v>
      </c>
      <c r="P80" s="229">
        <v>0</v>
      </c>
      <c r="Q80" s="229">
        <v>0</v>
      </c>
      <c r="R80" s="229">
        <v>5334.66</v>
      </c>
    </row>
    <row r="81" spans="3:18" ht="45" x14ac:dyDescent="0.25">
      <c r="C81" s="26" t="s">
        <v>1348</v>
      </c>
      <c r="D81" s="20">
        <v>79</v>
      </c>
      <c r="E81" s="245">
        <v>1</v>
      </c>
      <c r="F81" s="244" t="s">
        <v>172</v>
      </c>
      <c r="G81" s="229">
        <v>6668.32</v>
      </c>
      <c r="H81" s="229">
        <v>31.5</v>
      </c>
      <c r="I81" s="229">
        <v>2000.49</v>
      </c>
      <c r="J81" s="229">
        <v>21</v>
      </c>
      <c r="K81" s="229">
        <v>1333.67</v>
      </c>
      <c r="L81" s="229">
        <v>10.5</v>
      </c>
      <c r="M81" s="229">
        <v>666.83</v>
      </c>
      <c r="N81" s="229">
        <v>0</v>
      </c>
      <c r="O81" s="229">
        <v>0</v>
      </c>
      <c r="P81" s="229">
        <v>0</v>
      </c>
      <c r="Q81" s="229">
        <v>0</v>
      </c>
      <c r="R81" s="229">
        <v>10669.31</v>
      </c>
    </row>
    <row r="82" spans="3:18" ht="45" x14ac:dyDescent="0.25">
      <c r="C82" s="26" t="s">
        <v>1348</v>
      </c>
      <c r="D82" s="20">
        <v>80</v>
      </c>
      <c r="E82" s="245">
        <v>1</v>
      </c>
      <c r="F82" s="244" t="s">
        <v>171</v>
      </c>
      <c r="G82" s="229">
        <v>18001.88</v>
      </c>
      <c r="H82" s="229">
        <v>31.5</v>
      </c>
      <c r="I82" s="229">
        <v>5400.57</v>
      </c>
      <c r="J82" s="229">
        <v>21</v>
      </c>
      <c r="K82" s="229">
        <v>3600.38</v>
      </c>
      <c r="L82" s="229">
        <v>10.5</v>
      </c>
      <c r="M82" s="229">
        <v>1800.19</v>
      </c>
      <c r="N82" s="229">
        <v>0</v>
      </c>
      <c r="O82" s="229">
        <v>0</v>
      </c>
      <c r="P82" s="229">
        <v>0</v>
      </c>
      <c r="Q82" s="229">
        <v>0</v>
      </c>
      <c r="R82" s="229">
        <v>28803.02</v>
      </c>
    </row>
    <row r="83" spans="3:18" ht="45" x14ac:dyDescent="0.25">
      <c r="C83" s="26" t="s">
        <v>1348</v>
      </c>
      <c r="D83" s="20">
        <v>81</v>
      </c>
      <c r="E83" s="245">
        <v>1</v>
      </c>
      <c r="F83" s="244" t="s">
        <v>170</v>
      </c>
      <c r="G83" s="229">
        <v>8666.7099999999991</v>
      </c>
      <c r="H83" s="229">
        <v>31.5</v>
      </c>
      <c r="I83" s="229">
        <v>2600.0100000000002</v>
      </c>
      <c r="J83" s="229">
        <v>21</v>
      </c>
      <c r="K83" s="229">
        <v>1733.34</v>
      </c>
      <c r="L83" s="229">
        <v>10.5</v>
      </c>
      <c r="M83" s="229">
        <v>866.67</v>
      </c>
      <c r="N83" s="229">
        <v>0</v>
      </c>
      <c r="O83" s="229">
        <v>0</v>
      </c>
      <c r="P83" s="229">
        <v>0</v>
      </c>
      <c r="Q83" s="229">
        <v>0</v>
      </c>
      <c r="R83" s="229">
        <v>13866.73</v>
      </c>
    </row>
    <row r="84" spans="3:18" ht="45" x14ac:dyDescent="0.25">
      <c r="C84" s="26" t="s">
        <v>1348</v>
      </c>
      <c r="D84" s="20">
        <v>82</v>
      </c>
      <c r="E84" s="245">
        <v>1</v>
      </c>
      <c r="F84" s="244" t="s">
        <v>169</v>
      </c>
      <c r="G84" s="229">
        <v>6400.7</v>
      </c>
      <c r="H84" s="229">
        <v>31.5</v>
      </c>
      <c r="I84" s="229">
        <v>1920.21</v>
      </c>
      <c r="J84" s="229">
        <v>21</v>
      </c>
      <c r="K84" s="229">
        <v>1280.1400000000001</v>
      </c>
      <c r="L84" s="229">
        <v>10.5</v>
      </c>
      <c r="M84" s="229">
        <v>640.07000000000005</v>
      </c>
      <c r="N84" s="229">
        <v>0</v>
      </c>
      <c r="O84" s="229">
        <v>0</v>
      </c>
      <c r="P84" s="229">
        <v>0</v>
      </c>
      <c r="Q84" s="229">
        <v>0</v>
      </c>
      <c r="R84" s="229">
        <v>10241.120000000001</v>
      </c>
    </row>
    <row r="85" spans="3:18" ht="45" x14ac:dyDescent="0.25">
      <c r="C85" s="26" t="s">
        <v>1348</v>
      </c>
      <c r="D85" s="20">
        <v>83</v>
      </c>
      <c r="E85" s="245">
        <v>1</v>
      </c>
      <c r="F85" s="244" t="s">
        <v>168</v>
      </c>
      <c r="G85" s="229">
        <v>4666.42</v>
      </c>
      <c r="H85" s="229">
        <v>31.5</v>
      </c>
      <c r="I85" s="229">
        <v>1399.92</v>
      </c>
      <c r="J85" s="229">
        <v>21</v>
      </c>
      <c r="K85" s="229">
        <v>933.28</v>
      </c>
      <c r="L85" s="229">
        <v>10.5</v>
      </c>
      <c r="M85" s="229">
        <v>466.64</v>
      </c>
      <c r="N85" s="229">
        <v>0</v>
      </c>
      <c r="O85" s="229">
        <v>0</v>
      </c>
      <c r="P85" s="229">
        <v>0</v>
      </c>
      <c r="Q85" s="229">
        <v>0</v>
      </c>
      <c r="R85" s="229">
        <v>7466.26</v>
      </c>
    </row>
    <row r="86" spans="3:18" ht="45" x14ac:dyDescent="0.25">
      <c r="C86" s="26" t="s">
        <v>1348</v>
      </c>
      <c r="D86" s="20">
        <v>84</v>
      </c>
      <c r="E86" s="245">
        <v>1</v>
      </c>
      <c r="F86" s="244" t="s">
        <v>167</v>
      </c>
      <c r="G86" s="229">
        <v>16001.16</v>
      </c>
      <c r="H86" s="229">
        <v>31.5</v>
      </c>
      <c r="I86" s="229">
        <v>4800.3500000000004</v>
      </c>
      <c r="J86" s="229">
        <v>21</v>
      </c>
      <c r="K86" s="229">
        <v>3200.23</v>
      </c>
      <c r="L86" s="229">
        <v>10.5</v>
      </c>
      <c r="M86" s="229">
        <v>1600.12</v>
      </c>
      <c r="N86" s="229">
        <v>0</v>
      </c>
      <c r="O86" s="229">
        <v>0</v>
      </c>
      <c r="P86" s="229">
        <v>0</v>
      </c>
      <c r="Q86" s="229">
        <v>0</v>
      </c>
      <c r="R86" s="229">
        <v>25601.86</v>
      </c>
    </row>
    <row r="87" spans="3:18" ht="45" x14ac:dyDescent="0.25">
      <c r="C87" s="26" t="s">
        <v>1348</v>
      </c>
      <c r="D87" s="20">
        <v>85</v>
      </c>
      <c r="E87" s="245">
        <v>1</v>
      </c>
      <c r="F87" s="244" t="s">
        <v>166</v>
      </c>
      <c r="G87" s="229">
        <v>5866.62</v>
      </c>
      <c r="H87" s="229">
        <v>31.5</v>
      </c>
      <c r="I87" s="229">
        <v>1759.99</v>
      </c>
      <c r="J87" s="229">
        <v>21</v>
      </c>
      <c r="K87" s="229">
        <v>1173.32</v>
      </c>
      <c r="L87" s="229">
        <v>10.5</v>
      </c>
      <c r="M87" s="229">
        <v>586.66999999999996</v>
      </c>
      <c r="N87" s="229">
        <v>0</v>
      </c>
      <c r="O87" s="229">
        <v>0</v>
      </c>
      <c r="P87" s="229">
        <v>0</v>
      </c>
      <c r="Q87" s="229">
        <v>0</v>
      </c>
      <c r="R87" s="229">
        <v>9386.6</v>
      </c>
    </row>
    <row r="88" spans="3:18" ht="45" x14ac:dyDescent="0.25">
      <c r="C88" s="26" t="s">
        <v>1348</v>
      </c>
      <c r="D88" s="20">
        <v>86</v>
      </c>
      <c r="E88" s="245">
        <v>1</v>
      </c>
      <c r="F88" s="244" t="s">
        <v>165</v>
      </c>
      <c r="G88" s="229">
        <v>6001.02</v>
      </c>
      <c r="H88" s="229">
        <v>31.5</v>
      </c>
      <c r="I88" s="229">
        <v>1800.31</v>
      </c>
      <c r="J88" s="229">
        <v>21</v>
      </c>
      <c r="K88" s="229">
        <v>1200.2</v>
      </c>
      <c r="L88" s="229">
        <v>10.5</v>
      </c>
      <c r="M88" s="229">
        <v>600.11</v>
      </c>
      <c r="N88" s="229">
        <v>0</v>
      </c>
      <c r="O88" s="229">
        <v>0</v>
      </c>
      <c r="P88" s="229">
        <v>0</v>
      </c>
      <c r="Q88" s="229">
        <v>0</v>
      </c>
      <c r="R88" s="229">
        <v>9601.64</v>
      </c>
    </row>
    <row r="89" spans="3:18" ht="45" x14ac:dyDescent="0.25">
      <c r="C89" s="26" t="s">
        <v>1348</v>
      </c>
      <c r="D89" s="20">
        <v>87</v>
      </c>
      <c r="E89" s="245">
        <v>1</v>
      </c>
      <c r="F89" s="244" t="s">
        <v>164</v>
      </c>
      <c r="G89" s="229">
        <v>5200.49</v>
      </c>
      <c r="H89" s="229">
        <v>31.5</v>
      </c>
      <c r="I89" s="229">
        <v>1560.15</v>
      </c>
      <c r="J89" s="229">
        <v>21</v>
      </c>
      <c r="K89" s="229">
        <v>1040.0999999999999</v>
      </c>
      <c r="L89" s="229">
        <v>10.5</v>
      </c>
      <c r="M89" s="229">
        <v>520.04999999999995</v>
      </c>
      <c r="N89" s="229">
        <v>0</v>
      </c>
      <c r="O89" s="229">
        <v>0</v>
      </c>
      <c r="P89" s="229">
        <v>0</v>
      </c>
      <c r="Q89" s="229">
        <v>0</v>
      </c>
      <c r="R89" s="229">
        <v>8320.7900000000009</v>
      </c>
    </row>
    <row r="90" spans="3:18" ht="45" x14ac:dyDescent="0.25">
      <c r="C90" s="26" t="s">
        <v>1348</v>
      </c>
      <c r="D90" s="20">
        <v>88</v>
      </c>
      <c r="E90" s="245">
        <v>1</v>
      </c>
      <c r="F90" s="244" t="s">
        <v>163</v>
      </c>
      <c r="G90" s="229">
        <v>4666.42</v>
      </c>
      <c r="H90" s="229">
        <v>31.5</v>
      </c>
      <c r="I90" s="229">
        <v>1399.92</v>
      </c>
      <c r="J90" s="229">
        <v>21</v>
      </c>
      <c r="K90" s="229">
        <v>933.28</v>
      </c>
      <c r="L90" s="229">
        <v>10.5</v>
      </c>
      <c r="M90" s="229">
        <v>466.64</v>
      </c>
      <c r="N90" s="229">
        <v>0</v>
      </c>
      <c r="O90" s="229">
        <v>0</v>
      </c>
      <c r="P90" s="229">
        <v>0</v>
      </c>
      <c r="Q90" s="229">
        <v>0</v>
      </c>
      <c r="R90" s="229">
        <v>7466.26</v>
      </c>
    </row>
    <row r="91" spans="3:18" ht="45" x14ac:dyDescent="0.25">
      <c r="C91" s="26" t="s">
        <v>1348</v>
      </c>
      <c r="D91" s="20">
        <v>89</v>
      </c>
      <c r="E91" s="245">
        <v>1</v>
      </c>
      <c r="F91" s="244" t="s">
        <v>162</v>
      </c>
      <c r="G91" s="229">
        <v>5333.72</v>
      </c>
      <c r="H91" s="229">
        <v>31.5</v>
      </c>
      <c r="I91" s="229">
        <v>1600.12</v>
      </c>
      <c r="J91" s="229">
        <v>21</v>
      </c>
      <c r="K91" s="229">
        <v>1066.75</v>
      </c>
      <c r="L91" s="229">
        <v>10.5</v>
      </c>
      <c r="M91" s="229">
        <v>533.37</v>
      </c>
      <c r="N91" s="229">
        <v>0</v>
      </c>
      <c r="O91" s="229">
        <v>0</v>
      </c>
      <c r="P91" s="229">
        <v>0</v>
      </c>
      <c r="Q91" s="229">
        <v>0</v>
      </c>
      <c r="R91" s="229">
        <v>8533.9599999999991</v>
      </c>
    </row>
    <row r="92" spans="3:18" ht="45" x14ac:dyDescent="0.25">
      <c r="C92" s="26" t="s">
        <v>1348</v>
      </c>
      <c r="D92" s="20">
        <v>90</v>
      </c>
      <c r="E92" s="245">
        <v>1</v>
      </c>
      <c r="F92" s="244" t="s">
        <v>161</v>
      </c>
      <c r="G92" s="229">
        <v>4266.74</v>
      </c>
      <c r="H92" s="229">
        <v>31.5</v>
      </c>
      <c r="I92" s="229">
        <v>1280.02</v>
      </c>
      <c r="J92" s="229">
        <v>21</v>
      </c>
      <c r="K92" s="229">
        <v>853.35</v>
      </c>
      <c r="L92" s="229">
        <v>10.5</v>
      </c>
      <c r="M92" s="229">
        <v>426.68</v>
      </c>
      <c r="N92" s="229">
        <v>0</v>
      </c>
      <c r="O92" s="229">
        <v>0</v>
      </c>
      <c r="P92" s="229">
        <v>0</v>
      </c>
      <c r="Q92" s="229">
        <v>0</v>
      </c>
      <c r="R92" s="229">
        <v>6826.79</v>
      </c>
    </row>
    <row r="93" spans="3:18" ht="45" x14ac:dyDescent="0.25">
      <c r="C93" s="26" t="s">
        <v>1348</v>
      </c>
      <c r="D93" s="20">
        <v>91</v>
      </c>
      <c r="E93" s="245">
        <v>1</v>
      </c>
      <c r="F93" s="244" t="s">
        <v>160</v>
      </c>
      <c r="G93" s="229">
        <v>5734.56</v>
      </c>
      <c r="H93" s="229">
        <v>31.5</v>
      </c>
      <c r="I93" s="229">
        <v>1720.37</v>
      </c>
      <c r="J93" s="229">
        <v>21</v>
      </c>
      <c r="K93" s="229">
        <v>1146.92</v>
      </c>
      <c r="L93" s="229">
        <v>10.5</v>
      </c>
      <c r="M93" s="229">
        <v>573.46</v>
      </c>
      <c r="N93" s="229">
        <v>0</v>
      </c>
      <c r="O93" s="229">
        <v>0</v>
      </c>
      <c r="P93" s="229">
        <v>0</v>
      </c>
      <c r="Q93" s="229">
        <v>0</v>
      </c>
      <c r="R93" s="229">
        <v>9175.31</v>
      </c>
    </row>
    <row r="94" spans="3:18" ht="45" x14ac:dyDescent="0.25">
      <c r="C94" s="26" t="s">
        <v>1348</v>
      </c>
      <c r="D94" s="20">
        <v>92</v>
      </c>
      <c r="E94" s="245">
        <v>1</v>
      </c>
      <c r="F94" s="244" t="s">
        <v>159</v>
      </c>
      <c r="G94" s="229">
        <v>6400.7</v>
      </c>
      <c r="H94" s="229">
        <v>31.5</v>
      </c>
      <c r="I94" s="229">
        <v>1920.21</v>
      </c>
      <c r="J94" s="229">
        <v>21</v>
      </c>
      <c r="K94" s="229">
        <v>1280.1400000000001</v>
      </c>
      <c r="L94" s="229">
        <v>10.5</v>
      </c>
      <c r="M94" s="229">
        <v>640.07000000000005</v>
      </c>
      <c r="N94" s="229">
        <v>0</v>
      </c>
      <c r="O94" s="229">
        <v>0</v>
      </c>
      <c r="P94" s="229">
        <v>0</v>
      </c>
      <c r="Q94" s="229">
        <v>0</v>
      </c>
      <c r="R94" s="229">
        <v>10241.120000000001</v>
      </c>
    </row>
    <row r="95" spans="3:18" ht="45" x14ac:dyDescent="0.25">
      <c r="C95" s="26" t="s">
        <v>1348</v>
      </c>
      <c r="D95" s="20">
        <v>93</v>
      </c>
      <c r="E95" s="245">
        <v>1</v>
      </c>
      <c r="F95" s="244" t="s">
        <v>158</v>
      </c>
      <c r="G95" s="229">
        <v>4934.04</v>
      </c>
      <c r="H95" s="229">
        <v>31.5</v>
      </c>
      <c r="I95" s="229">
        <v>1480.22</v>
      </c>
      <c r="J95" s="229">
        <v>21</v>
      </c>
      <c r="K95" s="229">
        <v>986.81</v>
      </c>
      <c r="L95" s="229">
        <v>10.5</v>
      </c>
      <c r="M95" s="229">
        <v>493.41</v>
      </c>
      <c r="N95" s="229">
        <v>0</v>
      </c>
      <c r="O95" s="229">
        <v>0</v>
      </c>
      <c r="P95" s="229">
        <v>0</v>
      </c>
      <c r="Q95" s="229">
        <v>0</v>
      </c>
      <c r="R95" s="229">
        <v>7894.48</v>
      </c>
    </row>
    <row r="96" spans="3:18" ht="45" x14ac:dyDescent="0.25">
      <c r="C96" s="26" t="s">
        <v>1348</v>
      </c>
      <c r="D96" s="20">
        <v>94</v>
      </c>
      <c r="E96" s="245">
        <v>1</v>
      </c>
      <c r="F96" s="244" t="s">
        <v>157</v>
      </c>
      <c r="G96" s="229">
        <v>2400.41</v>
      </c>
      <c r="H96" s="229">
        <v>31.5</v>
      </c>
      <c r="I96" s="229">
        <v>720.12</v>
      </c>
      <c r="J96" s="229">
        <v>21</v>
      </c>
      <c r="K96" s="229">
        <v>480.08</v>
      </c>
      <c r="L96" s="229">
        <v>10.5</v>
      </c>
      <c r="M96" s="229">
        <v>240.04</v>
      </c>
      <c r="N96" s="229">
        <v>0</v>
      </c>
      <c r="O96" s="229">
        <v>0</v>
      </c>
      <c r="P96" s="229">
        <v>0</v>
      </c>
      <c r="Q96" s="229">
        <v>0</v>
      </c>
      <c r="R96" s="229">
        <v>3840.65</v>
      </c>
    </row>
    <row r="97" spans="3:18" ht="45" x14ac:dyDescent="0.25">
      <c r="C97" s="26" t="s">
        <v>1348</v>
      </c>
      <c r="D97" s="20">
        <v>95</v>
      </c>
      <c r="E97" s="245">
        <v>1</v>
      </c>
      <c r="F97" s="244" t="s">
        <v>156</v>
      </c>
      <c r="G97" s="229">
        <v>18668.009999999998</v>
      </c>
      <c r="H97" s="229">
        <v>31.5</v>
      </c>
      <c r="I97" s="229">
        <v>5600.41</v>
      </c>
      <c r="J97" s="229">
        <v>21</v>
      </c>
      <c r="K97" s="229">
        <v>3733.6</v>
      </c>
      <c r="L97" s="229">
        <v>10.5</v>
      </c>
      <c r="M97" s="229">
        <v>1866.81</v>
      </c>
      <c r="N97" s="229">
        <v>0</v>
      </c>
      <c r="O97" s="229">
        <v>0</v>
      </c>
      <c r="P97" s="229">
        <v>0</v>
      </c>
      <c r="Q97" s="229">
        <v>0</v>
      </c>
      <c r="R97" s="229">
        <v>29868.83</v>
      </c>
    </row>
    <row r="98" spans="3:18" ht="45" x14ac:dyDescent="0.25">
      <c r="C98" s="26" t="s">
        <v>1348</v>
      </c>
      <c r="D98" s="20">
        <v>96</v>
      </c>
      <c r="E98" s="245">
        <v>1</v>
      </c>
      <c r="F98" s="244" t="s">
        <v>155</v>
      </c>
      <c r="G98" s="229">
        <v>9334.01</v>
      </c>
      <c r="H98" s="229">
        <v>31.5</v>
      </c>
      <c r="I98" s="229">
        <v>2800.2</v>
      </c>
      <c r="J98" s="229">
        <v>21</v>
      </c>
      <c r="K98" s="229">
        <v>1866.81</v>
      </c>
      <c r="L98" s="229">
        <v>10.5</v>
      </c>
      <c r="M98" s="229">
        <v>933.4</v>
      </c>
      <c r="N98" s="229">
        <v>0</v>
      </c>
      <c r="O98" s="229">
        <v>0</v>
      </c>
      <c r="P98" s="229">
        <v>0</v>
      </c>
      <c r="Q98" s="229">
        <v>0</v>
      </c>
      <c r="R98" s="229">
        <v>14934.42</v>
      </c>
    </row>
    <row r="99" spans="3:18" ht="45" x14ac:dyDescent="0.25">
      <c r="C99" s="26" t="s">
        <v>1348</v>
      </c>
      <c r="D99" s="20">
        <v>97</v>
      </c>
      <c r="E99" s="245">
        <v>1</v>
      </c>
      <c r="F99" s="244" t="s">
        <v>154</v>
      </c>
      <c r="G99" s="229">
        <v>7334.45</v>
      </c>
      <c r="H99" s="229">
        <v>31.5</v>
      </c>
      <c r="I99" s="229">
        <v>2200.34</v>
      </c>
      <c r="J99" s="229">
        <v>21</v>
      </c>
      <c r="K99" s="229">
        <v>1466.89</v>
      </c>
      <c r="L99" s="229">
        <v>10.5</v>
      </c>
      <c r="M99" s="229">
        <v>733.45</v>
      </c>
      <c r="N99" s="229">
        <v>0</v>
      </c>
      <c r="O99" s="229">
        <v>0</v>
      </c>
      <c r="P99" s="229">
        <v>0</v>
      </c>
      <c r="Q99" s="229">
        <v>0</v>
      </c>
      <c r="R99" s="229">
        <v>11735.13</v>
      </c>
    </row>
    <row r="100" spans="3:18" ht="45" x14ac:dyDescent="0.25">
      <c r="C100" s="26" t="s">
        <v>1348</v>
      </c>
      <c r="D100" s="20">
        <v>98</v>
      </c>
      <c r="E100" s="245">
        <v>1</v>
      </c>
      <c r="F100" s="244" t="s">
        <v>153</v>
      </c>
      <c r="G100" s="229">
        <v>9334.01</v>
      </c>
      <c r="H100" s="229">
        <v>31.5</v>
      </c>
      <c r="I100" s="229">
        <v>2800.2</v>
      </c>
      <c r="J100" s="229">
        <v>21</v>
      </c>
      <c r="K100" s="229">
        <v>1866.81</v>
      </c>
      <c r="L100" s="229">
        <v>10.5</v>
      </c>
      <c r="M100" s="229">
        <v>933.4</v>
      </c>
      <c r="N100" s="229">
        <v>0</v>
      </c>
      <c r="O100" s="229">
        <v>0</v>
      </c>
      <c r="P100" s="229">
        <v>0</v>
      </c>
      <c r="Q100" s="229">
        <v>0</v>
      </c>
      <c r="R100" s="229">
        <v>14934.42</v>
      </c>
    </row>
    <row r="101" spans="3:18" ht="45" x14ac:dyDescent="0.25">
      <c r="C101" s="26" t="s">
        <v>1348</v>
      </c>
      <c r="D101" s="20">
        <v>99</v>
      </c>
      <c r="E101" s="245">
        <v>1</v>
      </c>
      <c r="F101" s="244" t="s">
        <v>152</v>
      </c>
      <c r="G101" s="229">
        <v>7334.45</v>
      </c>
      <c r="H101" s="229">
        <v>31.5</v>
      </c>
      <c r="I101" s="229">
        <v>2200.34</v>
      </c>
      <c r="J101" s="229">
        <v>21</v>
      </c>
      <c r="K101" s="229">
        <v>1466.89</v>
      </c>
      <c r="L101" s="229">
        <v>10.5</v>
      </c>
      <c r="M101" s="229">
        <v>733.45</v>
      </c>
      <c r="N101" s="229">
        <v>0</v>
      </c>
      <c r="O101" s="229">
        <v>0</v>
      </c>
      <c r="P101" s="229">
        <v>0</v>
      </c>
      <c r="Q101" s="229">
        <v>0</v>
      </c>
      <c r="R101" s="229">
        <v>11735.13</v>
      </c>
    </row>
    <row r="102" spans="3:18" ht="45" x14ac:dyDescent="0.25">
      <c r="C102" s="26" t="s">
        <v>1348</v>
      </c>
      <c r="D102" s="20">
        <v>100</v>
      </c>
      <c r="E102" s="245">
        <v>1</v>
      </c>
      <c r="F102" s="244" t="s">
        <v>151</v>
      </c>
      <c r="G102" s="229">
        <v>6934.77</v>
      </c>
      <c r="H102" s="229">
        <v>31.5</v>
      </c>
      <c r="I102" s="229">
        <v>2080.4299999999998</v>
      </c>
      <c r="J102" s="229">
        <v>21</v>
      </c>
      <c r="K102" s="229">
        <v>1386.96</v>
      </c>
      <c r="L102" s="229">
        <v>10.5</v>
      </c>
      <c r="M102" s="229">
        <v>693.47</v>
      </c>
      <c r="N102" s="229">
        <v>0</v>
      </c>
      <c r="O102" s="229">
        <v>0</v>
      </c>
      <c r="P102" s="229">
        <v>0</v>
      </c>
      <c r="Q102" s="229">
        <v>0</v>
      </c>
      <c r="R102" s="229">
        <v>11095.63</v>
      </c>
    </row>
    <row r="103" spans="3:18" ht="45" x14ac:dyDescent="0.25">
      <c r="C103" s="26" t="s">
        <v>1348</v>
      </c>
      <c r="D103" s="20">
        <v>101</v>
      </c>
      <c r="E103" s="245">
        <v>1</v>
      </c>
      <c r="F103" s="244" t="s">
        <v>150</v>
      </c>
      <c r="G103" s="229">
        <v>1133.5899999999999</v>
      </c>
      <c r="H103" s="229">
        <v>31.5</v>
      </c>
      <c r="I103" s="229">
        <v>340.07</v>
      </c>
      <c r="J103" s="229">
        <v>21</v>
      </c>
      <c r="K103" s="229">
        <v>226.72</v>
      </c>
      <c r="L103" s="229">
        <v>0</v>
      </c>
      <c r="M103" s="246">
        <v>0</v>
      </c>
      <c r="N103" s="229">
        <v>0</v>
      </c>
      <c r="O103" s="229">
        <v>0</v>
      </c>
      <c r="P103" s="229">
        <v>0</v>
      </c>
      <c r="Q103" s="229">
        <v>0</v>
      </c>
      <c r="R103" s="229">
        <v>1700.38</v>
      </c>
    </row>
    <row r="104" spans="3:18" ht="45" x14ac:dyDescent="0.25">
      <c r="C104" s="26" t="s">
        <v>1348</v>
      </c>
      <c r="D104" s="20">
        <v>102</v>
      </c>
      <c r="E104" s="245">
        <v>1</v>
      </c>
      <c r="F104" s="244" t="s">
        <v>149</v>
      </c>
      <c r="G104" s="229">
        <v>1333.43</v>
      </c>
      <c r="H104" s="229">
        <v>31.5</v>
      </c>
      <c r="I104" s="229">
        <v>400.03</v>
      </c>
      <c r="J104" s="229">
        <v>21</v>
      </c>
      <c r="K104" s="229">
        <v>266.69</v>
      </c>
      <c r="L104" s="229">
        <v>10.5</v>
      </c>
      <c r="M104" s="229">
        <v>133.34</v>
      </c>
      <c r="N104" s="229">
        <v>0</v>
      </c>
      <c r="O104" s="229">
        <v>0</v>
      </c>
      <c r="P104" s="229">
        <v>0</v>
      </c>
      <c r="Q104" s="229">
        <v>0</v>
      </c>
      <c r="R104" s="229">
        <v>2133.4899999999998</v>
      </c>
    </row>
    <row r="105" spans="3:18" ht="45" x14ac:dyDescent="0.25">
      <c r="C105" s="26" t="s">
        <v>1348</v>
      </c>
      <c r="D105" s="20">
        <v>103</v>
      </c>
      <c r="E105" s="245">
        <v>1</v>
      </c>
      <c r="F105" s="244" t="s">
        <v>148</v>
      </c>
      <c r="G105" s="229">
        <v>5884.16</v>
      </c>
      <c r="H105" s="229">
        <v>31.5</v>
      </c>
      <c r="I105" s="229">
        <v>1765.25</v>
      </c>
      <c r="J105" s="229">
        <v>21</v>
      </c>
      <c r="K105" s="229">
        <v>1176.83</v>
      </c>
      <c r="L105" s="229">
        <v>0</v>
      </c>
      <c r="M105" s="246">
        <v>0</v>
      </c>
      <c r="N105" s="229">
        <v>0</v>
      </c>
      <c r="O105" s="229">
        <v>0</v>
      </c>
      <c r="P105" s="229">
        <v>0</v>
      </c>
      <c r="Q105" s="229">
        <v>0</v>
      </c>
      <c r="R105" s="229">
        <v>8826.24</v>
      </c>
    </row>
    <row r="106" spans="3:18" ht="45" x14ac:dyDescent="0.25">
      <c r="C106" s="26" t="s">
        <v>1348</v>
      </c>
      <c r="D106" s="20">
        <v>104</v>
      </c>
      <c r="E106" s="245">
        <v>1</v>
      </c>
      <c r="F106" s="244" t="s">
        <v>147</v>
      </c>
      <c r="G106" s="229">
        <v>3334.16</v>
      </c>
      <c r="H106" s="229">
        <v>31.5</v>
      </c>
      <c r="I106" s="229">
        <v>1000.25</v>
      </c>
      <c r="J106" s="229">
        <v>21</v>
      </c>
      <c r="K106" s="229">
        <v>666.83</v>
      </c>
      <c r="L106" s="229">
        <v>10.5</v>
      </c>
      <c r="M106" s="229">
        <v>333.42</v>
      </c>
      <c r="N106" s="229">
        <v>0</v>
      </c>
      <c r="O106" s="229">
        <v>0</v>
      </c>
      <c r="P106" s="229">
        <v>0</v>
      </c>
      <c r="Q106" s="229">
        <v>0</v>
      </c>
      <c r="R106" s="229">
        <v>5334.66</v>
      </c>
    </row>
    <row r="107" spans="3:18" ht="45" x14ac:dyDescent="0.25">
      <c r="C107" s="26" t="s">
        <v>1348</v>
      </c>
      <c r="D107" s="20">
        <v>105</v>
      </c>
      <c r="E107" s="245">
        <v>1</v>
      </c>
      <c r="F107" s="244" t="s">
        <v>146</v>
      </c>
      <c r="G107" s="229">
        <v>933.75</v>
      </c>
      <c r="H107" s="229">
        <v>31.5</v>
      </c>
      <c r="I107" s="229">
        <v>280.13</v>
      </c>
      <c r="J107" s="229">
        <v>21</v>
      </c>
      <c r="K107" s="229">
        <v>186.75</v>
      </c>
      <c r="L107" s="229">
        <v>10.5</v>
      </c>
      <c r="M107" s="229">
        <v>93.38</v>
      </c>
      <c r="N107" s="229">
        <v>0</v>
      </c>
      <c r="O107" s="229">
        <v>0</v>
      </c>
      <c r="P107" s="229">
        <v>0</v>
      </c>
      <c r="Q107" s="229">
        <v>0</v>
      </c>
      <c r="R107" s="229">
        <v>1494.01</v>
      </c>
    </row>
    <row r="108" spans="3:18" ht="45" x14ac:dyDescent="0.25">
      <c r="C108" s="26" t="s">
        <v>1348</v>
      </c>
      <c r="D108" s="20">
        <v>106</v>
      </c>
      <c r="E108" s="245">
        <v>1</v>
      </c>
      <c r="F108" s="244" t="s">
        <v>145</v>
      </c>
      <c r="G108" s="229">
        <v>800.53</v>
      </c>
      <c r="H108" s="229">
        <v>31.5</v>
      </c>
      <c r="I108" s="229">
        <v>240.16</v>
      </c>
      <c r="J108" s="229">
        <v>21</v>
      </c>
      <c r="K108" s="229">
        <v>160.1</v>
      </c>
      <c r="L108" s="229">
        <v>10.5</v>
      </c>
      <c r="M108" s="229">
        <v>80.05</v>
      </c>
      <c r="N108" s="229">
        <v>0</v>
      </c>
      <c r="O108" s="229">
        <v>0</v>
      </c>
      <c r="P108" s="229">
        <v>0</v>
      </c>
      <c r="Q108" s="229">
        <v>0</v>
      </c>
      <c r="R108" s="229">
        <v>1280.8399999999999</v>
      </c>
    </row>
    <row r="109" spans="3:18" ht="45" x14ac:dyDescent="0.25">
      <c r="C109" s="26" t="s">
        <v>1348</v>
      </c>
      <c r="D109" s="20">
        <v>107</v>
      </c>
      <c r="E109" s="245">
        <v>1</v>
      </c>
      <c r="F109" s="244" t="s">
        <v>144</v>
      </c>
      <c r="G109" s="229">
        <v>601.86</v>
      </c>
      <c r="H109" s="229">
        <v>31.5</v>
      </c>
      <c r="I109" s="229">
        <v>180.56</v>
      </c>
      <c r="J109" s="229">
        <v>21</v>
      </c>
      <c r="K109" s="229">
        <v>120.37</v>
      </c>
      <c r="L109" s="229">
        <v>10.5</v>
      </c>
      <c r="M109" s="229">
        <v>60.19</v>
      </c>
      <c r="N109" s="229">
        <v>0</v>
      </c>
      <c r="O109" s="229">
        <v>0</v>
      </c>
      <c r="P109" s="229">
        <v>0</v>
      </c>
      <c r="Q109" s="229">
        <v>0</v>
      </c>
      <c r="R109" s="229">
        <v>962.98</v>
      </c>
    </row>
    <row r="110" spans="3:18" ht="45" x14ac:dyDescent="0.25">
      <c r="C110" s="26" t="s">
        <v>1348</v>
      </c>
      <c r="D110" s="20">
        <v>108</v>
      </c>
      <c r="E110" s="245">
        <v>1</v>
      </c>
      <c r="F110" s="244" t="s">
        <v>143</v>
      </c>
      <c r="G110" s="229">
        <v>5200.49</v>
      </c>
      <c r="H110" s="229">
        <v>31.5</v>
      </c>
      <c r="I110" s="229">
        <v>1560.15</v>
      </c>
      <c r="J110" s="229">
        <v>21</v>
      </c>
      <c r="K110" s="229">
        <v>1040.0999999999999</v>
      </c>
      <c r="L110" s="229">
        <v>10.5</v>
      </c>
      <c r="M110" s="229">
        <v>520.04999999999995</v>
      </c>
      <c r="N110" s="229">
        <v>0</v>
      </c>
      <c r="O110" s="229">
        <v>0</v>
      </c>
      <c r="P110" s="229">
        <v>0</v>
      </c>
      <c r="Q110" s="229">
        <v>0</v>
      </c>
      <c r="R110" s="229">
        <v>8320.7900000000009</v>
      </c>
    </row>
    <row r="111" spans="3:18" ht="45" x14ac:dyDescent="0.25">
      <c r="C111" s="26" t="s">
        <v>1348</v>
      </c>
      <c r="D111" s="20">
        <v>109</v>
      </c>
      <c r="E111" s="245">
        <v>1</v>
      </c>
      <c r="F111" s="244" t="s">
        <v>142</v>
      </c>
      <c r="G111" s="229">
        <v>1333.43</v>
      </c>
      <c r="H111" s="229">
        <v>31.5</v>
      </c>
      <c r="I111" s="229">
        <v>400.03</v>
      </c>
      <c r="J111" s="229">
        <v>21</v>
      </c>
      <c r="K111" s="229">
        <v>266.69</v>
      </c>
      <c r="L111" s="229">
        <v>10.5</v>
      </c>
      <c r="M111" s="229">
        <v>133.34</v>
      </c>
      <c r="N111" s="229">
        <v>0</v>
      </c>
      <c r="O111" s="229">
        <v>0</v>
      </c>
      <c r="P111" s="229">
        <v>0</v>
      </c>
      <c r="Q111" s="229">
        <v>0</v>
      </c>
      <c r="R111" s="229">
        <v>2133.4899999999998</v>
      </c>
    </row>
    <row r="112" spans="3:18" ht="45" x14ac:dyDescent="0.25">
      <c r="C112" s="26" t="s">
        <v>1348</v>
      </c>
      <c r="D112" s="20">
        <v>110</v>
      </c>
      <c r="E112" s="245">
        <v>1</v>
      </c>
      <c r="F112" s="244" t="s">
        <v>141</v>
      </c>
      <c r="G112" s="229">
        <v>601.86</v>
      </c>
      <c r="H112" s="229">
        <v>31.5</v>
      </c>
      <c r="I112" s="229">
        <v>180.56</v>
      </c>
      <c r="J112" s="229">
        <v>21</v>
      </c>
      <c r="K112" s="229">
        <v>120.37</v>
      </c>
      <c r="L112" s="229">
        <v>10.5</v>
      </c>
      <c r="M112" s="229">
        <v>60.19</v>
      </c>
      <c r="N112" s="229">
        <v>0</v>
      </c>
      <c r="O112" s="229">
        <v>0</v>
      </c>
      <c r="P112" s="229">
        <v>0</v>
      </c>
      <c r="Q112" s="229">
        <v>0</v>
      </c>
      <c r="R112" s="229">
        <v>962.98</v>
      </c>
    </row>
    <row r="113" spans="2:18" ht="45" x14ac:dyDescent="0.25">
      <c r="C113" s="26" t="s">
        <v>1348</v>
      </c>
      <c r="D113" s="20">
        <v>111</v>
      </c>
      <c r="E113" s="245">
        <v>1</v>
      </c>
      <c r="F113" s="244" t="s">
        <v>140</v>
      </c>
      <c r="G113" s="229">
        <v>399.68</v>
      </c>
      <c r="H113" s="229">
        <v>31.5</v>
      </c>
      <c r="I113" s="229">
        <v>119.91</v>
      </c>
      <c r="J113" s="229">
        <v>21</v>
      </c>
      <c r="K113" s="229">
        <v>79.94</v>
      </c>
      <c r="L113" s="229">
        <v>10.5</v>
      </c>
      <c r="M113" s="229">
        <v>39.97</v>
      </c>
      <c r="N113" s="229">
        <v>0</v>
      </c>
      <c r="O113" s="229">
        <v>0</v>
      </c>
      <c r="P113" s="229">
        <v>0</v>
      </c>
      <c r="Q113" s="229">
        <v>0</v>
      </c>
      <c r="R113" s="229">
        <v>639.5</v>
      </c>
    </row>
    <row r="114" spans="2:18" ht="45" x14ac:dyDescent="0.25">
      <c r="C114" s="26" t="s">
        <v>1348</v>
      </c>
      <c r="D114" s="20">
        <v>112</v>
      </c>
      <c r="E114" s="245">
        <v>1</v>
      </c>
      <c r="F114" s="244" t="s">
        <v>139</v>
      </c>
      <c r="G114" s="229">
        <v>933.75</v>
      </c>
      <c r="H114" s="229">
        <v>31.5</v>
      </c>
      <c r="I114" s="229">
        <v>280.13</v>
      </c>
      <c r="J114" s="229">
        <v>21</v>
      </c>
      <c r="K114" s="229">
        <v>186.75</v>
      </c>
      <c r="L114" s="229">
        <v>10.5</v>
      </c>
      <c r="M114" s="229">
        <v>93.38</v>
      </c>
      <c r="N114" s="229">
        <v>0</v>
      </c>
      <c r="O114" s="229">
        <v>0</v>
      </c>
      <c r="P114" s="229">
        <v>0</v>
      </c>
      <c r="Q114" s="229">
        <v>0</v>
      </c>
      <c r="R114" s="229">
        <v>1494.01</v>
      </c>
    </row>
    <row r="115" spans="2:18" ht="45" x14ac:dyDescent="0.25">
      <c r="C115" s="26" t="s">
        <v>1348</v>
      </c>
      <c r="D115" s="20">
        <v>113</v>
      </c>
      <c r="E115" s="245">
        <v>1</v>
      </c>
      <c r="F115" s="244" t="s">
        <v>138</v>
      </c>
      <c r="G115" s="229">
        <v>426.55</v>
      </c>
      <c r="H115" s="229">
        <v>0</v>
      </c>
      <c r="I115" s="246">
        <v>0</v>
      </c>
      <c r="J115" s="246">
        <v>0</v>
      </c>
      <c r="K115" s="246">
        <v>0</v>
      </c>
      <c r="L115" s="246">
        <v>0</v>
      </c>
      <c r="M115" s="246">
        <v>0</v>
      </c>
      <c r="N115" s="229">
        <v>0</v>
      </c>
      <c r="O115" s="229">
        <v>0</v>
      </c>
      <c r="P115" s="229">
        <v>0</v>
      </c>
      <c r="Q115" s="229">
        <v>0</v>
      </c>
      <c r="R115" s="229">
        <v>426.55</v>
      </c>
    </row>
    <row r="116" spans="2:18" ht="45" x14ac:dyDescent="0.25">
      <c r="C116" s="26" t="s">
        <v>1348</v>
      </c>
      <c r="D116" s="20">
        <v>114</v>
      </c>
      <c r="E116" s="245">
        <v>1</v>
      </c>
      <c r="F116" s="244" t="s">
        <v>136</v>
      </c>
      <c r="G116" s="229">
        <v>5200.49</v>
      </c>
      <c r="H116" s="229">
        <v>31.5</v>
      </c>
      <c r="I116" s="229">
        <v>1560.15</v>
      </c>
      <c r="J116" s="229">
        <v>21</v>
      </c>
      <c r="K116" s="229">
        <v>1040.0999999999999</v>
      </c>
      <c r="L116" s="229">
        <v>10.5</v>
      </c>
      <c r="M116" s="229">
        <v>520.04999999999995</v>
      </c>
      <c r="N116" s="229">
        <v>0</v>
      </c>
      <c r="O116" s="229">
        <v>0</v>
      </c>
      <c r="P116" s="229">
        <v>0</v>
      </c>
      <c r="Q116" s="229">
        <v>0</v>
      </c>
      <c r="R116" s="229">
        <v>8320.7900000000009</v>
      </c>
    </row>
    <row r="117" spans="2:18" ht="45" x14ac:dyDescent="0.25">
      <c r="C117" s="26" t="s">
        <v>1348</v>
      </c>
      <c r="D117" s="20">
        <v>115</v>
      </c>
      <c r="E117" s="245">
        <v>1</v>
      </c>
      <c r="F117" s="244" t="s">
        <v>1351</v>
      </c>
      <c r="G117" s="229">
        <v>15776.78</v>
      </c>
      <c r="H117" s="229">
        <v>31.5</v>
      </c>
      <c r="I117" s="229">
        <v>4733.03</v>
      </c>
      <c r="J117" s="229">
        <v>21</v>
      </c>
      <c r="K117" s="229">
        <v>3155.36</v>
      </c>
      <c r="L117" s="229">
        <v>10.5</v>
      </c>
      <c r="M117" s="229">
        <v>1577.68</v>
      </c>
      <c r="N117" s="229">
        <v>0</v>
      </c>
      <c r="O117" s="229">
        <v>0</v>
      </c>
      <c r="P117" s="229">
        <v>0</v>
      </c>
      <c r="Q117" s="229">
        <v>0</v>
      </c>
      <c r="R117" s="229">
        <v>25242.85</v>
      </c>
    </row>
    <row r="118" spans="2:18" ht="45" x14ac:dyDescent="0.25">
      <c r="C118" s="26" t="s">
        <v>1348</v>
      </c>
      <c r="D118" s="20">
        <v>116</v>
      </c>
      <c r="E118" s="245">
        <v>1</v>
      </c>
      <c r="F118" s="244" t="s">
        <v>1350</v>
      </c>
      <c r="G118" s="229">
        <v>12270.82</v>
      </c>
      <c r="H118" s="229">
        <v>31.5</v>
      </c>
      <c r="I118" s="229">
        <v>3681.25</v>
      </c>
      <c r="J118" s="229">
        <v>21</v>
      </c>
      <c r="K118" s="229">
        <v>2454.16</v>
      </c>
      <c r="L118" s="229">
        <v>10.5</v>
      </c>
      <c r="M118" s="229">
        <v>1227.08</v>
      </c>
      <c r="N118" s="229">
        <v>0</v>
      </c>
      <c r="O118" s="229">
        <v>0</v>
      </c>
      <c r="P118" s="229">
        <v>0</v>
      </c>
      <c r="Q118" s="229">
        <v>0</v>
      </c>
      <c r="R118" s="229">
        <v>19633.310000000001</v>
      </c>
    </row>
    <row r="119" spans="2:18" ht="45" x14ac:dyDescent="0.25">
      <c r="C119" s="26" t="s">
        <v>1348</v>
      </c>
      <c r="D119" s="20">
        <v>117</v>
      </c>
      <c r="E119" s="245">
        <v>1</v>
      </c>
      <c r="F119" s="244" t="s">
        <v>1349</v>
      </c>
      <c r="G119" s="229">
        <v>12270.82</v>
      </c>
      <c r="H119" s="229">
        <v>31.5</v>
      </c>
      <c r="I119" s="229">
        <v>3681.25</v>
      </c>
      <c r="J119" s="229">
        <v>21</v>
      </c>
      <c r="K119" s="229">
        <v>2454.16</v>
      </c>
      <c r="L119" s="229">
        <v>10.5</v>
      </c>
      <c r="M119" s="229">
        <v>1227.08</v>
      </c>
      <c r="N119" s="229">
        <v>0</v>
      </c>
      <c r="O119" s="229">
        <v>0</v>
      </c>
      <c r="P119" s="229">
        <v>0</v>
      </c>
      <c r="Q119" s="229">
        <v>0</v>
      </c>
      <c r="R119" s="229">
        <v>19633.310000000001</v>
      </c>
    </row>
    <row r="120" spans="2:18" ht="45" x14ac:dyDescent="0.25">
      <c r="C120" s="26" t="s">
        <v>1348</v>
      </c>
      <c r="D120" s="20">
        <v>118</v>
      </c>
      <c r="E120" s="245">
        <v>1</v>
      </c>
      <c r="F120" s="244" t="s">
        <v>1347</v>
      </c>
      <c r="G120" s="229">
        <v>15776.78</v>
      </c>
      <c r="H120" s="229">
        <v>31.5</v>
      </c>
      <c r="I120" s="229">
        <v>4733.03</v>
      </c>
      <c r="J120" s="229">
        <v>21</v>
      </c>
      <c r="K120" s="229">
        <v>3155.36</v>
      </c>
      <c r="L120" s="229">
        <v>10.5</v>
      </c>
      <c r="M120" s="229">
        <v>1577.68</v>
      </c>
      <c r="N120" s="229">
        <v>0</v>
      </c>
      <c r="O120" s="229">
        <v>0</v>
      </c>
      <c r="P120" s="229">
        <v>0</v>
      </c>
      <c r="Q120" s="229">
        <v>0</v>
      </c>
      <c r="R120" s="229">
        <v>25242.85</v>
      </c>
    </row>
    <row r="121" spans="2:18" ht="22.5" x14ac:dyDescent="0.25">
      <c r="B121" s="15"/>
      <c r="C121" s="12"/>
      <c r="D121" s="11"/>
      <c r="F121" s="5" t="s">
        <v>3</v>
      </c>
      <c r="G121" s="14"/>
      <c r="H121" s="13"/>
      <c r="I121" s="12"/>
      <c r="J121" s="12"/>
      <c r="K121" s="12"/>
      <c r="L121" s="12"/>
      <c r="M121" s="12"/>
      <c r="N121" s="12"/>
      <c r="O121" s="12"/>
      <c r="P121" s="12"/>
      <c r="Q121" s="12"/>
      <c r="R121" s="11"/>
    </row>
    <row r="122" spans="2:18" ht="22.5" x14ac:dyDescent="0.25">
      <c r="B122" s="10"/>
      <c r="C122" s="8"/>
      <c r="D122" s="7"/>
      <c r="F122" s="5" t="s">
        <v>2</v>
      </c>
      <c r="G122" s="9">
        <v>0.3</v>
      </c>
      <c r="H122" s="3">
        <v>0.3</v>
      </c>
      <c r="I122" s="8"/>
      <c r="J122" s="8"/>
      <c r="K122" s="8"/>
      <c r="L122" s="8"/>
      <c r="M122" s="8"/>
      <c r="N122" s="8"/>
      <c r="O122" s="8"/>
      <c r="P122" s="8"/>
      <c r="Q122" s="8"/>
      <c r="R122" s="7"/>
    </row>
    <row r="123" spans="2:18" ht="22.5" x14ac:dyDescent="0.25">
      <c r="B123" s="10"/>
      <c r="C123" s="8"/>
      <c r="D123" s="7"/>
      <c r="F123" s="5" t="s">
        <v>1</v>
      </c>
      <c r="G123" s="9">
        <v>0.2</v>
      </c>
      <c r="H123" s="3">
        <v>0.2</v>
      </c>
      <c r="I123" s="8"/>
      <c r="J123" s="8"/>
      <c r="K123" s="8"/>
      <c r="L123" s="8"/>
      <c r="M123" s="8"/>
      <c r="N123" s="8"/>
      <c r="O123" s="8"/>
      <c r="P123" s="8"/>
      <c r="Q123" s="8"/>
      <c r="R123" s="7"/>
    </row>
    <row r="124" spans="2:18" ht="23.25" thickBot="1" x14ac:dyDescent="0.3">
      <c r="B124" s="6"/>
      <c r="C124" s="2"/>
      <c r="D124" s="1"/>
      <c r="F124" s="5" t="s">
        <v>0</v>
      </c>
      <c r="G124" s="4">
        <v>0.1</v>
      </c>
      <c r="H124" s="3">
        <v>0.1</v>
      </c>
      <c r="I124" s="2"/>
      <c r="J124" s="2"/>
      <c r="K124" s="2"/>
      <c r="L124" s="2"/>
      <c r="M124" s="2"/>
      <c r="N124" s="2"/>
      <c r="O124" s="2"/>
      <c r="P124" s="2"/>
      <c r="Q124" s="2"/>
      <c r="R124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workbookViewId="0">
      <selection sqref="A1:R1"/>
    </sheetView>
  </sheetViews>
  <sheetFormatPr baseColWidth="10" defaultRowHeight="15" x14ac:dyDescent="0.25"/>
  <cols>
    <col min="1" max="1" width="5.85546875" customWidth="1"/>
    <col min="2" max="2" width="7.5703125" hidden="1" customWidth="1"/>
    <col min="3" max="3" width="13.28515625" customWidth="1"/>
    <col min="4" max="4" width="8.85546875" customWidth="1"/>
    <col min="5" max="5" width="9.5703125" hidden="1" customWidth="1"/>
    <col min="6" max="6" width="27.28515625" bestFit="1" customWidth="1"/>
    <col min="8" max="8" width="7.28515625" hidden="1" customWidth="1"/>
    <col min="9" max="9" width="12" customWidth="1"/>
    <col min="10" max="10" width="19.140625" hidden="1" customWidth="1"/>
    <col min="11" max="11" width="13.7109375" customWidth="1"/>
    <col min="12" max="12" width="8.140625" hidden="1" customWidth="1"/>
    <col min="13" max="13" width="13.140625" customWidth="1"/>
    <col min="14" max="16" width="0" hidden="1" customWidth="1"/>
    <col min="17" max="17" width="2.140625" hidden="1" customWidth="1"/>
    <col min="18" max="18" width="11.42578125" style="259"/>
    <col min="19" max="25" width="0" hidden="1" customWidth="1"/>
    <col min="26" max="26" width="46.5703125" style="258" hidden="1" customWidth="1"/>
    <col min="27" max="42" width="0" hidden="1" customWidth="1"/>
  </cols>
  <sheetData>
    <row r="1" spans="1:35" ht="156" customHeight="1" thickBot="1" x14ac:dyDescent="0.3">
      <c r="A1" s="337"/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35" s="16" customFormat="1" ht="52.5" customHeight="1" thickBot="1" x14ac:dyDescent="0.3">
      <c r="A2"/>
      <c r="B2" s="36" t="s">
        <v>70</v>
      </c>
      <c r="C2" s="283" t="s">
        <v>69</v>
      </c>
      <c r="D2" s="84" t="s">
        <v>135</v>
      </c>
      <c r="E2" s="282" t="s">
        <v>67</v>
      </c>
      <c r="F2" s="82" t="s">
        <v>1362</v>
      </c>
      <c r="G2" s="138" t="s">
        <v>65</v>
      </c>
      <c r="H2" s="338" t="s">
        <v>64</v>
      </c>
      <c r="I2" s="339"/>
      <c r="J2" s="338" t="s">
        <v>63</v>
      </c>
      <c r="K2" s="339"/>
      <c r="L2" s="338" t="s">
        <v>62</v>
      </c>
      <c r="M2" s="339"/>
      <c r="N2" s="340" t="s">
        <v>84</v>
      </c>
      <c r="O2" s="341"/>
      <c r="P2" s="341" t="s">
        <v>61</v>
      </c>
      <c r="Q2" s="342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  <c r="Z2" s="281"/>
    </row>
    <row r="3" spans="1:35" s="16" customFormat="1" ht="15.75" thickBot="1" x14ac:dyDescent="0.3">
      <c r="B3" s="20">
        <v>2330</v>
      </c>
      <c r="C3" s="280" t="s">
        <v>1355</v>
      </c>
      <c r="D3" s="274">
        <v>1</v>
      </c>
      <c r="E3" s="274">
        <v>1</v>
      </c>
      <c r="F3" s="279" t="s">
        <v>55</v>
      </c>
      <c r="G3" s="278">
        <v>300.33999999999997</v>
      </c>
      <c r="H3" s="274"/>
      <c r="I3" s="276">
        <v>0</v>
      </c>
      <c r="J3" s="276"/>
      <c r="K3" s="276">
        <v>0</v>
      </c>
      <c r="L3" s="276"/>
      <c r="M3" s="276">
        <v>0</v>
      </c>
      <c r="N3" s="274"/>
      <c r="O3" s="274"/>
      <c r="P3" s="274"/>
      <c r="Q3" s="274"/>
      <c r="R3" s="277">
        <v>300.33999999999997</v>
      </c>
      <c r="S3" s="97">
        <v>100</v>
      </c>
      <c r="T3" s="20">
        <v>50</v>
      </c>
      <c r="U3" s="21">
        <v>25</v>
      </c>
      <c r="V3" s="20"/>
      <c r="W3" s="20"/>
      <c r="X3"/>
      <c r="Y3"/>
      <c r="Z3" s="258">
        <v>300.33999999999997</v>
      </c>
      <c r="AA3" s="17"/>
      <c r="AB3" s="17">
        <f t="shared" ref="AB3:AB34" si="0">+G3-Z3</f>
        <v>0</v>
      </c>
      <c r="AD3" s="16" t="s">
        <v>123</v>
      </c>
      <c r="AF3" s="16">
        <v>286.041</v>
      </c>
      <c r="AG3" s="16">
        <f t="shared" ref="AG3:AG42" si="1">+AF3*5%</f>
        <v>14.302050000000001</v>
      </c>
      <c r="AH3" s="16">
        <f t="shared" ref="AH3:AH42" si="2">+AG3+AF3</f>
        <v>300.34305000000001</v>
      </c>
      <c r="AI3" s="17">
        <f t="shared" ref="AI3:AI42" si="3">+AH3-R3</f>
        <v>3.0500000000301952E-3</v>
      </c>
    </row>
    <row r="4" spans="1:35" s="16" customFormat="1" ht="30.75" thickBot="1" x14ac:dyDescent="0.3">
      <c r="B4" s="20">
        <v>2331</v>
      </c>
      <c r="C4" s="97" t="s">
        <v>1355</v>
      </c>
      <c r="D4" s="245">
        <v>2</v>
      </c>
      <c r="E4" s="245">
        <v>1</v>
      </c>
      <c r="F4" s="26" t="s">
        <v>54</v>
      </c>
      <c r="G4" s="23">
        <v>514.21</v>
      </c>
      <c r="H4" s="245">
        <v>0</v>
      </c>
      <c r="I4" s="276">
        <v>0</v>
      </c>
      <c r="J4" s="276">
        <v>0</v>
      </c>
      <c r="K4" s="276">
        <v>0</v>
      </c>
      <c r="L4" s="276">
        <v>0</v>
      </c>
      <c r="M4" s="276">
        <v>0</v>
      </c>
      <c r="N4" s="245">
        <v>0</v>
      </c>
      <c r="O4" s="245">
        <v>0</v>
      </c>
      <c r="P4" s="245">
        <v>0</v>
      </c>
      <c r="Q4" s="245">
        <v>0</v>
      </c>
      <c r="R4" s="275">
        <v>514.21</v>
      </c>
      <c r="S4" s="97">
        <v>100</v>
      </c>
      <c r="T4" s="20">
        <v>50</v>
      </c>
      <c r="U4" s="21">
        <v>25</v>
      </c>
      <c r="V4" s="20"/>
      <c r="W4" s="20"/>
      <c r="X4"/>
      <c r="Y4"/>
      <c r="Z4" s="258">
        <v>514.21001999999999</v>
      </c>
      <c r="AA4" s="17"/>
      <c r="AB4" s="17">
        <f t="shared" si="0"/>
        <v>-1.9999999949504854E-5</v>
      </c>
      <c r="AD4" s="16" t="s">
        <v>123</v>
      </c>
      <c r="AE4" s="46">
        <v>514.21</v>
      </c>
      <c r="AF4" s="16">
        <v>489.71999999999997</v>
      </c>
      <c r="AG4" s="16">
        <f t="shared" si="1"/>
        <v>24.486000000000001</v>
      </c>
      <c r="AH4" s="16">
        <f t="shared" si="2"/>
        <v>514.20600000000002</v>
      </c>
      <c r="AI4" s="17">
        <f t="shared" si="3"/>
        <v>-4.0000000000190994E-3</v>
      </c>
    </row>
    <row r="5" spans="1:35" s="16" customFormat="1" ht="30.75" thickBot="1" x14ac:dyDescent="0.3">
      <c r="B5" s="20">
        <v>2332</v>
      </c>
      <c r="C5" s="97" t="s">
        <v>1355</v>
      </c>
      <c r="D5" s="245">
        <v>3</v>
      </c>
      <c r="E5" s="245">
        <v>1</v>
      </c>
      <c r="F5" s="26" t="s">
        <v>51</v>
      </c>
      <c r="G5" s="23">
        <v>514.21</v>
      </c>
      <c r="H5" s="245">
        <v>0</v>
      </c>
      <c r="I5" s="276">
        <v>0</v>
      </c>
      <c r="J5" s="276">
        <v>0</v>
      </c>
      <c r="K5" s="276">
        <v>0</v>
      </c>
      <c r="L5" s="276">
        <v>0</v>
      </c>
      <c r="M5" s="276">
        <v>0</v>
      </c>
      <c r="N5" s="245">
        <v>0</v>
      </c>
      <c r="O5" s="245">
        <v>0</v>
      </c>
      <c r="P5" s="245">
        <v>0</v>
      </c>
      <c r="Q5" s="245">
        <v>0</v>
      </c>
      <c r="R5" s="275">
        <v>514.21</v>
      </c>
      <c r="S5" s="97">
        <v>100</v>
      </c>
      <c r="T5" s="20">
        <v>50</v>
      </c>
      <c r="U5" s="21">
        <v>25</v>
      </c>
      <c r="V5" s="20"/>
      <c r="W5" s="20"/>
      <c r="X5"/>
      <c r="Y5" t="s">
        <v>5</v>
      </c>
      <c r="Z5" s="258">
        <v>514.21001999999999</v>
      </c>
      <c r="AA5" s="17"/>
      <c r="AB5" s="17">
        <f t="shared" si="0"/>
        <v>-1.9999999949504854E-5</v>
      </c>
      <c r="AD5" s="16" t="s">
        <v>4</v>
      </c>
      <c r="AE5" s="46">
        <v>489.72</v>
      </c>
      <c r="AF5" s="16">
        <v>489.72</v>
      </c>
      <c r="AG5" s="16">
        <f t="shared" si="1"/>
        <v>24.486000000000004</v>
      </c>
      <c r="AH5" s="16">
        <f t="shared" si="2"/>
        <v>514.20600000000002</v>
      </c>
      <c r="AI5" s="17">
        <f t="shared" si="3"/>
        <v>-4.0000000000190994E-3</v>
      </c>
    </row>
    <row r="6" spans="1:35" s="16" customFormat="1" ht="30.75" thickBot="1" x14ac:dyDescent="0.3">
      <c r="B6" s="20">
        <v>2333</v>
      </c>
      <c r="C6" s="97" t="s">
        <v>1355</v>
      </c>
      <c r="D6" s="245">
        <v>4</v>
      </c>
      <c r="E6" s="245">
        <v>1</v>
      </c>
      <c r="F6" s="26" t="s">
        <v>353</v>
      </c>
      <c r="G6" s="23">
        <v>2666.86</v>
      </c>
      <c r="H6" s="245">
        <v>0</v>
      </c>
      <c r="I6" s="276">
        <v>0</v>
      </c>
      <c r="J6" s="276">
        <v>0</v>
      </c>
      <c r="K6" s="276">
        <v>0</v>
      </c>
      <c r="L6" s="276">
        <v>0</v>
      </c>
      <c r="M6" s="276">
        <v>0</v>
      </c>
      <c r="N6" s="245">
        <v>0</v>
      </c>
      <c r="O6" s="245">
        <v>0</v>
      </c>
      <c r="P6" s="245">
        <v>0</v>
      </c>
      <c r="Q6" s="245">
        <v>0</v>
      </c>
      <c r="R6" s="275">
        <v>2666.86</v>
      </c>
      <c r="S6" s="97">
        <v>100</v>
      </c>
      <c r="T6" s="20">
        <v>50</v>
      </c>
      <c r="U6" s="21">
        <v>25</v>
      </c>
      <c r="V6" s="20"/>
      <c r="W6" s="20"/>
      <c r="X6"/>
      <c r="Y6" t="s">
        <v>5</v>
      </c>
      <c r="Z6" s="258">
        <v>2666.8600999999999</v>
      </c>
      <c r="AA6" s="17"/>
      <c r="AB6" s="17">
        <f t="shared" si="0"/>
        <v>-9.9999999747524271E-5</v>
      </c>
      <c r="AD6" s="16" t="s">
        <v>4</v>
      </c>
      <c r="AE6" s="46">
        <v>2539.87</v>
      </c>
      <c r="AF6" s="16">
        <v>2539.87</v>
      </c>
      <c r="AG6" s="16">
        <f t="shared" si="1"/>
        <v>126.9935</v>
      </c>
      <c r="AH6" s="16">
        <f t="shared" si="2"/>
        <v>2666.8634999999999</v>
      </c>
      <c r="AI6" s="17">
        <f t="shared" si="3"/>
        <v>3.4999999998035491E-3</v>
      </c>
    </row>
    <row r="7" spans="1:35" s="16" customFormat="1" ht="30.75" thickBot="1" x14ac:dyDescent="0.3">
      <c r="B7" s="20">
        <v>2334</v>
      </c>
      <c r="C7" s="97" t="s">
        <v>1355</v>
      </c>
      <c r="D7" s="274">
        <v>5</v>
      </c>
      <c r="E7" s="245">
        <v>1</v>
      </c>
      <c r="F7" s="26" t="s">
        <v>352</v>
      </c>
      <c r="G7" s="23">
        <v>2400.41</v>
      </c>
      <c r="H7" s="245">
        <v>0</v>
      </c>
      <c r="I7" s="276">
        <v>0</v>
      </c>
      <c r="J7" s="276">
        <v>0</v>
      </c>
      <c r="K7" s="276">
        <v>0</v>
      </c>
      <c r="L7" s="276">
        <v>0</v>
      </c>
      <c r="M7" s="276">
        <v>0</v>
      </c>
      <c r="N7" s="245">
        <v>0</v>
      </c>
      <c r="O7" s="245">
        <v>0</v>
      </c>
      <c r="P7" s="245">
        <v>0</v>
      </c>
      <c r="Q7" s="245">
        <v>0</v>
      </c>
      <c r="R7" s="275">
        <v>2400.41</v>
      </c>
      <c r="S7" s="97">
        <v>100</v>
      </c>
      <c r="T7" s="20">
        <v>50</v>
      </c>
      <c r="U7" s="21">
        <v>25</v>
      </c>
      <c r="V7" s="20"/>
      <c r="W7" s="20"/>
      <c r="X7"/>
      <c r="Y7" t="s">
        <v>5</v>
      </c>
      <c r="Z7" s="258">
        <v>2400.4099000000001</v>
      </c>
      <c r="AA7" s="17"/>
      <c r="AB7" s="17">
        <f t="shared" si="0"/>
        <v>9.9999999747524271E-5</v>
      </c>
      <c r="AD7" s="16" t="s">
        <v>4</v>
      </c>
      <c r="AE7" s="46">
        <v>2286.1</v>
      </c>
      <c r="AF7" s="16">
        <v>2286.1</v>
      </c>
      <c r="AG7" s="16">
        <f t="shared" si="1"/>
        <v>114.30500000000001</v>
      </c>
      <c r="AH7" s="16">
        <f t="shared" si="2"/>
        <v>2400.4049999999997</v>
      </c>
      <c r="AI7" s="17">
        <f t="shared" si="3"/>
        <v>-5.0000000001091394E-3</v>
      </c>
    </row>
    <row r="8" spans="1:35" s="16" customFormat="1" ht="30.75" thickBot="1" x14ac:dyDescent="0.3">
      <c r="B8" s="20">
        <v>2335</v>
      </c>
      <c r="C8" s="97" t="s">
        <v>1355</v>
      </c>
      <c r="D8" s="245">
        <v>6</v>
      </c>
      <c r="E8" s="245">
        <v>1</v>
      </c>
      <c r="F8" s="26" t="s">
        <v>351</v>
      </c>
      <c r="G8" s="23">
        <v>2400.41</v>
      </c>
      <c r="H8" s="245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45">
        <v>0</v>
      </c>
      <c r="O8" s="245">
        <v>0</v>
      </c>
      <c r="P8" s="245">
        <v>0</v>
      </c>
      <c r="Q8" s="245">
        <v>0</v>
      </c>
      <c r="R8" s="275">
        <v>2400.41</v>
      </c>
      <c r="S8" s="97">
        <v>100</v>
      </c>
      <c r="T8" s="20">
        <v>50</v>
      </c>
      <c r="U8" s="21">
        <v>25</v>
      </c>
      <c r="V8" s="20"/>
      <c r="W8" s="20"/>
      <c r="X8"/>
      <c r="Y8" t="s">
        <v>5</v>
      </c>
      <c r="Z8" s="258">
        <v>2400.4099000000001</v>
      </c>
      <c r="AA8" s="17"/>
      <c r="AB8" s="17">
        <f t="shared" si="0"/>
        <v>9.9999999747524271E-5</v>
      </c>
      <c r="AD8" s="16" t="s">
        <v>4</v>
      </c>
      <c r="AE8" s="46">
        <v>2286.1</v>
      </c>
      <c r="AF8" s="16">
        <v>2286.1</v>
      </c>
      <c r="AG8" s="16">
        <f t="shared" si="1"/>
        <v>114.30500000000001</v>
      </c>
      <c r="AH8" s="16">
        <f t="shared" si="2"/>
        <v>2400.4049999999997</v>
      </c>
      <c r="AI8" s="17">
        <f t="shared" si="3"/>
        <v>-5.0000000001091394E-3</v>
      </c>
    </row>
    <row r="9" spans="1:35" s="16" customFormat="1" ht="30.75" thickBot="1" x14ac:dyDescent="0.3">
      <c r="B9" s="20">
        <v>2336</v>
      </c>
      <c r="C9" s="97" t="s">
        <v>1355</v>
      </c>
      <c r="D9" s="245">
        <v>7</v>
      </c>
      <c r="E9" s="245">
        <v>1</v>
      </c>
      <c r="F9" s="26" t="s">
        <v>350</v>
      </c>
      <c r="G9" s="23">
        <v>2666.86</v>
      </c>
      <c r="H9" s="245">
        <v>0</v>
      </c>
      <c r="I9" s="276">
        <v>0</v>
      </c>
      <c r="J9" s="276">
        <v>0</v>
      </c>
      <c r="K9" s="276">
        <v>0</v>
      </c>
      <c r="L9" s="276">
        <v>0</v>
      </c>
      <c r="M9" s="276">
        <v>0</v>
      </c>
      <c r="N9" s="245">
        <v>0</v>
      </c>
      <c r="O9" s="245">
        <v>0</v>
      </c>
      <c r="P9" s="245">
        <v>0</v>
      </c>
      <c r="Q9" s="245">
        <v>0</v>
      </c>
      <c r="R9" s="275">
        <v>2666.86</v>
      </c>
      <c r="S9" s="97">
        <v>100</v>
      </c>
      <c r="T9" s="20">
        <v>50</v>
      </c>
      <c r="U9" s="21">
        <v>25</v>
      </c>
      <c r="V9" s="20"/>
      <c r="W9" s="20"/>
      <c r="X9"/>
      <c r="Y9" t="s">
        <v>5</v>
      </c>
      <c r="Z9" s="258">
        <v>2666.8600999999999</v>
      </c>
      <c r="AA9" s="17"/>
      <c r="AB9" s="17">
        <f t="shared" si="0"/>
        <v>-9.9999999747524271E-5</v>
      </c>
      <c r="AD9" s="16" t="s">
        <v>4</v>
      </c>
      <c r="AE9" s="46">
        <v>2539.87</v>
      </c>
      <c r="AF9" s="16">
        <v>2539.87</v>
      </c>
      <c r="AG9" s="16">
        <f t="shared" si="1"/>
        <v>126.9935</v>
      </c>
      <c r="AH9" s="16">
        <f t="shared" si="2"/>
        <v>2666.8634999999999</v>
      </c>
      <c r="AI9" s="17">
        <f t="shared" si="3"/>
        <v>3.4999999998035491E-3</v>
      </c>
    </row>
    <row r="10" spans="1:35" s="16" customFormat="1" ht="30.75" thickBot="1" x14ac:dyDescent="0.3">
      <c r="B10" s="20">
        <v>2337</v>
      </c>
      <c r="C10" s="97" t="s">
        <v>1355</v>
      </c>
      <c r="D10" s="245">
        <v>8</v>
      </c>
      <c r="E10" s="245">
        <v>1</v>
      </c>
      <c r="F10" s="26" t="s">
        <v>349</v>
      </c>
      <c r="G10" s="23">
        <v>2666.86</v>
      </c>
      <c r="H10" s="245">
        <v>0</v>
      </c>
      <c r="I10" s="276">
        <v>0</v>
      </c>
      <c r="J10" s="276">
        <v>0</v>
      </c>
      <c r="K10" s="276">
        <v>0</v>
      </c>
      <c r="L10" s="276">
        <v>0</v>
      </c>
      <c r="M10" s="276">
        <v>0</v>
      </c>
      <c r="N10" s="245">
        <v>0</v>
      </c>
      <c r="O10" s="245">
        <v>0</v>
      </c>
      <c r="P10" s="245">
        <v>0</v>
      </c>
      <c r="Q10" s="245">
        <v>0</v>
      </c>
      <c r="R10" s="275">
        <v>2666.86</v>
      </c>
      <c r="S10" s="97">
        <v>100</v>
      </c>
      <c r="T10" s="20">
        <v>50</v>
      </c>
      <c r="U10" s="21">
        <v>25</v>
      </c>
      <c r="V10" s="20"/>
      <c r="W10" s="20"/>
      <c r="X10"/>
      <c r="Y10" t="s">
        <v>5</v>
      </c>
      <c r="Z10" s="258">
        <v>2666.8600999999999</v>
      </c>
      <c r="AA10" s="17"/>
      <c r="AB10" s="17">
        <f t="shared" si="0"/>
        <v>-9.9999999747524271E-5</v>
      </c>
      <c r="AD10" s="16" t="s">
        <v>4</v>
      </c>
      <c r="AE10" s="46">
        <v>2539.87</v>
      </c>
      <c r="AF10" s="16">
        <v>2539.87</v>
      </c>
      <c r="AG10" s="16">
        <f t="shared" si="1"/>
        <v>126.9935</v>
      </c>
      <c r="AH10" s="16">
        <f t="shared" si="2"/>
        <v>2666.8634999999999</v>
      </c>
      <c r="AI10" s="17">
        <f t="shared" si="3"/>
        <v>3.4999999998035491E-3</v>
      </c>
    </row>
    <row r="11" spans="1:35" s="16" customFormat="1" ht="15.75" thickBot="1" x14ac:dyDescent="0.3">
      <c r="B11" s="20">
        <v>2338</v>
      </c>
      <c r="C11" s="97" t="s">
        <v>1355</v>
      </c>
      <c r="D11" s="274">
        <v>9</v>
      </c>
      <c r="E11" s="245">
        <v>1</v>
      </c>
      <c r="F11" s="26" t="s">
        <v>348</v>
      </c>
      <c r="G11" s="23">
        <v>1065.81</v>
      </c>
      <c r="H11" s="245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45">
        <v>0</v>
      </c>
      <c r="O11" s="245">
        <v>0</v>
      </c>
      <c r="P11" s="245">
        <v>0</v>
      </c>
      <c r="Q11" s="245">
        <v>0</v>
      </c>
      <c r="R11" s="275">
        <v>1065.81</v>
      </c>
      <c r="S11" s="97">
        <v>100</v>
      </c>
      <c r="T11" s="20">
        <v>50</v>
      </c>
      <c r="U11" s="21">
        <v>25</v>
      </c>
      <c r="V11" s="20"/>
      <c r="W11" s="20"/>
      <c r="X11"/>
      <c r="Y11" t="s">
        <v>5</v>
      </c>
      <c r="Z11" s="258">
        <v>1065.8100999999999</v>
      </c>
      <c r="AA11" s="17"/>
      <c r="AB11" s="17">
        <f t="shared" si="0"/>
        <v>-9.9999999974897946E-5</v>
      </c>
      <c r="AD11" s="16" t="s">
        <v>4</v>
      </c>
      <c r="AE11" s="46">
        <v>1015.06</v>
      </c>
      <c r="AF11" s="16">
        <v>1015.06</v>
      </c>
      <c r="AG11" s="16">
        <f t="shared" si="1"/>
        <v>50.753</v>
      </c>
      <c r="AH11" s="16">
        <f t="shared" si="2"/>
        <v>1065.8129999999999</v>
      </c>
      <c r="AI11" s="17">
        <f t="shared" si="3"/>
        <v>2.9999999999290594E-3</v>
      </c>
    </row>
    <row r="12" spans="1:35" s="16" customFormat="1" ht="45.75" thickBot="1" x14ac:dyDescent="0.3">
      <c r="B12" s="20">
        <v>2339</v>
      </c>
      <c r="C12" s="97" t="s">
        <v>1355</v>
      </c>
      <c r="D12" s="245">
        <v>10</v>
      </c>
      <c r="E12" s="245">
        <v>1</v>
      </c>
      <c r="F12" s="26" t="s">
        <v>347</v>
      </c>
      <c r="G12" s="23">
        <v>5333.72</v>
      </c>
      <c r="H12" s="245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45">
        <v>0</v>
      </c>
      <c r="O12" s="245">
        <v>0</v>
      </c>
      <c r="P12" s="245">
        <v>0</v>
      </c>
      <c r="Q12" s="245">
        <v>0</v>
      </c>
      <c r="R12" s="275">
        <v>5333.72</v>
      </c>
      <c r="S12" s="97">
        <v>100</v>
      </c>
      <c r="T12" s="20">
        <v>50</v>
      </c>
      <c r="U12" s="21">
        <v>25</v>
      </c>
      <c r="V12" s="20"/>
      <c r="W12" s="20"/>
      <c r="X12"/>
      <c r="Y12" t="s">
        <v>5</v>
      </c>
      <c r="Z12" s="258">
        <v>5333.7201999999997</v>
      </c>
      <c r="AA12" s="17"/>
      <c r="AB12" s="17">
        <f t="shared" si="0"/>
        <v>-1.9999999949504854E-4</v>
      </c>
      <c r="AD12" s="16" t="s">
        <v>4</v>
      </c>
      <c r="AE12" s="46">
        <v>5079.7299999999996</v>
      </c>
      <c r="AF12" s="16">
        <v>5079.7299999999996</v>
      </c>
      <c r="AG12" s="16">
        <f t="shared" si="1"/>
        <v>253.98649999999998</v>
      </c>
      <c r="AH12" s="16">
        <f t="shared" si="2"/>
        <v>5333.7164999999995</v>
      </c>
      <c r="AI12" s="17">
        <f t="shared" si="3"/>
        <v>-3.5000000007130438E-3</v>
      </c>
    </row>
    <row r="13" spans="1:35" s="16" customFormat="1" ht="15.75" thickBot="1" x14ac:dyDescent="0.3">
      <c r="B13" s="20">
        <v>2340</v>
      </c>
      <c r="C13" s="97" t="s">
        <v>1355</v>
      </c>
      <c r="D13" s="245">
        <v>11</v>
      </c>
      <c r="E13" s="245">
        <v>1</v>
      </c>
      <c r="F13" s="26" t="s">
        <v>346</v>
      </c>
      <c r="G13" s="23">
        <v>1065.81</v>
      </c>
      <c r="H13" s="245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45">
        <v>0</v>
      </c>
      <c r="O13" s="245">
        <v>0</v>
      </c>
      <c r="P13" s="245">
        <v>0</v>
      </c>
      <c r="Q13" s="245">
        <v>0</v>
      </c>
      <c r="R13" s="275">
        <v>1065.81</v>
      </c>
      <c r="S13" s="97">
        <v>100</v>
      </c>
      <c r="T13" s="20">
        <v>50</v>
      </c>
      <c r="U13" s="21">
        <v>25</v>
      </c>
      <c r="V13" s="20"/>
      <c r="W13" s="20"/>
      <c r="X13"/>
      <c r="Y13" t="s">
        <v>5</v>
      </c>
      <c r="Z13" s="258">
        <v>1065.8100999999999</v>
      </c>
      <c r="AA13" s="17"/>
      <c r="AB13" s="17">
        <f t="shared" si="0"/>
        <v>-9.9999999974897946E-5</v>
      </c>
      <c r="AD13" s="16" t="s">
        <v>4</v>
      </c>
      <c r="AE13" s="46">
        <v>1015.06</v>
      </c>
      <c r="AF13" s="16">
        <v>1015.06</v>
      </c>
      <c r="AG13" s="16">
        <f t="shared" si="1"/>
        <v>50.753</v>
      </c>
      <c r="AH13" s="16">
        <f t="shared" si="2"/>
        <v>1065.8129999999999</v>
      </c>
      <c r="AI13" s="17">
        <f t="shared" si="3"/>
        <v>2.9999999999290594E-3</v>
      </c>
    </row>
    <row r="14" spans="1:35" s="16" customFormat="1" ht="30.75" thickBot="1" x14ac:dyDescent="0.3">
      <c r="B14" s="20">
        <v>2341</v>
      </c>
      <c r="C14" s="97" t="s">
        <v>1355</v>
      </c>
      <c r="D14" s="245">
        <v>12</v>
      </c>
      <c r="E14" s="245">
        <v>1</v>
      </c>
      <c r="F14" s="26" t="s">
        <v>345</v>
      </c>
      <c r="G14" s="23">
        <v>1866.33</v>
      </c>
      <c r="H14" s="245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45">
        <v>0</v>
      </c>
      <c r="O14" s="245">
        <v>0</v>
      </c>
      <c r="P14" s="245">
        <v>0</v>
      </c>
      <c r="Q14" s="245">
        <v>0</v>
      </c>
      <c r="R14" s="275">
        <v>1866.33</v>
      </c>
      <c r="S14" s="97">
        <v>100</v>
      </c>
      <c r="T14" s="20">
        <v>50</v>
      </c>
      <c r="U14" s="21">
        <v>25</v>
      </c>
      <c r="V14" s="20"/>
      <c r="W14" s="20"/>
      <c r="Y14" s="16" t="s">
        <v>5</v>
      </c>
      <c r="Z14" s="258">
        <v>1866.33</v>
      </c>
      <c r="AA14" s="17"/>
      <c r="AB14" s="17">
        <f t="shared" si="0"/>
        <v>0</v>
      </c>
      <c r="AD14" s="16" t="s">
        <v>4</v>
      </c>
      <c r="AE14" s="46">
        <v>1777.46</v>
      </c>
      <c r="AF14" s="16">
        <v>1777.46</v>
      </c>
      <c r="AG14" s="16">
        <f t="shared" si="1"/>
        <v>88.873000000000005</v>
      </c>
      <c r="AH14" s="16">
        <f t="shared" si="2"/>
        <v>1866.3330000000001</v>
      </c>
      <c r="AI14" s="17">
        <f t="shared" si="3"/>
        <v>3.0000000001564331E-3</v>
      </c>
    </row>
    <row r="15" spans="1:35" s="16" customFormat="1" ht="30.75" thickBot="1" x14ac:dyDescent="0.3">
      <c r="B15" s="20">
        <v>2342</v>
      </c>
      <c r="C15" s="97" t="s">
        <v>1355</v>
      </c>
      <c r="D15" s="274">
        <v>13</v>
      </c>
      <c r="E15" s="245">
        <v>1</v>
      </c>
      <c r="F15" s="26" t="s">
        <v>344</v>
      </c>
      <c r="G15" s="23">
        <v>2400.41</v>
      </c>
      <c r="H15" s="245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245">
        <v>0</v>
      </c>
      <c r="O15" s="245">
        <v>0</v>
      </c>
      <c r="P15" s="245">
        <v>0</v>
      </c>
      <c r="Q15" s="245">
        <v>0</v>
      </c>
      <c r="R15" s="275">
        <v>2400.41</v>
      </c>
      <c r="S15" s="97">
        <v>100</v>
      </c>
      <c r="T15" s="20">
        <v>50</v>
      </c>
      <c r="U15" s="21">
        <v>25</v>
      </c>
      <c r="V15" s="20"/>
      <c r="W15" s="20"/>
      <c r="Y15" s="16" t="s">
        <v>5</v>
      </c>
      <c r="Z15" s="258">
        <v>2400.4099000000001</v>
      </c>
      <c r="AA15" s="17"/>
      <c r="AB15" s="17">
        <f t="shared" si="0"/>
        <v>9.9999999747524271E-5</v>
      </c>
      <c r="AD15" s="16" t="s">
        <v>4</v>
      </c>
      <c r="AE15" s="46">
        <v>2286.1</v>
      </c>
      <c r="AF15" s="16">
        <v>2286.1</v>
      </c>
      <c r="AG15" s="16">
        <f t="shared" si="1"/>
        <v>114.30500000000001</v>
      </c>
      <c r="AH15" s="16">
        <f t="shared" si="2"/>
        <v>2400.4049999999997</v>
      </c>
      <c r="AI15" s="17">
        <f t="shared" si="3"/>
        <v>-5.0000000001091394E-3</v>
      </c>
    </row>
    <row r="16" spans="1:35" s="16" customFormat="1" ht="15.75" thickBot="1" x14ac:dyDescent="0.3">
      <c r="B16" s="20">
        <v>2343</v>
      </c>
      <c r="C16" s="97" t="s">
        <v>1355</v>
      </c>
      <c r="D16" s="245">
        <v>14</v>
      </c>
      <c r="E16" s="245">
        <v>1</v>
      </c>
      <c r="F16" s="26" t="s">
        <v>343</v>
      </c>
      <c r="G16" s="23">
        <v>2400.41</v>
      </c>
      <c r="H16" s="245">
        <v>0</v>
      </c>
      <c r="I16" s="276">
        <v>0</v>
      </c>
      <c r="J16" s="276">
        <v>0</v>
      </c>
      <c r="K16" s="276">
        <v>0</v>
      </c>
      <c r="L16" s="276">
        <v>0</v>
      </c>
      <c r="M16" s="276">
        <v>0</v>
      </c>
      <c r="N16" s="245">
        <v>0</v>
      </c>
      <c r="O16" s="245">
        <v>0</v>
      </c>
      <c r="P16" s="245">
        <v>0</v>
      </c>
      <c r="Q16" s="245">
        <v>0</v>
      </c>
      <c r="R16" s="275">
        <v>2400.41</v>
      </c>
      <c r="S16" s="97">
        <v>100</v>
      </c>
      <c r="T16" s="20">
        <v>50</v>
      </c>
      <c r="U16" s="21">
        <v>25</v>
      </c>
      <c r="V16" s="20"/>
      <c r="W16" s="20"/>
      <c r="Y16" s="16" t="s">
        <v>5</v>
      </c>
      <c r="Z16" s="258">
        <v>2400.4099000000001</v>
      </c>
      <c r="AA16" s="17"/>
      <c r="AB16" s="17">
        <f t="shared" si="0"/>
        <v>9.9999999747524271E-5</v>
      </c>
      <c r="AD16" s="16" t="s">
        <v>4</v>
      </c>
      <c r="AE16" s="46">
        <v>2286.1</v>
      </c>
      <c r="AF16" s="16">
        <v>2286.1</v>
      </c>
      <c r="AG16" s="16">
        <f t="shared" si="1"/>
        <v>114.30500000000001</v>
      </c>
      <c r="AH16" s="16">
        <f t="shared" si="2"/>
        <v>2400.4049999999997</v>
      </c>
      <c r="AI16" s="17">
        <f t="shared" si="3"/>
        <v>-5.0000000001091394E-3</v>
      </c>
    </row>
    <row r="17" spans="1:35" s="16" customFormat="1" ht="30.75" thickBot="1" x14ac:dyDescent="0.3">
      <c r="B17" s="20">
        <v>2344</v>
      </c>
      <c r="C17" s="97" t="s">
        <v>1355</v>
      </c>
      <c r="D17" s="245">
        <v>15</v>
      </c>
      <c r="E17" s="245">
        <v>1</v>
      </c>
      <c r="F17" s="26" t="s">
        <v>342</v>
      </c>
      <c r="G17" s="23">
        <v>5333.72</v>
      </c>
      <c r="H17" s="245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45">
        <v>0</v>
      </c>
      <c r="O17" s="245">
        <v>0</v>
      </c>
      <c r="P17" s="245">
        <v>0</v>
      </c>
      <c r="Q17" s="245">
        <v>0</v>
      </c>
      <c r="R17" s="275">
        <v>5333.72</v>
      </c>
      <c r="S17" s="97">
        <v>100</v>
      </c>
      <c r="T17" s="20">
        <v>50</v>
      </c>
      <c r="U17" s="21">
        <v>25</v>
      </c>
      <c r="V17" s="20"/>
      <c r="W17" s="20"/>
      <c r="Y17" s="16" t="s">
        <v>5</v>
      </c>
      <c r="Z17" s="258">
        <v>5333.7201999999997</v>
      </c>
      <c r="AA17" s="17"/>
      <c r="AB17" s="17">
        <f t="shared" si="0"/>
        <v>-1.9999999949504854E-4</v>
      </c>
      <c r="AD17" s="16" t="s">
        <v>4</v>
      </c>
      <c r="AE17" s="46">
        <v>5079.7299999999996</v>
      </c>
      <c r="AF17" s="16">
        <v>5079.7299999999996</v>
      </c>
      <c r="AG17" s="16">
        <f t="shared" si="1"/>
        <v>253.98649999999998</v>
      </c>
      <c r="AH17" s="16">
        <f t="shared" si="2"/>
        <v>5333.7164999999995</v>
      </c>
      <c r="AI17" s="17">
        <f t="shared" si="3"/>
        <v>-3.5000000007130438E-3</v>
      </c>
    </row>
    <row r="18" spans="1:35" s="16" customFormat="1" ht="15.75" thickBot="1" x14ac:dyDescent="0.3">
      <c r="B18" s="20">
        <v>2345</v>
      </c>
      <c r="C18" s="97" t="s">
        <v>1355</v>
      </c>
      <c r="D18" s="245">
        <v>16</v>
      </c>
      <c r="E18" s="245">
        <v>1</v>
      </c>
      <c r="F18" s="26" t="s">
        <v>340</v>
      </c>
      <c r="G18" s="23">
        <v>1065.81</v>
      </c>
      <c r="H18" s="245">
        <v>0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245">
        <v>0</v>
      </c>
      <c r="O18" s="245">
        <v>0</v>
      </c>
      <c r="P18" s="245">
        <v>0</v>
      </c>
      <c r="Q18" s="245">
        <v>0</v>
      </c>
      <c r="R18" s="275">
        <v>1065.81</v>
      </c>
      <c r="S18" s="97">
        <v>100</v>
      </c>
      <c r="T18" s="20">
        <v>50</v>
      </c>
      <c r="U18" s="21">
        <v>25</v>
      </c>
      <c r="V18" s="20"/>
      <c r="W18" s="20"/>
      <c r="Y18" s="16" t="s">
        <v>5</v>
      </c>
      <c r="Z18" s="258">
        <v>1065.8100999999999</v>
      </c>
      <c r="AA18" s="17"/>
      <c r="AB18" s="17">
        <f t="shared" si="0"/>
        <v>-9.9999999974897946E-5</v>
      </c>
      <c r="AD18" s="16" t="s">
        <v>4</v>
      </c>
      <c r="AE18" s="46">
        <v>1015.06</v>
      </c>
      <c r="AF18" s="16">
        <v>1015.06</v>
      </c>
      <c r="AG18" s="16">
        <f t="shared" si="1"/>
        <v>50.753</v>
      </c>
      <c r="AH18" s="16">
        <f t="shared" si="2"/>
        <v>1065.8129999999999</v>
      </c>
      <c r="AI18" s="17">
        <f t="shared" si="3"/>
        <v>2.9999999999290594E-3</v>
      </c>
    </row>
    <row r="19" spans="1:35" s="16" customFormat="1" ht="30" x14ac:dyDescent="0.25">
      <c r="B19" s="20">
        <v>2346</v>
      </c>
      <c r="C19" s="97" t="s">
        <v>1355</v>
      </c>
      <c r="D19" s="274">
        <v>17</v>
      </c>
      <c r="E19" s="20">
        <v>1</v>
      </c>
      <c r="F19" s="26" t="s">
        <v>1176</v>
      </c>
      <c r="G19" s="23">
        <v>3334.16</v>
      </c>
      <c r="H19" s="20">
        <v>31.5</v>
      </c>
      <c r="I19" s="23">
        <v>1000.25</v>
      </c>
      <c r="J19" s="20">
        <v>21</v>
      </c>
      <c r="K19" s="23">
        <v>666.83</v>
      </c>
      <c r="L19" s="20">
        <v>10.5</v>
      </c>
      <c r="M19" s="23">
        <v>333.42</v>
      </c>
      <c r="N19" s="20">
        <v>0</v>
      </c>
      <c r="O19" s="23">
        <v>0</v>
      </c>
      <c r="P19" s="20">
        <v>0</v>
      </c>
      <c r="Q19" s="23">
        <v>0</v>
      </c>
      <c r="R19" s="273">
        <v>5334.66</v>
      </c>
      <c r="S19" s="97">
        <v>100</v>
      </c>
      <c r="T19" s="20">
        <v>50</v>
      </c>
      <c r="U19" s="21">
        <v>25</v>
      </c>
      <c r="V19" s="20"/>
      <c r="W19" s="20"/>
      <c r="Y19" s="16" t="s">
        <v>5</v>
      </c>
      <c r="Z19" s="258">
        <v>3334.1599000000001</v>
      </c>
      <c r="AA19" s="17"/>
      <c r="AB19" s="17">
        <f t="shared" si="0"/>
        <v>9.9999999747524271E-5</v>
      </c>
      <c r="AD19" s="16" t="s">
        <v>4</v>
      </c>
      <c r="AE19" s="46">
        <v>5080.63</v>
      </c>
      <c r="AF19" s="16">
        <v>5080.63</v>
      </c>
      <c r="AG19" s="16">
        <f t="shared" si="1"/>
        <v>254.03150000000002</v>
      </c>
      <c r="AH19" s="16">
        <f t="shared" si="2"/>
        <v>5334.6615000000002</v>
      </c>
      <c r="AI19" s="17">
        <f t="shared" si="3"/>
        <v>1.5000000003055902E-3</v>
      </c>
    </row>
    <row r="20" spans="1:35" s="16" customFormat="1" ht="45" x14ac:dyDescent="0.25">
      <c r="B20" s="20">
        <v>2347</v>
      </c>
      <c r="C20" s="97" t="s">
        <v>1355</v>
      </c>
      <c r="D20" s="245">
        <v>18</v>
      </c>
      <c r="E20" s="20">
        <v>1</v>
      </c>
      <c r="F20" s="26" t="s">
        <v>1175</v>
      </c>
      <c r="G20" s="23">
        <v>4266.74</v>
      </c>
      <c r="H20" s="20">
        <v>31.5</v>
      </c>
      <c r="I20" s="23">
        <v>1280.02</v>
      </c>
      <c r="J20" s="20">
        <v>21</v>
      </c>
      <c r="K20" s="23">
        <v>853.35</v>
      </c>
      <c r="L20" s="20">
        <v>10.5</v>
      </c>
      <c r="M20" s="23">
        <v>426.68</v>
      </c>
      <c r="N20" s="20">
        <v>0</v>
      </c>
      <c r="O20" s="23">
        <v>0</v>
      </c>
      <c r="P20" s="20">
        <v>0</v>
      </c>
      <c r="Q20" s="23">
        <v>0</v>
      </c>
      <c r="R20" s="273">
        <v>6826.79</v>
      </c>
      <c r="S20" s="97">
        <v>100</v>
      </c>
      <c r="T20" s="20">
        <v>50</v>
      </c>
      <c r="U20" s="21">
        <v>25</v>
      </c>
      <c r="V20" s="20"/>
      <c r="W20" s="20"/>
      <c r="Y20" s="16" t="s">
        <v>5</v>
      </c>
      <c r="Z20" s="258">
        <v>4266.7402000000002</v>
      </c>
      <c r="AA20" s="17"/>
      <c r="AB20" s="17">
        <f t="shared" si="0"/>
        <v>-2.0000000040454324E-4</v>
      </c>
      <c r="AD20" s="16" t="s">
        <v>4</v>
      </c>
      <c r="AE20" s="46">
        <v>6501.7</v>
      </c>
      <c r="AF20" s="16">
        <v>6501.7</v>
      </c>
      <c r="AG20" s="16">
        <f t="shared" si="1"/>
        <v>325.08500000000004</v>
      </c>
      <c r="AH20" s="16">
        <f t="shared" si="2"/>
        <v>6826.7849999999999</v>
      </c>
      <c r="AI20" s="17">
        <f t="shared" si="3"/>
        <v>-5.0000000001091394E-3</v>
      </c>
    </row>
    <row r="21" spans="1:35" s="16" customFormat="1" x14ac:dyDescent="0.25">
      <c r="B21" s="20">
        <v>2348</v>
      </c>
      <c r="C21" s="97" t="s">
        <v>1355</v>
      </c>
      <c r="D21" s="245">
        <v>19</v>
      </c>
      <c r="E21" s="20">
        <v>1</v>
      </c>
      <c r="F21" s="26" t="s">
        <v>837</v>
      </c>
      <c r="G21" s="23">
        <v>6667.14</v>
      </c>
      <c r="H21" s="20">
        <v>31.5</v>
      </c>
      <c r="I21" s="23">
        <v>2000.14</v>
      </c>
      <c r="J21" s="20">
        <v>21</v>
      </c>
      <c r="K21" s="23">
        <v>1333.43</v>
      </c>
      <c r="L21" s="20">
        <v>10.5</v>
      </c>
      <c r="M21" s="23">
        <v>666.72</v>
      </c>
      <c r="N21" s="20">
        <v>0</v>
      </c>
      <c r="O21" s="23">
        <v>0</v>
      </c>
      <c r="P21" s="20">
        <v>0</v>
      </c>
      <c r="Q21" s="23">
        <v>0</v>
      </c>
      <c r="R21" s="273">
        <v>10667.43</v>
      </c>
      <c r="S21" s="97">
        <v>100</v>
      </c>
      <c r="T21" s="20">
        <v>50</v>
      </c>
      <c r="U21" s="21">
        <v>25</v>
      </c>
      <c r="V21" s="20"/>
      <c r="W21" s="20"/>
      <c r="Y21" s="16" t="s">
        <v>5</v>
      </c>
      <c r="Z21" s="258">
        <v>6667.1400999999996</v>
      </c>
      <c r="AA21" s="17"/>
      <c r="AB21" s="17">
        <f t="shared" si="0"/>
        <v>-9.999999929277692E-5</v>
      </c>
      <c r="AD21" s="16" t="s">
        <v>4</v>
      </c>
      <c r="AE21" s="46">
        <v>10159.459999999999</v>
      </c>
      <c r="AF21" s="16">
        <v>10159.459999999999</v>
      </c>
      <c r="AG21" s="16">
        <f t="shared" si="1"/>
        <v>507.97299999999996</v>
      </c>
      <c r="AH21" s="16">
        <f t="shared" si="2"/>
        <v>10667.432999999999</v>
      </c>
      <c r="AI21" s="17">
        <f t="shared" si="3"/>
        <v>2.999999998792191E-3</v>
      </c>
    </row>
    <row r="22" spans="1:35" s="16" customFormat="1" ht="15.75" thickBot="1" x14ac:dyDescent="0.3">
      <c r="B22" s="20">
        <v>2349</v>
      </c>
      <c r="C22" s="97" t="s">
        <v>1355</v>
      </c>
      <c r="D22" s="245">
        <v>20</v>
      </c>
      <c r="E22" s="20">
        <v>1</v>
      </c>
      <c r="F22" s="26" t="s">
        <v>1168</v>
      </c>
      <c r="G22" s="23">
        <v>5333.72</v>
      </c>
      <c r="H22" s="20">
        <v>31.5</v>
      </c>
      <c r="I22" s="23">
        <v>1600.12</v>
      </c>
      <c r="J22" s="20">
        <v>21</v>
      </c>
      <c r="K22" s="23">
        <v>1066.75</v>
      </c>
      <c r="L22" s="20">
        <v>10.5</v>
      </c>
      <c r="M22" s="23">
        <v>533.37</v>
      </c>
      <c r="N22" s="20">
        <v>0</v>
      </c>
      <c r="O22" s="23">
        <v>0</v>
      </c>
      <c r="P22" s="20">
        <v>0</v>
      </c>
      <c r="Q22" s="23">
        <v>0</v>
      </c>
      <c r="R22" s="273">
        <v>8533.9599999999991</v>
      </c>
      <c r="S22" s="97">
        <v>100</v>
      </c>
      <c r="T22" s="20">
        <v>50</v>
      </c>
      <c r="U22" s="21">
        <v>25</v>
      </c>
      <c r="V22" s="20"/>
      <c r="W22" s="20"/>
      <c r="Y22" s="16" t="s">
        <v>5</v>
      </c>
      <c r="Z22" s="258">
        <v>5333.7201999999997</v>
      </c>
      <c r="AA22" s="17"/>
      <c r="AB22" s="17">
        <f t="shared" si="0"/>
        <v>-1.9999999949504854E-4</v>
      </c>
      <c r="AD22" s="16" t="s">
        <v>4</v>
      </c>
      <c r="AE22" s="46">
        <v>8127.57</v>
      </c>
      <c r="AF22" s="16">
        <v>8127.57</v>
      </c>
      <c r="AG22" s="16">
        <f t="shared" si="1"/>
        <v>406.37850000000003</v>
      </c>
      <c r="AH22" s="16">
        <f t="shared" si="2"/>
        <v>8533.9485000000004</v>
      </c>
      <c r="AI22" s="17">
        <f t="shared" si="3"/>
        <v>-1.149999999870488E-2</v>
      </c>
    </row>
    <row r="23" spans="1:35" s="16" customFormat="1" ht="45" x14ac:dyDescent="0.25">
      <c r="B23" s="20">
        <v>2350</v>
      </c>
      <c r="C23" s="97" t="s">
        <v>1355</v>
      </c>
      <c r="D23" s="274">
        <v>21</v>
      </c>
      <c r="E23" s="20">
        <v>1</v>
      </c>
      <c r="F23" s="26" t="s">
        <v>1164</v>
      </c>
      <c r="G23" s="23">
        <v>8667.8799999999992</v>
      </c>
      <c r="H23" s="20">
        <v>31.5</v>
      </c>
      <c r="I23" s="23">
        <v>2600.37</v>
      </c>
      <c r="J23" s="20">
        <v>21</v>
      </c>
      <c r="K23" s="23">
        <v>1733.57</v>
      </c>
      <c r="L23" s="20">
        <v>10.5</v>
      </c>
      <c r="M23" s="23">
        <v>866.79</v>
      </c>
      <c r="N23" s="20">
        <v>0</v>
      </c>
      <c r="O23" s="23">
        <v>0</v>
      </c>
      <c r="P23" s="20">
        <v>0</v>
      </c>
      <c r="Q23" s="23">
        <v>0</v>
      </c>
      <c r="R23" s="273">
        <v>13868.61</v>
      </c>
      <c r="S23" s="97">
        <v>100</v>
      </c>
      <c r="T23" s="20">
        <v>50</v>
      </c>
      <c r="U23" s="21">
        <v>25</v>
      </c>
      <c r="V23" s="20"/>
      <c r="W23" s="20"/>
      <c r="Y23" s="16" t="s">
        <v>5</v>
      </c>
      <c r="Z23" s="258">
        <v>8667.8798999999999</v>
      </c>
      <c r="AA23" s="17"/>
      <c r="AB23" s="17">
        <f t="shared" si="0"/>
        <v>9.999999929277692E-5</v>
      </c>
      <c r="AD23" s="16" t="s">
        <v>4</v>
      </c>
      <c r="AE23" s="46">
        <v>13208.19</v>
      </c>
      <c r="AF23" s="16">
        <v>13208.19</v>
      </c>
      <c r="AG23" s="16">
        <f t="shared" si="1"/>
        <v>660.40950000000009</v>
      </c>
      <c r="AH23" s="16">
        <f t="shared" si="2"/>
        <v>13868.5995</v>
      </c>
      <c r="AI23" s="17">
        <f t="shared" si="3"/>
        <v>-1.0500000000320142E-2</v>
      </c>
    </row>
    <row r="24" spans="1:35" ht="30" x14ac:dyDescent="0.25">
      <c r="A24" s="16"/>
      <c r="B24" s="20">
        <v>2351</v>
      </c>
      <c r="C24" s="97" t="s">
        <v>1355</v>
      </c>
      <c r="D24" s="245">
        <v>22</v>
      </c>
      <c r="E24" s="20">
        <v>1</v>
      </c>
      <c r="F24" s="26" t="s">
        <v>1162</v>
      </c>
      <c r="G24" s="23">
        <v>7334.45</v>
      </c>
      <c r="H24" s="20">
        <v>31.5</v>
      </c>
      <c r="I24" s="23">
        <v>2200.34</v>
      </c>
      <c r="J24" s="20">
        <v>21</v>
      </c>
      <c r="K24" s="23">
        <v>1466.89</v>
      </c>
      <c r="L24" s="20">
        <v>10.5</v>
      </c>
      <c r="M24" s="23">
        <v>733.45</v>
      </c>
      <c r="N24" s="20">
        <v>0</v>
      </c>
      <c r="O24" s="23">
        <v>0</v>
      </c>
      <c r="P24" s="20">
        <v>0</v>
      </c>
      <c r="Q24" s="23">
        <v>0</v>
      </c>
      <c r="R24" s="273">
        <v>11735.13</v>
      </c>
      <c r="Y24" t="s">
        <v>5</v>
      </c>
      <c r="Z24" s="258">
        <v>7334.4502000000002</v>
      </c>
      <c r="AA24" s="17"/>
      <c r="AB24" s="17">
        <f t="shared" si="0"/>
        <v>-2.0000000040454324E-4</v>
      </c>
      <c r="AD24" t="s">
        <v>4</v>
      </c>
      <c r="AE24" s="18">
        <v>11176.31</v>
      </c>
      <c r="AF24">
        <v>11176.31</v>
      </c>
      <c r="AG24" s="16">
        <f t="shared" si="1"/>
        <v>558.81550000000004</v>
      </c>
      <c r="AH24" s="16">
        <f t="shared" si="2"/>
        <v>11735.1255</v>
      </c>
      <c r="AI24" s="17">
        <f t="shared" si="3"/>
        <v>-4.4999999990977813E-3</v>
      </c>
    </row>
    <row r="25" spans="1:35" x14ac:dyDescent="0.25">
      <c r="B25" s="20">
        <v>2352</v>
      </c>
      <c r="C25" s="97" t="s">
        <v>1355</v>
      </c>
      <c r="D25" s="245">
        <v>23</v>
      </c>
      <c r="E25" s="20">
        <v>1</v>
      </c>
      <c r="F25" s="26" t="s">
        <v>1361</v>
      </c>
      <c r="G25" s="23">
        <v>5333.72</v>
      </c>
      <c r="H25" s="20">
        <v>31.5</v>
      </c>
      <c r="I25" s="23">
        <v>1600.12</v>
      </c>
      <c r="J25" s="20">
        <v>21</v>
      </c>
      <c r="K25" s="23">
        <v>1066.75</v>
      </c>
      <c r="L25" s="20">
        <v>10.5</v>
      </c>
      <c r="M25" s="23">
        <v>533.37</v>
      </c>
      <c r="N25" s="20">
        <v>0</v>
      </c>
      <c r="O25" s="23">
        <v>0</v>
      </c>
      <c r="P25" s="20">
        <v>0</v>
      </c>
      <c r="Q25" s="23">
        <v>0</v>
      </c>
      <c r="R25" s="273">
        <v>8533.9599999999991</v>
      </c>
      <c r="Y25" t="s">
        <v>5</v>
      </c>
      <c r="Z25" s="258">
        <v>5333.7201999999997</v>
      </c>
      <c r="AA25" s="17"/>
      <c r="AB25" s="17">
        <f t="shared" si="0"/>
        <v>-1.9999999949504854E-4</v>
      </c>
      <c r="AD25" t="s">
        <v>4</v>
      </c>
      <c r="AE25" s="18">
        <v>8127.57</v>
      </c>
      <c r="AF25">
        <v>8127.57</v>
      </c>
      <c r="AG25" s="16">
        <f t="shared" si="1"/>
        <v>406.37850000000003</v>
      </c>
      <c r="AH25" s="16">
        <f t="shared" si="2"/>
        <v>8533.9485000000004</v>
      </c>
      <c r="AI25" s="17">
        <f t="shared" si="3"/>
        <v>-1.149999999870488E-2</v>
      </c>
    </row>
    <row r="26" spans="1:35" ht="30.75" thickBot="1" x14ac:dyDescent="0.3">
      <c r="B26" s="20">
        <v>2353</v>
      </c>
      <c r="C26" s="97" t="s">
        <v>1355</v>
      </c>
      <c r="D26" s="245">
        <v>24</v>
      </c>
      <c r="E26" s="20">
        <v>1</v>
      </c>
      <c r="F26" s="26" t="s">
        <v>1360</v>
      </c>
      <c r="G26" s="23">
        <v>7334.45</v>
      </c>
      <c r="H26" s="20">
        <v>31.5</v>
      </c>
      <c r="I26" s="23">
        <v>2200.34</v>
      </c>
      <c r="J26" s="20">
        <v>21</v>
      </c>
      <c r="K26" s="23">
        <v>1466.89</v>
      </c>
      <c r="L26" s="20">
        <v>10.5</v>
      </c>
      <c r="M26" s="23">
        <v>733.45</v>
      </c>
      <c r="N26" s="20">
        <v>0</v>
      </c>
      <c r="O26" s="23">
        <v>0</v>
      </c>
      <c r="P26" s="20">
        <v>0</v>
      </c>
      <c r="Q26" s="23">
        <v>0</v>
      </c>
      <c r="R26" s="273">
        <v>11735.13</v>
      </c>
      <c r="Y26" t="s">
        <v>5</v>
      </c>
      <c r="Z26" s="258">
        <v>7334.4502000000002</v>
      </c>
      <c r="AA26" s="17"/>
      <c r="AB26" s="17">
        <f t="shared" si="0"/>
        <v>-2.0000000040454324E-4</v>
      </c>
      <c r="AD26" t="s">
        <v>4</v>
      </c>
      <c r="AE26" s="18">
        <v>11176.31</v>
      </c>
      <c r="AF26">
        <v>11176.31</v>
      </c>
      <c r="AG26" s="16">
        <f t="shared" si="1"/>
        <v>558.81550000000004</v>
      </c>
      <c r="AH26" s="16">
        <f t="shared" si="2"/>
        <v>11735.1255</v>
      </c>
      <c r="AI26" s="17">
        <f t="shared" si="3"/>
        <v>-4.4999999990977813E-3</v>
      </c>
    </row>
    <row r="27" spans="1:35" ht="45" x14ac:dyDescent="0.25">
      <c r="B27" s="20">
        <v>2354</v>
      </c>
      <c r="C27" s="97" t="s">
        <v>1355</v>
      </c>
      <c r="D27" s="274">
        <v>25</v>
      </c>
      <c r="E27" s="20">
        <v>1</v>
      </c>
      <c r="F27" s="26" t="s">
        <v>1359</v>
      </c>
      <c r="G27" s="23">
        <v>3334.16</v>
      </c>
      <c r="H27" s="20">
        <v>31.5</v>
      </c>
      <c r="I27" s="23">
        <v>1000.25</v>
      </c>
      <c r="J27" s="20">
        <v>21</v>
      </c>
      <c r="K27" s="23">
        <v>666.83</v>
      </c>
      <c r="L27" s="20">
        <v>10.5</v>
      </c>
      <c r="M27" s="23">
        <v>333.42</v>
      </c>
      <c r="N27" s="20">
        <v>0</v>
      </c>
      <c r="O27" s="23">
        <v>0</v>
      </c>
      <c r="P27" s="20">
        <v>0</v>
      </c>
      <c r="Q27" s="23">
        <v>0</v>
      </c>
      <c r="R27" s="273">
        <v>5334.66</v>
      </c>
      <c r="Y27" t="s">
        <v>5</v>
      </c>
      <c r="Z27" s="258">
        <v>3334.1599000000001</v>
      </c>
      <c r="AA27" s="17"/>
      <c r="AB27" s="17">
        <f t="shared" si="0"/>
        <v>9.9999999747524271E-5</v>
      </c>
      <c r="AD27" t="s">
        <v>4</v>
      </c>
      <c r="AE27" s="18">
        <v>5080.63</v>
      </c>
      <c r="AF27">
        <v>5080.63</v>
      </c>
      <c r="AG27" s="16">
        <f t="shared" si="1"/>
        <v>254.03150000000002</v>
      </c>
      <c r="AH27" s="16">
        <f t="shared" si="2"/>
        <v>5334.6615000000002</v>
      </c>
      <c r="AI27" s="17">
        <f t="shared" si="3"/>
        <v>1.5000000003055902E-3</v>
      </c>
    </row>
    <row r="28" spans="1:35" ht="45" x14ac:dyDescent="0.25">
      <c r="B28" s="20">
        <v>2355</v>
      </c>
      <c r="C28" s="97" t="s">
        <v>1355</v>
      </c>
      <c r="D28" s="245">
        <v>26</v>
      </c>
      <c r="E28" s="20">
        <v>1</v>
      </c>
      <c r="F28" s="26" t="s">
        <v>1358</v>
      </c>
      <c r="G28" s="23">
        <v>5333.72</v>
      </c>
      <c r="H28" s="20">
        <v>31.5</v>
      </c>
      <c r="I28" s="23">
        <v>1600.12</v>
      </c>
      <c r="J28" s="20">
        <v>21</v>
      </c>
      <c r="K28" s="23">
        <v>1066.75</v>
      </c>
      <c r="L28" s="20">
        <v>10.5</v>
      </c>
      <c r="M28" s="23">
        <v>533.37</v>
      </c>
      <c r="N28" s="20">
        <v>0</v>
      </c>
      <c r="O28" s="23">
        <v>0</v>
      </c>
      <c r="P28" s="20">
        <v>0</v>
      </c>
      <c r="Q28" s="23">
        <v>0</v>
      </c>
      <c r="R28" s="273">
        <v>8533.9599999999991</v>
      </c>
      <c r="Y28" t="s">
        <v>5</v>
      </c>
      <c r="Z28" s="258">
        <v>5333.7201999999997</v>
      </c>
      <c r="AA28" s="17"/>
      <c r="AB28" s="17">
        <f t="shared" si="0"/>
        <v>-1.9999999949504854E-4</v>
      </c>
      <c r="AD28" t="s">
        <v>4</v>
      </c>
      <c r="AE28" s="18">
        <v>8127.57</v>
      </c>
      <c r="AF28">
        <v>8127.57</v>
      </c>
      <c r="AG28" s="16">
        <f t="shared" si="1"/>
        <v>406.37850000000003</v>
      </c>
      <c r="AH28" s="16">
        <f t="shared" si="2"/>
        <v>8533.9485000000004</v>
      </c>
      <c r="AI28" s="17">
        <f t="shared" si="3"/>
        <v>-1.149999999870488E-2</v>
      </c>
    </row>
    <row r="29" spans="1:35" ht="30" x14ac:dyDescent="0.25">
      <c r="B29" s="20">
        <v>2356</v>
      </c>
      <c r="C29" s="97" t="s">
        <v>1355</v>
      </c>
      <c r="D29" s="245">
        <v>27</v>
      </c>
      <c r="E29" s="20">
        <v>1</v>
      </c>
      <c r="F29" s="26" t="s">
        <v>1357</v>
      </c>
      <c r="G29" s="23">
        <v>4266.74</v>
      </c>
      <c r="H29" s="20">
        <v>31.5</v>
      </c>
      <c r="I29" s="23">
        <v>1280.02</v>
      </c>
      <c r="J29" s="20">
        <v>21</v>
      </c>
      <c r="K29" s="23">
        <v>853.35</v>
      </c>
      <c r="L29" s="20">
        <v>10.5</v>
      </c>
      <c r="M29" s="23">
        <v>426.68</v>
      </c>
      <c r="N29" s="20">
        <v>0</v>
      </c>
      <c r="O29" s="23">
        <v>0</v>
      </c>
      <c r="P29" s="20">
        <v>0</v>
      </c>
      <c r="Q29" s="23">
        <v>0</v>
      </c>
      <c r="R29" s="273">
        <v>6826.79</v>
      </c>
      <c r="Y29" t="s">
        <v>5</v>
      </c>
      <c r="Z29" s="258">
        <v>4266.7402000000002</v>
      </c>
      <c r="AA29" s="17"/>
      <c r="AB29" s="17">
        <f t="shared" si="0"/>
        <v>-2.0000000040454324E-4</v>
      </c>
      <c r="AD29" t="s">
        <v>4</v>
      </c>
      <c r="AE29" s="18">
        <v>6501.7</v>
      </c>
      <c r="AF29">
        <v>6501.7</v>
      </c>
      <c r="AG29" s="16">
        <f t="shared" si="1"/>
        <v>325.08500000000004</v>
      </c>
      <c r="AH29" s="16">
        <f t="shared" si="2"/>
        <v>6826.7849999999999</v>
      </c>
      <c r="AI29" s="17">
        <f t="shared" si="3"/>
        <v>-5.0000000001091394E-3</v>
      </c>
    </row>
    <row r="30" spans="1:35" ht="15.75" thickBot="1" x14ac:dyDescent="0.3">
      <c r="B30" s="20">
        <v>2357</v>
      </c>
      <c r="C30" s="97" t="s">
        <v>1355</v>
      </c>
      <c r="D30" s="245">
        <v>28</v>
      </c>
      <c r="E30" s="20">
        <v>1</v>
      </c>
      <c r="F30" s="26" t="s">
        <v>1334</v>
      </c>
      <c r="G30" s="23">
        <v>1598.71</v>
      </c>
      <c r="H30" s="20">
        <v>31.5</v>
      </c>
      <c r="I30" s="23">
        <v>479.61</v>
      </c>
      <c r="J30" s="20">
        <v>21</v>
      </c>
      <c r="K30" s="23">
        <v>319.75</v>
      </c>
      <c r="L30" s="20">
        <v>10.5</v>
      </c>
      <c r="M30" s="23">
        <v>159.87</v>
      </c>
      <c r="N30" s="20">
        <v>0</v>
      </c>
      <c r="O30" s="24">
        <v>0</v>
      </c>
      <c r="P30" s="20">
        <v>0</v>
      </c>
      <c r="Q30" s="23">
        <v>0</v>
      </c>
      <c r="R30" s="273">
        <v>2557.94</v>
      </c>
      <c r="Y30" t="s">
        <v>5</v>
      </c>
      <c r="Z30" s="258">
        <v>1598.71</v>
      </c>
      <c r="AA30" s="17"/>
      <c r="AB30" s="17">
        <f t="shared" si="0"/>
        <v>0</v>
      </c>
      <c r="AD30" t="s">
        <v>4</v>
      </c>
      <c r="AE30" s="18">
        <v>2436.13</v>
      </c>
      <c r="AF30">
        <v>2436.13</v>
      </c>
      <c r="AG30" s="16">
        <f t="shared" si="1"/>
        <v>121.80650000000001</v>
      </c>
      <c r="AH30" s="16">
        <f t="shared" si="2"/>
        <v>2557.9365000000003</v>
      </c>
      <c r="AI30" s="17">
        <f t="shared" si="3"/>
        <v>-3.4999999998035491E-3</v>
      </c>
    </row>
    <row r="31" spans="1:35" ht="30" x14ac:dyDescent="0.25">
      <c r="B31" s="20">
        <v>2358</v>
      </c>
      <c r="C31" s="97" t="s">
        <v>1355</v>
      </c>
      <c r="D31" s="274">
        <v>29</v>
      </c>
      <c r="E31" s="20">
        <v>1</v>
      </c>
      <c r="F31" s="26" t="s">
        <v>1332</v>
      </c>
      <c r="G31" s="23">
        <v>4666.42</v>
      </c>
      <c r="H31" s="20">
        <v>31.5</v>
      </c>
      <c r="I31" s="23">
        <v>1399.92</v>
      </c>
      <c r="J31" s="20">
        <v>21</v>
      </c>
      <c r="K31" s="23">
        <v>933.28</v>
      </c>
      <c r="L31" s="20">
        <v>0</v>
      </c>
      <c r="M31" s="24">
        <v>0</v>
      </c>
      <c r="N31" s="20">
        <v>0</v>
      </c>
      <c r="O31" s="24">
        <v>0</v>
      </c>
      <c r="P31" s="20">
        <v>0</v>
      </c>
      <c r="Q31" s="23">
        <v>0</v>
      </c>
      <c r="R31" s="273">
        <v>6999.62</v>
      </c>
      <c r="Y31" t="s">
        <v>5</v>
      </c>
      <c r="Z31" s="258">
        <v>4666.4198999999999</v>
      </c>
      <c r="AA31" s="17"/>
      <c r="AB31" s="17">
        <f t="shared" si="0"/>
        <v>1.0000000020227162E-4</v>
      </c>
      <c r="AD31" t="s">
        <v>4</v>
      </c>
      <c r="AE31" s="18">
        <v>6666.31</v>
      </c>
      <c r="AF31">
        <v>6666.31</v>
      </c>
      <c r="AG31" s="16">
        <f t="shared" si="1"/>
        <v>333.31550000000004</v>
      </c>
      <c r="AH31" s="16">
        <f t="shared" si="2"/>
        <v>6999.6255000000001</v>
      </c>
      <c r="AI31" s="17">
        <f t="shared" si="3"/>
        <v>5.5000000002110028E-3</v>
      </c>
    </row>
    <row r="32" spans="1:35" ht="30" x14ac:dyDescent="0.25">
      <c r="B32" s="20">
        <v>2359</v>
      </c>
      <c r="C32" s="97" t="s">
        <v>1355</v>
      </c>
      <c r="D32" s="245">
        <v>30</v>
      </c>
      <c r="E32" s="20">
        <v>1</v>
      </c>
      <c r="F32" s="26" t="s">
        <v>1331</v>
      </c>
      <c r="G32" s="23">
        <v>1998.39</v>
      </c>
      <c r="H32" s="20">
        <v>31.5</v>
      </c>
      <c r="I32" s="23">
        <v>599.52</v>
      </c>
      <c r="J32" s="20">
        <v>21</v>
      </c>
      <c r="K32" s="23">
        <v>399.68</v>
      </c>
      <c r="L32" s="20">
        <v>10.5</v>
      </c>
      <c r="M32" s="23">
        <v>199.84</v>
      </c>
      <c r="N32" s="20">
        <v>0</v>
      </c>
      <c r="O32" s="24">
        <v>0</v>
      </c>
      <c r="P32" s="20">
        <v>0</v>
      </c>
      <c r="Q32" s="23">
        <v>0</v>
      </c>
      <c r="R32" s="273">
        <v>3197.43</v>
      </c>
      <c r="Y32" t="s">
        <v>5</v>
      </c>
      <c r="Z32" s="258">
        <v>1998.39</v>
      </c>
      <c r="AA32" s="17"/>
      <c r="AB32" s="17">
        <f t="shared" si="0"/>
        <v>0</v>
      </c>
      <c r="AD32" t="s">
        <v>4</v>
      </c>
      <c r="AE32" s="18">
        <v>3045.17</v>
      </c>
      <c r="AF32">
        <v>3045.17</v>
      </c>
      <c r="AG32" s="16">
        <f t="shared" si="1"/>
        <v>152.2585</v>
      </c>
      <c r="AH32" s="16">
        <f t="shared" si="2"/>
        <v>3197.4285</v>
      </c>
      <c r="AI32" s="17">
        <f t="shared" si="3"/>
        <v>-1.4999999998508429E-3</v>
      </c>
    </row>
    <row r="33" spans="1:36" x14ac:dyDescent="0.25">
      <c r="B33" s="20">
        <v>2360</v>
      </c>
      <c r="C33" s="97" t="s">
        <v>1355</v>
      </c>
      <c r="D33" s="245">
        <v>31</v>
      </c>
      <c r="E33" s="20">
        <v>1</v>
      </c>
      <c r="F33" s="26" t="s">
        <v>332</v>
      </c>
      <c r="G33" s="23">
        <v>3332.99</v>
      </c>
      <c r="H33" s="20">
        <v>31.5</v>
      </c>
      <c r="I33" s="23">
        <v>999.89</v>
      </c>
      <c r="J33" s="20">
        <v>21</v>
      </c>
      <c r="K33" s="23">
        <v>666.6</v>
      </c>
      <c r="L33" s="20">
        <v>0</v>
      </c>
      <c r="M33" s="24">
        <v>0</v>
      </c>
      <c r="N33" s="20">
        <v>0</v>
      </c>
      <c r="O33" s="24">
        <v>0</v>
      </c>
      <c r="P33" s="20">
        <v>0</v>
      </c>
      <c r="Q33" s="23">
        <v>0</v>
      </c>
      <c r="R33" s="273">
        <v>4999.4799999999996</v>
      </c>
      <c r="Y33" t="s">
        <v>5</v>
      </c>
      <c r="Z33" s="258">
        <v>3332.99</v>
      </c>
      <c r="AA33" s="17"/>
      <c r="AB33" s="17">
        <f t="shared" si="0"/>
        <v>0</v>
      </c>
      <c r="AD33" t="s">
        <v>4</v>
      </c>
      <c r="AE33" s="18">
        <v>4761.42</v>
      </c>
      <c r="AF33">
        <v>4761.42</v>
      </c>
      <c r="AG33" s="16">
        <f t="shared" si="1"/>
        <v>238.07100000000003</v>
      </c>
      <c r="AH33" s="16">
        <f t="shared" si="2"/>
        <v>4999.491</v>
      </c>
      <c r="AI33" s="17">
        <f t="shared" si="3"/>
        <v>1.1000000000422006E-2</v>
      </c>
    </row>
    <row r="34" spans="1:36" ht="75.75" thickBot="1" x14ac:dyDescent="0.3">
      <c r="B34" s="20">
        <v>2361</v>
      </c>
      <c r="C34" s="97" t="s">
        <v>1355</v>
      </c>
      <c r="D34" s="245">
        <v>32</v>
      </c>
      <c r="E34" s="20">
        <v>1</v>
      </c>
      <c r="F34" s="26" t="s">
        <v>1324</v>
      </c>
      <c r="G34" s="23">
        <v>1666.5</v>
      </c>
      <c r="H34" s="20">
        <v>31.5</v>
      </c>
      <c r="I34" s="23">
        <v>499.95</v>
      </c>
      <c r="J34" s="20">
        <v>21</v>
      </c>
      <c r="K34" s="23">
        <v>333.3</v>
      </c>
      <c r="L34" s="20">
        <v>10.5</v>
      </c>
      <c r="M34" s="23">
        <v>166.65</v>
      </c>
      <c r="N34" s="20">
        <v>0</v>
      </c>
      <c r="O34" s="24">
        <v>0</v>
      </c>
      <c r="P34" s="20">
        <v>0</v>
      </c>
      <c r="Q34" s="23">
        <v>0</v>
      </c>
      <c r="R34" s="273">
        <v>2666.4</v>
      </c>
      <c r="Y34" t="s">
        <v>5</v>
      </c>
      <c r="Z34" s="258">
        <v>1666.5</v>
      </c>
      <c r="AA34" s="17"/>
      <c r="AB34" s="17">
        <f t="shared" si="0"/>
        <v>0</v>
      </c>
      <c r="AD34" t="s">
        <v>4</v>
      </c>
      <c r="AE34" s="18">
        <v>2539.42</v>
      </c>
      <c r="AF34">
        <v>2539.42</v>
      </c>
      <c r="AG34" s="16">
        <f t="shared" si="1"/>
        <v>126.971</v>
      </c>
      <c r="AH34" s="16">
        <f t="shared" si="2"/>
        <v>2666.3910000000001</v>
      </c>
      <c r="AI34" s="17">
        <f t="shared" si="3"/>
        <v>-9.0000000000145519E-3</v>
      </c>
    </row>
    <row r="35" spans="1:36" ht="60" x14ac:dyDescent="0.25">
      <c r="B35" s="20">
        <v>2362</v>
      </c>
      <c r="C35" s="97" t="s">
        <v>1355</v>
      </c>
      <c r="D35" s="274">
        <v>33</v>
      </c>
      <c r="E35" s="20">
        <v>1</v>
      </c>
      <c r="F35" s="26" t="s">
        <v>1323</v>
      </c>
      <c r="G35" s="23">
        <v>799.35</v>
      </c>
      <c r="H35" s="20">
        <v>31.5</v>
      </c>
      <c r="I35" s="23">
        <v>239.81</v>
      </c>
      <c r="J35" s="20">
        <v>21</v>
      </c>
      <c r="K35" s="23">
        <v>159.87</v>
      </c>
      <c r="L35" s="20">
        <v>10.5</v>
      </c>
      <c r="M35" s="23">
        <v>79.94</v>
      </c>
      <c r="N35" s="20">
        <v>0</v>
      </c>
      <c r="O35" s="24">
        <v>0</v>
      </c>
      <c r="P35" s="20">
        <v>0</v>
      </c>
      <c r="Q35" s="23">
        <v>0</v>
      </c>
      <c r="R35" s="273">
        <v>1278.97</v>
      </c>
      <c r="Y35" t="s">
        <v>5</v>
      </c>
      <c r="Z35" s="258">
        <v>799.34997999999996</v>
      </c>
      <c r="AA35" s="17"/>
      <c r="AB35" s="17">
        <f t="shared" ref="AB35:AB66" si="4">+G35-Z35</f>
        <v>2.0000000063191692E-5</v>
      </c>
      <c r="AD35" t="s">
        <v>4</v>
      </c>
      <c r="AE35" s="18">
        <v>1218.07</v>
      </c>
      <c r="AF35">
        <v>1218.07</v>
      </c>
      <c r="AG35" s="16">
        <f t="shared" si="1"/>
        <v>60.903500000000001</v>
      </c>
      <c r="AH35" s="16">
        <f t="shared" si="2"/>
        <v>1278.9734999999998</v>
      </c>
      <c r="AI35" s="17">
        <f t="shared" si="3"/>
        <v>3.4999999998035491E-3</v>
      </c>
    </row>
    <row r="36" spans="1:36" x14ac:dyDescent="0.25">
      <c r="B36" s="20">
        <v>2363</v>
      </c>
      <c r="C36" s="97" t="s">
        <v>1355</v>
      </c>
      <c r="D36" s="245">
        <v>34</v>
      </c>
      <c r="E36" s="20">
        <v>1</v>
      </c>
      <c r="F36" s="26" t="s">
        <v>1318</v>
      </c>
      <c r="G36" s="23">
        <v>1000.37</v>
      </c>
      <c r="H36" s="20">
        <v>31.5</v>
      </c>
      <c r="I36" s="23">
        <v>300.11</v>
      </c>
      <c r="J36" s="20">
        <v>21</v>
      </c>
      <c r="K36" s="23">
        <v>200.08</v>
      </c>
      <c r="L36" s="20">
        <v>10.5</v>
      </c>
      <c r="M36" s="23">
        <v>100.03</v>
      </c>
      <c r="N36" s="20">
        <v>0</v>
      </c>
      <c r="O36" s="24">
        <v>0</v>
      </c>
      <c r="P36" s="20">
        <v>0</v>
      </c>
      <c r="Q36" s="23">
        <v>0</v>
      </c>
      <c r="R36" s="273">
        <v>1600.59</v>
      </c>
      <c r="Y36" t="s">
        <v>5</v>
      </c>
      <c r="Z36" s="258">
        <v>1000.37</v>
      </c>
      <c r="AA36" s="17"/>
      <c r="AB36" s="17">
        <f t="shared" si="4"/>
        <v>0</v>
      </c>
      <c r="AD36" t="s">
        <v>4</v>
      </c>
      <c r="AE36" s="18">
        <v>1524.37</v>
      </c>
      <c r="AF36">
        <v>1524.37</v>
      </c>
      <c r="AG36" s="16">
        <f t="shared" si="1"/>
        <v>76.218499999999992</v>
      </c>
      <c r="AH36" s="16">
        <f t="shared" si="2"/>
        <v>1600.5884999999998</v>
      </c>
      <c r="AI36" s="17">
        <f t="shared" si="3"/>
        <v>-1.5000000000782165E-3</v>
      </c>
    </row>
    <row r="37" spans="1:36" ht="45" x14ac:dyDescent="0.25">
      <c r="B37" s="20">
        <v>2364</v>
      </c>
      <c r="C37" s="97" t="s">
        <v>1355</v>
      </c>
      <c r="D37" s="245">
        <v>35</v>
      </c>
      <c r="E37" s="20">
        <v>1</v>
      </c>
      <c r="F37" s="26" t="s">
        <v>1313</v>
      </c>
      <c r="G37" s="23">
        <v>2666.86</v>
      </c>
      <c r="H37" s="20">
        <v>31.5</v>
      </c>
      <c r="I37" s="23">
        <v>800.06</v>
      </c>
      <c r="J37" s="20">
        <v>21</v>
      </c>
      <c r="K37" s="23">
        <v>533.37</v>
      </c>
      <c r="L37" s="20">
        <v>10.5</v>
      </c>
      <c r="M37" s="23">
        <v>266.69</v>
      </c>
      <c r="N37" s="20">
        <v>0</v>
      </c>
      <c r="O37" s="24">
        <v>0</v>
      </c>
      <c r="P37" s="20">
        <v>0</v>
      </c>
      <c r="Q37" s="23">
        <v>0</v>
      </c>
      <c r="R37" s="273">
        <v>4266.9799999999996</v>
      </c>
      <c r="Y37" t="s">
        <v>5</v>
      </c>
      <c r="Z37" s="258">
        <v>2666.8600999999999</v>
      </c>
      <c r="AA37" s="17"/>
      <c r="AB37" s="17">
        <f t="shared" si="4"/>
        <v>-9.9999999747524271E-5</v>
      </c>
      <c r="AD37" t="s">
        <v>4</v>
      </c>
      <c r="AE37" s="18">
        <v>4063.79</v>
      </c>
      <c r="AF37">
        <v>4063.79</v>
      </c>
      <c r="AG37" s="16">
        <f t="shared" si="1"/>
        <v>203.18950000000001</v>
      </c>
      <c r="AH37" s="16">
        <f t="shared" si="2"/>
        <v>4266.9795000000004</v>
      </c>
      <c r="AI37" s="17">
        <f t="shared" si="3"/>
        <v>-4.999999991923687E-4</v>
      </c>
    </row>
    <row r="38" spans="1:36" ht="15.75" thickBot="1" x14ac:dyDescent="0.3">
      <c r="B38" s="20">
        <v>2365</v>
      </c>
      <c r="C38" s="97" t="s">
        <v>1355</v>
      </c>
      <c r="D38" s="245">
        <v>36</v>
      </c>
      <c r="E38" s="20">
        <v>1</v>
      </c>
      <c r="F38" s="26" t="s">
        <v>1286</v>
      </c>
      <c r="G38" s="23">
        <v>365.79</v>
      </c>
      <c r="H38" s="20">
        <v>31.5</v>
      </c>
      <c r="I38" s="23">
        <v>109.74</v>
      </c>
      <c r="J38" s="20">
        <v>21</v>
      </c>
      <c r="K38" s="23">
        <v>73.150000000000006</v>
      </c>
      <c r="L38" s="20">
        <v>10.5</v>
      </c>
      <c r="M38" s="23">
        <v>36.58</v>
      </c>
      <c r="N38" s="20">
        <v>0</v>
      </c>
      <c r="O38" s="24">
        <v>0</v>
      </c>
      <c r="P38" s="20">
        <v>0</v>
      </c>
      <c r="Q38" s="23">
        <v>0</v>
      </c>
      <c r="R38" s="273">
        <v>585.26</v>
      </c>
      <c r="Y38" t="s">
        <v>5</v>
      </c>
      <c r="Z38" s="258">
        <v>365.79001</v>
      </c>
      <c r="AA38" s="17"/>
      <c r="AB38" s="17">
        <f t="shared" si="4"/>
        <v>-9.9999999747524271E-6</v>
      </c>
      <c r="AD38" t="s">
        <v>4</v>
      </c>
      <c r="AE38" s="18">
        <v>557.39</v>
      </c>
      <c r="AF38">
        <v>557.39</v>
      </c>
      <c r="AG38" s="16">
        <f t="shared" si="1"/>
        <v>27.869500000000002</v>
      </c>
      <c r="AH38" s="16">
        <f t="shared" si="2"/>
        <v>585.2595</v>
      </c>
      <c r="AI38" s="17">
        <f t="shared" si="3"/>
        <v>-4.9999999998817657E-4</v>
      </c>
    </row>
    <row r="39" spans="1:36" ht="30" x14ac:dyDescent="0.25">
      <c r="B39" s="20">
        <v>2366</v>
      </c>
      <c r="C39" s="45" t="s">
        <v>1355</v>
      </c>
      <c r="D39" s="272">
        <v>37</v>
      </c>
      <c r="E39" s="27">
        <v>1</v>
      </c>
      <c r="F39" s="249" t="s">
        <v>1276</v>
      </c>
      <c r="G39" s="270">
        <v>5332.55</v>
      </c>
      <c r="H39" s="27">
        <v>31.5</v>
      </c>
      <c r="I39" s="270">
        <v>1599.77</v>
      </c>
      <c r="J39" s="27">
        <v>21</v>
      </c>
      <c r="K39" s="270">
        <v>1066.51</v>
      </c>
      <c r="L39" s="27">
        <v>10.5</v>
      </c>
      <c r="M39" s="270">
        <v>533.25</v>
      </c>
      <c r="N39" s="27">
        <v>0</v>
      </c>
      <c r="O39" s="271">
        <v>0</v>
      </c>
      <c r="P39" s="27">
        <v>0</v>
      </c>
      <c r="Q39" s="270">
        <v>0</v>
      </c>
      <c r="R39" s="269">
        <v>8532.08</v>
      </c>
      <c r="Y39" t="s">
        <v>5</v>
      </c>
      <c r="Z39" s="258">
        <v>5332.5497999999998</v>
      </c>
      <c r="AA39" s="17"/>
      <c r="AB39" s="17">
        <f t="shared" si="4"/>
        <v>2.0000000040454324E-4</v>
      </c>
      <c r="AD39" t="s">
        <v>4</v>
      </c>
      <c r="AE39" s="18">
        <v>8125.79</v>
      </c>
      <c r="AF39">
        <v>8125.79</v>
      </c>
      <c r="AG39" s="16">
        <f t="shared" si="1"/>
        <v>406.28950000000003</v>
      </c>
      <c r="AH39" s="16">
        <f t="shared" si="2"/>
        <v>8532.0794999999998</v>
      </c>
      <c r="AI39" s="17">
        <f t="shared" si="3"/>
        <v>-5.0000000010186341E-4</v>
      </c>
    </row>
    <row r="40" spans="1:36" ht="30" x14ac:dyDescent="0.25">
      <c r="B40" s="93">
        <v>2541</v>
      </c>
      <c r="C40" s="97" t="s">
        <v>1355</v>
      </c>
      <c r="D40" s="93">
        <v>38</v>
      </c>
      <c r="E40" s="20"/>
      <c r="F40" s="26" t="s">
        <v>1146</v>
      </c>
      <c r="G40" s="23">
        <v>2100</v>
      </c>
      <c r="H40" s="20">
        <v>0</v>
      </c>
      <c r="I40" s="24">
        <v>0</v>
      </c>
      <c r="J40" s="25">
        <v>0</v>
      </c>
      <c r="K40" s="24">
        <v>0</v>
      </c>
      <c r="L40" s="25">
        <v>0</v>
      </c>
      <c r="M40" s="24">
        <v>0</v>
      </c>
      <c r="N40" s="20">
        <v>0</v>
      </c>
      <c r="O40" s="23">
        <v>0</v>
      </c>
      <c r="P40" s="20">
        <v>0</v>
      </c>
      <c r="Q40" s="23">
        <v>0</v>
      </c>
      <c r="R40" s="22">
        <v>2100</v>
      </c>
      <c r="Z40" s="258">
        <v>2100</v>
      </c>
      <c r="AA40" s="17"/>
      <c r="AB40" s="17">
        <f t="shared" si="4"/>
        <v>0</v>
      </c>
      <c r="AD40" t="s">
        <v>4</v>
      </c>
      <c r="AE40" s="18">
        <v>2000</v>
      </c>
      <c r="AF40">
        <v>2000</v>
      </c>
      <c r="AG40" s="16">
        <f t="shared" si="1"/>
        <v>100</v>
      </c>
      <c r="AH40" s="16">
        <f t="shared" si="2"/>
        <v>2100</v>
      </c>
      <c r="AI40" s="17">
        <f t="shared" si="3"/>
        <v>0</v>
      </c>
    </row>
    <row r="41" spans="1:36" ht="30" x14ac:dyDescent="0.25">
      <c r="B41" s="93">
        <v>2542</v>
      </c>
      <c r="C41" s="97" t="s">
        <v>1355</v>
      </c>
      <c r="D41" s="93">
        <v>39</v>
      </c>
      <c r="E41" s="20"/>
      <c r="F41" s="26" t="s">
        <v>1145</v>
      </c>
      <c r="G41" s="23">
        <v>1065.8</v>
      </c>
      <c r="H41" s="20">
        <v>0</v>
      </c>
      <c r="I41" s="24">
        <v>0</v>
      </c>
      <c r="J41" s="25">
        <v>0</v>
      </c>
      <c r="K41" s="24">
        <v>0</v>
      </c>
      <c r="L41" s="25">
        <v>0</v>
      </c>
      <c r="M41" s="24">
        <v>0</v>
      </c>
      <c r="N41" s="20">
        <v>0</v>
      </c>
      <c r="O41" s="23">
        <v>0</v>
      </c>
      <c r="P41" s="20">
        <v>0</v>
      </c>
      <c r="Q41" s="23">
        <v>0</v>
      </c>
      <c r="R41" s="22">
        <v>1065.8</v>
      </c>
      <c r="Z41" s="258">
        <v>1065.8</v>
      </c>
      <c r="AA41" s="17"/>
      <c r="AB41" s="17">
        <f t="shared" si="4"/>
        <v>0</v>
      </c>
      <c r="AD41" t="s">
        <v>4</v>
      </c>
      <c r="AE41" s="18">
        <v>1015.05</v>
      </c>
      <c r="AF41">
        <v>1015.05</v>
      </c>
      <c r="AG41" s="16">
        <f t="shared" si="1"/>
        <v>50.752499999999998</v>
      </c>
      <c r="AH41" s="16">
        <f t="shared" si="2"/>
        <v>1065.8025</v>
      </c>
      <c r="AI41" s="17">
        <f t="shared" si="3"/>
        <v>2.5000000000545697E-3</v>
      </c>
    </row>
    <row r="42" spans="1:36" ht="15.75" thickBot="1" x14ac:dyDescent="0.3">
      <c r="A42" s="108"/>
      <c r="B42" s="93">
        <v>2543</v>
      </c>
      <c r="C42" s="97" t="s">
        <v>1355</v>
      </c>
      <c r="D42" s="93">
        <v>40</v>
      </c>
      <c r="E42" s="20"/>
      <c r="F42" s="26" t="s">
        <v>1356</v>
      </c>
      <c r="G42" s="23">
        <v>2668.03</v>
      </c>
      <c r="H42" s="20">
        <v>0</v>
      </c>
      <c r="I42" s="23">
        <v>800.41</v>
      </c>
      <c r="J42" s="20">
        <v>0</v>
      </c>
      <c r="K42" s="23">
        <v>533.61</v>
      </c>
      <c r="L42" s="20">
        <v>0</v>
      </c>
      <c r="M42" s="23">
        <v>266.8</v>
      </c>
      <c r="N42" s="20">
        <v>0</v>
      </c>
      <c r="O42" s="23">
        <v>0</v>
      </c>
      <c r="P42" s="20">
        <v>0</v>
      </c>
      <c r="Q42" s="23">
        <v>0</v>
      </c>
      <c r="R42" s="22">
        <f>+M42+K42+I42+G42</f>
        <v>4268.8500000000004</v>
      </c>
      <c r="S42" s="108"/>
      <c r="T42" s="108"/>
      <c r="U42" s="108"/>
      <c r="V42" s="108"/>
      <c r="W42" s="108"/>
      <c r="X42" s="108" t="s">
        <v>72</v>
      </c>
      <c r="Z42" s="258">
        <v>2668.03</v>
      </c>
      <c r="AA42" s="17"/>
      <c r="AB42" s="17">
        <f t="shared" si="4"/>
        <v>0</v>
      </c>
      <c r="AC42" s="103" t="s">
        <v>441</v>
      </c>
      <c r="AD42" s="103" t="s">
        <v>123</v>
      </c>
      <c r="AE42" s="267">
        <v>4065.57</v>
      </c>
      <c r="AF42" s="103">
        <v>4065.57</v>
      </c>
      <c r="AG42" s="106">
        <f t="shared" si="1"/>
        <v>203.27850000000001</v>
      </c>
      <c r="AH42" s="106">
        <f t="shared" si="2"/>
        <v>4268.8485000000001</v>
      </c>
      <c r="AI42" s="105">
        <f t="shared" si="3"/>
        <v>-1.5000000003055902E-3</v>
      </c>
      <c r="AJ42" s="103"/>
    </row>
    <row r="43" spans="1:36" ht="30" x14ac:dyDescent="0.25">
      <c r="A43" s="108"/>
      <c r="B43" s="93"/>
      <c r="C43" s="97" t="s">
        <v>1355</v>
      </c>
      <c r="D43" s="268">
        <v>41</v>
      </c>
      <c r="E43" s="20">
        <v>1</v>
      </c>
      <c r="F43" s="26" t="s">
        <v>52</v>
      </c>
      <c r="G43" s="23">
        <v>514.21</v>
      </c>
      <c r="H43" s="20">
        <v>0</v>
      </c>
      <c r="I43" s="24">
        <v>0</v>
      </c>
      <c r="J43" s="25">
        <v>0</v>
      </c>
      <c r="K43" s="24">
        <v>0</v>
      </c>
      <c r="L43" s="25">
        <v>0</v>
      </c>
      <c r="M43" s="24">
        <v>0</v>
      </c>
      <c r="N43" s="20">
        <v>0</v>
      </c>
      <c r="O43" s="23">
        <v>0</v>
      </c>
      <c r="P43" s="20">
        <v>0</v>
      </c>
      <c r="Q43" s="23">
        <v>0</v>
      </c>
      <c r="R43" s="22">
        <v>514.21</v>
      </c>
      <c r="S43" s="108"/>
      <c r="T43" s="108"/>
      <c r="U43" s="108"/>
      <c r="V43" s="108"/>
      <c r="W43" s="108"/>
      <c r="X43" s="108" t="s">
        <v>72</v>
      </c>
      <c r="Z43" s="258">
        <v>514.21001999999999</v>
      </c>
      <c r="AA43" s="17"/>
      <c r="AB43" s="17">
        <f t="shared" si="4"/>
        <v>-1.9999999949504854E-5</v>
      </c>
      <c r="AC43" s="103"/>
      <c r="AD43" s="103"/>
      <c r="AE43" s="267"/>
      <c r="AF43" s="103"/>
      <c r="AG43" s="106"/>
      <c r="AH43" s="106"/>
      <c r="AI43" s="105"/>
      <c r="AJ43" s="103"/>
    </row>
    <row r="44" spans="1:36" ht="30" x14ac:dyDescent="0.25">
      <c r="A44" s="108"/>
      <c r="B44" s="93"/>
      <c r="C44" s="97" t="s">
        <v>1355</v>
      </c>
      <c r="D44" s="93">
        <v>42</v>
      </c>
      <c r="E44" s="20">
        <v>1</v>
      </c>
      <c r="F44" s="26" t="s">
        <v>50</v>
      </c>
      <c r="G44" s="23">
        <v>514.21</v>
      </c>
      <c r="H44" s="20">
        <v>0</v>
      </c>
      <c r="I44" s="24">
        <v>0</v>
      </c>
      <c r="J44" s="25">
        <v>0</v>
      </c>
      <c r="K44" s="24">
        <v>0</v>
      </c>
      <c r="L44" s="25">
        <v>0</v>
      </c>
      <c r="M44" s="24">
        <v>0</v>
      </c>
      <c r="N44" s="20">
        <v>0</v>
      </c>
      <c r="O44" s="23">
        <v>0</v>
      </c>
      <c r="P44" s="20">
        <v>0</v>
      </c>
      <c r="Q44" s="23">
        <v>0</v>
      </c>
      <c r="R44" s="22">
        <v>514.21</v>
      </c>
      <c r="S44" s="108"/>
      <c r="T44" s="108"/>
      <c r="U44" s="108"/>
      <c r="V44" s="108"/>
      <c r="W44" s="108"/>
      <c r="X44" s="108" t="s">
        <v>72</v>
      </c>
      <c r="Z44" s="258">
        <v>514.21001999999999</v>
      </c>
      <c r="AA44" s="17"/>
      <c r="AB44" s="17">
        <f t="shared" si="4"/>
        <v>-1.9999999949504854E-5</v>
      </c>
      <c r="AC44" s="103"/>
      <c r="AD44" s="103"/>
      <c r="AE44" s="267"/>
      <c r="AF44" s="103"/>
      <c r="AG44" s="106"/>
      <c r="AH44" s="106"/>
      <c r="AI44" s="105"/>
      <c r="AJ44" s="103"/>
    </row>
    <row r="45" spans="1:36" ht="30" x14ac:dyDescent="0.25">
      <c r="A45" s="108"/>
      <c r="B45" s="93"/>
      <c r="C45" s="97" t="s">
        <v>1355</v>
      </c>
      <c r="D45" s="93">
        <v>43</v>
      </c>
      <c r="E45" s="20">
        <v>1</v>
      </c>
      <c r="F45" s="26" t="s">
        <v>1179</v>
      </c>
      <c r="G45" s="23">
        <v>2333.79</v>
      </c>
      <c r="H45" s="20">
        <v>31.5</v>
      </c>
      <c r="I45" s="23">
        <v>700.14</v>
      </c>
      <c r="J45" s="20">
        <v>21</v>
      </c>
      <c r="K45" s="23">
        <v>466.76</v>
      </c>
      <c r="L45" s="20">
        <v>10.5</v>
      </c>
      <c r="M45" s="23">
        <v>233.38</v>
      </c>
      <c r="N45" s="20">
        <v>0</v>
      </c>
      <c r="O45" s="23">
        <v>0</v>
      </c>
      <c r="P45" s="20">
        <v>0</v>
      </c>
      <c r="Q45" s="23">
        <v>0</v>
      </c>
      <c r="R45" s="22">
        <v>3734.07</v>
      </c>
      <c r="S45" s="108"/>
      <c r="T45" s="108"/>
      <c r="U45" s="108"/>
      <c r="V45" s="108"/>
      <c r="W45" s="108"/>
      <c r="X45" s="108" t="s">
        <v>72</v>
      </c>
      <c r="Z45" s="258">
        <v>2333.79</v>
      </c>
      <c r="AA45" s="17"/>
      <c r="AB45" s="17">
        <f t="shared" si="4"/>
        <v>0</v>
      </c>
      <c r="AC45" s="103"/>
      <c r="AD45" s="103"/>
      <c r="AE45" s="267"/>
      <c r="AF45" s="103"/>
      <c r="AG45" s="106"/>
      <c r="AH45" s="106"/>
      <c r="AI45" s="105"/>
      <c r="AJ45" s="103"/>
    </row>
    <row r="46" spans="1:36" ht="30.75" thickBot="1" x14ac:dyDescent="0.3">
      <c r="A46" s="108"/>
      <c r="B46" s="93"/>
      <c r="C46" s="97" t="s">
        <v>1355</v>
      </c>
      <c r="D46" s="93">
        <v>44</v>
      </c>
      <c r="E46" s="20">
        <v>1</v>
      </c>
      <c r="F46" s="26" t="s">
        <v>1178</v>
      </c>
      <c r="G46" s="23">
        <v>666.13</v>
      </c>
      <c r="H46" s="20">
        <v>31.5</v>
      </c>
      <c r="I46" s="23">
        <v>199.84</v>
      </c>
      <c r="J46" s="20">
        <v>21</v>
      </c>
      <c r="K46" s="23">
        <v>133.22</v>
      </c>
      <c r="L46" s="20">
        <v>10.5</v>
      </c>
      <c r="M46" s="23">
        <v>66.61</v>
      </c>
      <c r="N46" s="20">
        <v>0</v>
      </c>
      <c r="O46" s="23">
        <v>0</v>
      </c>
      <c r="P46" s="20">
        <v>0</v>
      </c>
      <c r="Q46" s="23">
        <v>0</v>
      </c>
      <c r="R46" s="22">
        <v>1065.8</v>
      </c>
      <c r="S46" s="108"/>
      <c r="T46" s="108"/>
      <c r="U46" s="108"/>
      <c r="V46" s="108"/>
      <c r="W46" s="108"/>
      <c r="X46" s="108" t="s">
        <v>72</v>
      </c>
      <c r="Z46" s="258">
        <v>666.13</v>
      </c>
      <c r="AA46" s="17"/>
      <c r="AB46" s="17">
        <f t="shared" si="4"/>
        <v>0</v>
      </c>
      <c r="AC46" s="103"/>
      <c r="AD46" s="103"/>
      <c r="AE46" s="267"/>
      <c r="AF46" s="103"/>
      <c r="AG46" s="106"/>
      <c r="AH46" s="106"/>
      <c r="AI46" s="105"/>
      <c r="AJ46" s="103"/>
    </row>
    <row r="47" spans="1:36" x14ac:dyDescent="0.25">
      <c r="A47" s="108"/>
      <c r="B47" s="93"/>
      <c r="C47" s="97" t="s">
        <v>1355</v>
      </c>
      <c r="D47" s="268">
        <v>45</v>
      </c>
      <c r="E47" s="20">
        <v>1</v>
      </c>
      <c r="F47" s="26" t="s">
        <v>1177</v>
      </c>
      <c r="G47" s="23">
        <v>2400.41</v>
      </c>
      <c r="H47" s="20">
        <v>31.5</v>
      </c>
      <c r="I47" s="23">
        <v>720.12</v>
      </c>
      <c r="J47" s="20">
        <v>21</v>
      </c>
      <c r="K47" s="23">
        <v>480.08</v>
      </c>
      <c r="L47" s="20">
        <v>10.5</v>
      </c>
      <c r="M47" s="23">
        <v>240.04</v>
      </c>
      <c r="N47" s="20">
        <v>0</v>
      </c>
      <c r="O47" s="23">
        <v>0</v>
      </c>
      <c r="P47" s="20">
        <v>0</v>
      </c>
      <c r="Q47" s="23">
        <v>0</v>
      </c>
      <c r="R47" s="22">
        <v>3840.65</v>
      </c>
      <c r="S47" s="108"/>
      <c r="T47" s="108"/>
      <c r="U47" s="108"/>
      <c r="V47" s="108"/>
      <c r="W47" s="108"/>
      <c r="X47" s="108" t="s">
        <v>72</v>
      </c>
      <c r="Z47" s="258">
        <v>2400.4099000000001</v>
      </c>
      <c r="AA47" s="17"/>
      <c r="AB47" s="17">
        <f t="shared" si="4"/>
        <v>9.9999999747524271E-5</v>
      </c>
      <c r="AC47" s="103"/>
      <c r="AD47" s="103"/>
      <c r="AE47" s="267"/>
      <c r="AF47" s="103"/>
      <c r="AG47" s="106"/>
      <c r="AH47" s="106"/>
      <c r="AI47" s="105"/>
      <c r="AJ47" s="103"/>
    </row>
    <row r="48" spans="1:36" x14ac:dyDescent="0.25">
      <c r="A48" s="108"/>
      <c r="B48" s="93"/>
      <c r="C48" s="97" t="s">
        <v>1355</v>
      </c>
      <c r="D48" s="93">
        <v>46</v>
      </c>
      <c r="E48" s="20">
        <v>1</v>
      </c>
      <c r="F48" s="26" t="s">
        <v>1174</v>
      </c>
      <c r="G48" s="23">
        <v>4800.8100000000004</v>
      </c>
      <c r="H48" s="20">
        <v>31.5</v>
      </c>
      <c r="I48" s="23">
        <v>1440.24</v>
      </c>
      <c r="J48" s="20">
        <v>21</v>
      </c>
      <c r="K48" s="23">
        <v>960.16</v>
      </c>
      <c r="L48" s="20">
        <v>10.5</v>
      </c>
      <c r="M48" s="23">
        <v>480.08</v>
      </c>
      <c r="N48" s="20">
        <v>0</v>
      </c>
      <c r="O48" s="23">
        <v>0</v>
      </c>
      <c r="P48" s="20">
        <v>0</v>
      </c>
      <c r="Q48" s="23">
        <v>0</v>
      </c>
      <c r="R48" s="22">
        <v>7681.29</v>
      </c>
      <c r="S48" s="108"/>
      <c r="T48" s="108"/>
      <c r="U48" s="108"/>
      <c r="V48" s="108"/>
      <c r="W48" s="108"/>
      <c r="X48" s="108" t="s">
        <v>72</v>
      </c>
      <c r="Z48" s="258">
        <v>4800.8100999999997</v>
      </c>
      <c r="AA48" s="17"/>
      <c r="AB48" s="17">
        <f t="shared" si="4"/>
        <v>-9.999999929277692E-5</v>
      </c>
      <c r="AC48" s="103"/>
      <c r="AD48" s="103"/>
      <c r="AE48" s="267"/>
      <c r="AF48" s="103"/>
      <c r="AG48" s="106"/>
      <c r="AH48" s="106"/>
      <c r="AI48" s="105"/>
      <c r="AJ48" s="103"/>
    </row>
    <row r="49" spans="1:36" ht="30" x14ac:dyDescent="0.25">
      <c r="A49" s="108"/>
      <c r="B49" s="93"/>
      <c r="C49" s="97" t="s">
        <v>1355</v>
      </c>
      <c r="D49" s="93">
        <v>47</v>
      </c>
      <c r="E49" s="20">
        <v>1</v>
      </c>
      <c r="F49" s="26" t="s">
        <v>1173</v>
      </c>
      <c r="G49" s="23">
        <v>5733.4</v>
      </c>
      <c r="H49" s="20">
        <v>31.5</v>
      </c>
      <c r="I49" s="23">
        <v>1720.02</v>
      </c>
      <c r="J49" s="20">
        <v>21</v>
      </c>
      <c r="K49" s="23">
        <v>1146.68</v>
      </c>
      <c r="L49" s="20">
        <v>10.5</v>
      </c>
      <c r="M49" s="23">
        <v>573.34</v>
      </c>
      <c r="N49" s="20">
        <v>0</v>
      </c>
      <c r="O49" s="23">
        <v>0</v>
      </c>
      <c r="P49" s="20">
        <v>0</v>
      </c>
      <c r="Q49" s="23">
        <v>0</v>
      </c>
      <c r="R49" s="22">
        <v>9173.44</v>
      </c>
      <c r="S49" s="108"/>
      <c r="T49" s="108"/>
      <c r="U49" s="108"/>
      <c r="V49" s="108"/>
      <c r="W49" s="108"/>
      <c r="X49" s="108" t="s">
        <v>72</v>
      </c>
      <c r="Z49" s="258">
        <v>5733.3999000000003</v>
      </c>
      <c r="AA49" s="17"/>
      <c r="AB49" s="17">
        <f t="shared" si="4"/>
        <v>9.999999929277692E-5</v>
      </c>
      <c r="AC49" s="103"/>
      <c r="AD49" s="103"/>
      <c r="AE49" s="267"/>
      <c r="AF49" s="103"/>
      <c r="AG49" s="106"/>
      <c r="AH49" s="106"/>
      <c r="AI49" s="105"/>
      <c r="AJ49" s="103"/>
    </row>
    <row r="50" spans="1:36" ht="15.75" thickBot="1" x14ac:dyDescent="0.3">
      <c r="A50" s="108"/>
      <c r="B50" s="93"/>
      <c r="C50" s="97" t="s">
        <v>1355</v>
      </c>
      <c r="D50" s="93">
        <v>48</v>
      </c>
      <c r="E50" s="20">
        <v>1</v>
      </c>
      <c r="F50" s="26" t="s">
        <v>1172</v>
      </c>
      <c r="G50" s="23">
        <v>2666.86</v>
      </c>
      <c r="H50" s="20">
        <v>31.5</v>
      </c>
      <c r="I50" s="23">
        <v>800.06</v>
      </c>
      <c r="J50" s="20">
        <v>21</v>
      </c>
      <c r="K50" s="23">
        <v>533.37</v>
      </c>
      <c r="L50" s="20">
        <v>10.5</v>
      </c>
      <c r="M50" s="23">
        <v>266.69</v>
      </c>
      <c r="N50" s="20">
        <v>0</v>
      </c>
      <c r="O50" s="23">
        <v>0</v>
      </c>
      <c r="P50" s="20">
        <v>0</v>
      </c>
      <c r="Q50" s="23">
        <v>0</v>
      </c>
      <c r="R50" s="22">
        <v>4266.9799999999996</v>
      </c>
      <c r="S50" s="108"/>
      <c r="T50" s="108"/>
      <c r="U50" s="108"/>
      <c r="V50" s="108"/>
      <c r="W50" s="108"/>
      <c r="X50" s="108" t="s">
        <v>72</v>
      </c>
      <c r="Z50" s="258">
        <v>2666.8600999999999</v>
      </c>
      <c r="AA50" s="17"/>
      <c r="AB50" s="17">
        <f t="shared" si="4"/>
        <v>-9.9999999747524271E-5</v>
      </c>
      <c r="AC50" s="103"/>
      <c r="AD50" s="103"/>
      <c r="AE50" s="267"/>
      <c r="AF50" s="103"/>
      <c r="AG50" s="106"/>
      <c r="AH50" s="106"/>
      <c r="AI50" s="105"/>
      <c r="AJ50" s="103"/>
    </row>
    <row r="51" spans="1:36" ht="30" x14ac:dyDescent="0.25">
      <c r="A51" s="108"/>
      <c r="B51" s="93"/>
      <c r="C51" s="97" t="s">
        <v>1355</v>
      </c>
      <c r="D51" s="268">
        <v>49</v>
      </c>
      <c r="E51" s="20">
        <v>1</v>
      </c>
      <c r="F51" s="26" t="s">
        <v>1171</v>
      </c>
      <c r="G51" s="23">
        <v>1000.37</v>
      </c>
      <c r="H51" s="20">
        <v>31.5</v>
      </c>
      <c r="I51" s="23">
        <v>300.11</v>
      </c>
      <c r="J51" s="20">
        <v>21</v>
      </c>
      <c r="K51" s="23">
        <v>200.08</v>
      </c>
      <c r="L51" s="20">
        <v>10.5</v>
      </c>
      <c r="M51" s="23">
        <v>100.03</v>
      </c>
      <c r="N51" s="20">
        <v>0</v>
      </c>
      <c r="O51" s="23">
        <v>0</v>
      </c>
      <c r="P51" s="20">
        <v>0</v>
      </c>
      <c r="Q51" s="23">
        <v>0</v>
      </c>
      <c r="R51" s="22">
        <v>1600.59</v>
      </c>
      <c r="S51" s="108"/>
      <c r="T51" s="108"/>
      <c r="U51" s="108"/>
      <c r="V51" s="108"/>
      <c r="W51" s="108"/>
      <c r="X51" s="108" t="s">
        <v>72</v>
      </c>
      <c r="Z51" s="258">
        <v>1000.37</v>
      </c>
      <c r="AA51" s="17"/>
      <c r="AB51" s="17">
        <f t="shared" si="4"/>
        <v>0</v>
      </c>
      <c r="AC51" s="103"/>
      <c r="AD51" s="103"/>
      <c r="AE51" s="267"/>
      <c r="AF51" s="103"/>
      <c r="AG51" s="106"/>
      <c r="AH51" s="106"/>
      <c r="AI51" s="105"/>
      <c r="AJ51" s="103"/>
    </row>
    <row r="52" spans="1:36" ht="30" x14ac:dyDescent="0.25">
      <c r="A52" s="108"/>
      <c r="B52" s="93"/>
      <c r="C52" s="97" t="s">
        <v>1355</v>
      </c>
      <c r="D52" s="93">
        <v>50</v>
      </c>
      <c r="E52" s="20">
        <v>1</v>
      </c>
      <c r="F52" s="26" t="s">
        <v>1170</v>
      </c>
      <c r="G52" s="23">
        <v>5332.55</v>
      </c>
      <c r="H52" s="20">
        <v>31.5</v>
      </c>
      <c r="I52" s="23">
        <v>1599.77</v>
      </c>
      <c r="J52" s="20">
        <v>21</v>
      </c>
      <c r="K52" s="23">
        <v>1066.51</v>
      </c>
      <c r="L52" s="20">
        <v>10.5</v>
      </c>
      <c r="M52" s="23">
        <v>533.25</v>
      </c>
      <c r="N52" s="20">
        <v>0</v>
      </c>
      <c r="O52" s="23">
        <v>0</v>
      </c>
      <c r="P52" s="20">
        <v>0</v>
      </c>
      <c r="Q52" s="23">
        <v>0</v>
      </c>
      <c r="R52" s="22">
        <v>8532.08</v>
      </c>
      <c r="S52" s="108"/>
      <c r="T52" s="108"/>
      <c r="U52" s="108"/>
      <c r="V52" s="108"/>
      <c r="W52" s="108"/>
      <c r="X52" s="108" t="s">
        <v>72</v>
      </c>
      <c r="Z52" s="258">
        <v>5332.5497999999998</v>
      </c>
      <c r="AA52" s="17"/>
      <c r="AB52" s="17">
        <f t="shared" si="4"/>
        <v>2.0000000040454324E-4</v>
      </c>
      <c r="AC52" s="103"/>
      <c r="AD52" s="103"/>
      <c r="AE52" s="267"/>
      <c r="AF52" s="103"/>
      <c r="AG52" s="106"/>
      <c r="AH52" s="106"/>
      <c r="AI52" s="105"/>
      <c r="AJ52" s="103"/>
    </row>
    <row r="53" spans="1:36" x14ac:dyDescent="0.25">
      <c r="A53" s="108"/>
      <c r="B53" s="93"/>
      <c r="C53" s="97" t="s">
        <v>1355</v>
      </c>
      <c r="D53" s="93">
        <v>51</v>
      </c>
      <c r="E53" s="20">
        <v>1</v>
      </c>
      <c r="F53" s="26" t="s">
        <v>1169</v>
      </c>
      <c r="G53" s="23">
        <v>2000.73</v>
      </c>
      <c r="H53" s="20">
        <v>31.5</v>
      </c>
      <c r="I53" s="23">
        <v>600.22</v>
      </c>
      <c r="J53" s="20">
        <v>21</v>
      </c>
      <c r="K53" s="23">
        <v>400.14</v>
      </c>
      <c r="L53" s="20">
        <v>10.5</v>
      </c>
      <c r="M53" s="23">
        <v>200.08</v>
      </c>
      <c r="N53" s="20">
        <v>0</v>
      </c>
      <c r="O53" s="23">
        <v>0</v>
      </c>
      <c r="P53" s="20">
        <v>0</v>
      </c>
      <c r="Q53" s="23">
        <v>0</v>
      </c>
      <c r="R53" s="22">
        <v>3201.17</v>
      </c>
      <c r="S53" s="108"/>
      <c r="T53" s="108"/>
      <c r="U53" s="108"/>
      <c r="V53" s="108"/>
      <c r="W53" s="108"/>
      <c r="X53" s="108" t="s">
        <v>72</v>
      </c>
      <c r="Z53" s="258">
        <v>2000.73</v>
      </c>
      <c r="AA53" s="17"/>
      <c r="AB53" s="17">
        <f t="shared" si="4"/>
        <v>0</v>
      </c>
      <c r="AC53" s="103"/>
      <c r="AD53" s="103"/>
      <c r="AE53" s="267"/>
      <c r="AF53" s="103"/>
      <c r="AG53" s="106"/>
      <c r="AH53" s="106"/>
      <c r="AI53" s="105"/>
      <c r="AJ53" s="103"/>
    </row>
    <row r="54" spans="1:36" ht="30.75" thickBot="1" x14ac:dyDescent="0.3">
      <c r="A54" s="108"/>
      <c r="B54" s="93"/>
      <c r="C54" s="97" t="s">
        <v>1355</v>
      </c>
      <c r="D54" s="93">
        <v>52</v>
      </c>
      <c r="E54" s="20">
        <v>1</v>
      </c>
      <c r="F54" s="26" t="s">
        <v>1167</v>
      </c>
      <c r="G54" s="23">
        <v>2400.41</v>
      </c>
      <c r="H54" s="20">
        <v>31.5</v>
      </c>
      <c r="I54" s="23">
        <v>720.12</v>
      </c>
      <c r="J54" s="20">
        <v>21</v>
      </c>
      <c r="K54" s="23">
        <v>480.08</v>
      </c>
      <c r="L54" s="20">
        <v>10.5</v>
      </c>
      <c r="M54" s="23">
        <v>240.04</v>
      </c>
      <c r="N54" s="20">
        <v>0</v>
      </c>
      <c r="O54" s="23">
        <v>0</v>
      </c>
      <c r="P54" s="20">
        <v>0</v>
      </c>
      <c r="Q54" s="23">
        <v>0</v>
      </c>
      <c r="R54" s="22">
        <v>3840.65</v>
      </c>
      <c r="S54" s="108"/>
      <c r="T54" s="108"/>
      <c r="U54" s="108"/>
      <c r="V54" s="108"/>
      <c r="W54" s="108"/>
      <c r="X54" s="108" t="s">
        <v>72</v>
      </c>
      <c r="Z54" s="258">
        <v>2400.4099000000001</v>
      </c>
      <c r="AA54" s="17"/>
      <c r="AB54" s="17">
        <f t="shared" si="4"/>
        <v>9.9999999747524271E-5</v>
      </c>
      <c r="AC54" s="103"/>
      <c r="AD54" s="103"/>
      <c r="AE54" s="267"/>
      <c r="AF54" s="103"/>
      <c r="AG54" s="106"/>
      <c r="AH54" s="106"/>
      <c r="AI54" s="105"/>
      <c r="AJ54" s="103"/>
    </row>
    <row r="55" spans="1:36" x14ac:dyDescent="0.25">
      <c r="A55" s="108"/>
      <c r="B55" s="93"/>
      <c r="C55" s="97" t="s">
        <v>1355</v>
      </c>
      <c r="D55" s="268">
        <v>53</v>
      </c>
      <c r="E55" s="20">
        <v>1</v>
      </c>
      <c r="F55" s="26" t="s">
        <v>1166</v>
      </c>
      <c r="G55" s="23">
        <v>5468.12</v>
      </c>
      <c r="H55" s="20">
        <v>31.5</v>
      </c>
      <c r="I55" s="23">
        <v>1640.44</v>
      </c>
      <c r="J55" s="20">
        <v>21</v>
      </c>
      <c r="K55" s="23">
        <v>1093.6300000000001</v>
      </c>
      <c r="L55" s="20">
        <v>10.5</v>
      </c>
      <c r="M55" s="23">
        <v>546.80999999999995</v>
      </c>
      <c r="N55" s="20">
        <v>0</v>
      </c>
      <c r="O55" s="23">
        <v>0</v>
      </c>
      <c r="P55" s="20">
        <v>0</v>
      </c>
      <c r="Q55" s="23">
        <v>0</v>
      </c>
      <c r="R55" s="22">
        <v>8749</v>
      </c>
      <c r="S55" s="108"/>
      <c r="T55" s="108"/>
      <c r="U55" s="108"/>
      <c r="V55" s="108"/>
      <c r="W55" s="108"/>
      <c r="X55" s="108" t="s">
        <v>72</v>
      </c>
      <c r="Z55" s="258">
        <v>5468.1201000000001</v>
      </c>
      <c r="AA55" s="17"/>
      <c r="AB55" s="17">
        <f t="shared" si="4"/>
        <v>-1.0000000020227162E-4</v>
      </c>
      <c r="AC55" s="103"/>
      <c r="AD55" s="103"/>
      <c r="AE55" s="267"/>
      <c r="AF55" s="103"/>
      <c r="AG55" s="106"/>
      <c r="AH55" s="106"/>
      <c r="AI55" s="105"/>
      <c r="AJ55" s="103"/>
    </row>
    <row r="56" spans="1:36" ht="45" x14ac:dyDescent="0.25">
      <c r="A56" s="108"/>
      <c r="B56" s="93"/>
      <c r="C56" s="97" t="s">
        <v>1355</v>
      </c>
      <c r="D56" s="93">
        <v>54</v>
      </c>
      <c r="E56" s="20">
        <v>1</v>
      </c>
      <c r="F56" s="26" t="s">
        <v>1165</v>
      </c>
      <c r="G56" s="23">
        <v>7200.05</v>
      </c>
      <c r="H56" s="20">
        <v>31.5</v>
      </c>
      <c r="I56" s="23">
        <v>2160.02</v>
      </c>
      <c r="J56" s="20">
        <v>21</v>
      </c>
      <c r="K56" s="23">
        <v>1440.01</v>
      </c>
      <c r="L56" s="20">
        <v>10.5</v>
      </c>
      <c r="M56" s="23">
        <v>720.01</v>
      </c>
      <c r="N56" s="20">
        <v>0</v>
      </c>
      <c r="O56" s="23">
        <v>0</v>
      </c>
      <c r="P56" s="20">
        <v>0</v>
      </c>
      <c r="Q56" s="23">
        <v>0</v>
      </c>
      <c r="R56" s="22">
        <v>11520.09</v>
      </c>
      <c r="S56" s="108"/>
      <c r="T56" s="108"/>
      <c r="U56" s="108"/>
      <c r="V56" s="108"/>
      <c r="W56" s="108"/>
      <c r="X56" s="108" t="s">
        <v>72</v>
      </c>
      <c r="Z56" s="258">
        <v>7200.0497999999998</v>
      </c>
      <c r="AA56" s="17"/>
      <c r="AB56" s="17">
        <f t="shared" si="4"/>
        <v>2.0000000040454324E-4</v>
      </c>
      <c r="AC56" s="103"/>
      <c r="AD56" s="103"/>
      <c r="AE56" s="267"/>
      <c r="AF56" s="103"/>
      <c r="AG56" s="106"/>
      <c r="AH56" s="106"/>
      <c r="AI56" s="105"/>
      <c r="AJ56" s="103"/>
    </row>
    <row r="57" spans="1:36" x14ac:dyDescent="0.25">
      <c r="A57" s="108"/>
      <c r="B57" s="93"/>
      <c r="C57" s="97" t="s">
        <v>1355</v>
      </c>
      <c r="D57" s="93">
        <v>55</v>
      </c>
      <c r="E57" s="20">
        <v>1</v>
      </c>
      <c r="F57" s="26" t="s">
        <v>1163</v>
      </c>
      <c r="G57" s="23">
        <v>5333.72</v>
      </c>
      <c r="H57" s="20">
        <v>31.5</v>
      </c>
      <c r="I57" s="23">
        <v>1600.12</v>
      </c>
      <c r="J57" s="20">
        <v>21</v>
      </c>
      <c r="K57" s="23">
        <v>1066.75</v>
      </c>
      <c r="L57" s="20">
        <v>10.5</v>
      </c>
      <c r="M57" s="23">
        <v>533.37</v>
      </c>
      <c r="N57" s="20">
        <v>0</v>
      </c>
      <c r="O57" s="23">
        <v>0</v>
      </c>
      <c r="P57" s="20">
        <v>0</v>
      </c>
      <c r="Q57" s="23">
        <v>0</v>
      </c>
      <c r="R57" s="22">
        <v>8533.9599999999991</v>
      </c>
      <c r="S57" s="108"/>
      <c r="T57" s="108"/>
      <c r="U57" s="108"/>
      <c r="V57" s="108"/>
      <c r="W57" s="108"/>
      <c r="X57" s="108" t="s">
        <v>72</v>
      </c>
      <c r="Z57" s="258">
        <v>5333.7201999999997</v>
      </c>
      <c r="AA57" s="17"/>
      <c r="AB57" s="17">
        <f t="shared" si="4"/>
        <v>-1.9999999949504854E-4</v>
      </c>
      <c r="AC57" s="103"/>
      <c r="AD57" s="103"/>
      <c r="AE57" s="267"/>
      <c r="AF57" s="103"/>
      <c r="AG57" s="106"/>
      <c r="AH57" s="106"/>
      <c r="AI57" s="105"/>
      <c r="AJ57" s="103"/>
    </row>
    <row r="58" spans="1:36" ht="30.75" thickBot="1" x14ac:dyDescent="0.3">
      <c r="A58" s="108"/>
      <c r="B58" s="93"/>
      <c r="C58" s="97" t="s">
        <v>1355</v>
      </c>
      <c r="D58" s="93">
        <v>56</v>
      </c>
      <c r="E58" s="20">
        <v>1</v>
      </c>
      <c r="F58" s="26" t="s">
        <v>1161</v>
      </c>
      <c r="G58" s="23">
        <v>7200.05</v>
      </c>
      <c r="H58" s="20">
        <v>31.5</v>
      </c>
      <c r="I58" s="23">
        <v>2160.02</v>
      </c>
      <c r="J58" s="20">
        <v>21</v>
      </c>
      <c r="K58" s="23">
        <v>1440.01</v>
      </c>
      <c r="L58" s="20">
        <v>10.5</v>
      </c>
      <c r="M58" s="23">
        <v>720.01</v>
      </c>
      <c r="N58" s="20">
        <v>0</v>
      </c>
      <c r="O58" s="23">
        <v>0</v>
      </c>
      <c r="P58" s="20">
        <v>0</v>
      </c>
      <c r="Q58" s="23">
        <v>0</v>
      </c>
      <c r="R58" s="22">
        <v>11520.09</v>
      </c>
      <c r="S58" s="108"/>
      <c r="T58" s="108"/>
      <c r="U58" s="108"/>
      <c r="V58" s="108"/>
      <c r="W58" s="108"/>
      <c r="X58" s="108" t="s">
        <v>72</v>
      </c>
      <c r="Z58" s="258">
        <v>7200.0497999999998</v>
      </c>
      <c r="AA58" s="17"/>
      <c r="AB58" s="17">
        <f t="shared" si="4"/>
        <v>2.0000000040454324E-4</v>
      </c>
      <c r="AC58" s="103"/>
      <c r="AD58" s="103"/>
      <c r="AE58" s="267"/>
      <c r="AF58" s="103"/>
      <c r="AG58" s="106"/>
      <c r="AH58" s="106"/>
      <c r="AI58" s="105"/>
      <c r="AJ58" s="103"/>
    </row>
    <row r="59" spans="1:36" ht="45" x14ac:dyDescent="0.25">
      <c r="A59" s="108"/>
      <c r="B59" s="93"/>
      <c r="C59" s="97" t="s">
        <v>1355</v>
      </c>
      <c r="D59" s="268">
        <v>57</v>
      </c>
      <c r="E59" s="20">
        <v>1</v>
      </c>
      <c r="F59" s="26" t="s">
        <v>1160</v>
      </c>
      <c r="G59" s="23">
        <v>2400.41</v>
      </c>
      <c r="H59" s="20">
        <v>0</v>
      </c>
      <c r="I59" s="24">
        <v>0</v>
      </c>
      <c r="J59" s="25">
        <v>0</v>
      </c>
      <c r="K59" s="24">
        <v>0</v>
      </c>
      <c r="L59" s="25">
        <v>0</v>
      </c>
      <c r="M59" s="24">
        <v>0</v>
      </c>
      <c r="N59" s="20">
        <v>0</v>
      </c>
      <c r="O59" s="23">
        <v>0</v>
      </c>
      <c r="P59" s="20">
        <v>0</v>
      </c>
      <c r="Q59" s="23">
        <v>0</v>
      </c>
      <c r="R59" s="22">
        <v>2400.41</v>
      </c>
      <c r="S59" s="108"/>
      <c r="T59" s="108"/>
      <c r="U59" s="108"/>
      <c r="V59" s="108"/>
      <c r="W59" s="108"/>
      <c r="X59" s="108" t="s">
        <v>72</v>
      </c>
      <c r="Z59" s="258">
        <v>2400.4099000000001</v>
      </c>
      <c r="AA59" s="17"/>
      <c r="AB59" s="17">
        <f t="shared" si="4"/>
        <v>9.9999999747524271E-5</v>
      </c>
      <c r="AC59" s="103"/>
      <c r="AD59" s="103"/>
      <c r="AE59" s="267"/>
      <c r="AF59" s="103"/>
      <c r="AG59" s="106"/>
      <c r="AH59" s="106"/>
      <c r="AI59" s="105"/>
      <c r="AJ59" s="103"/>
    </row>
    <row r="60" spans="1:36" ht="30" x14ac:dyDescent="0.25">
      <c r="A60" s="108"/>
      <c r="B60" s="93"/>
      <c r="C60" s="97" t="s">
        <v>1355</v>
      </c>
      <c r="D60" s="93">
        <v>58</v>
      </c>
      <c r="E60" s="20">
        <v>1</v>
      </c>
      <c r="F60" s="26" t="s">
        <v>158</v>
      </c>
      <c r="G60" s="23">
        <v>4934.04</v>
      </c>
      <c r="H60" s="20">
        <v>31.5</v>
      </c>
      <c r="I60" s="23">
        <v>1480.22</v>
      </c>
      <c r="J60" s="20">
        <v>21</v>
      </c>
      <c r="K60" s="23">
        <v>986.81</v>
      </c>
      <c r="L60" s="20">
        <v>10.5</v>
      </c>
      <c r="M60" s="23">
        <v>493.41</v>
      </c>
      <c r="N60" s="20">
        <v>0</v>
      </c>
      <c r="O60" s="23">
        <v>0</v>
      </c>
      <c r="P60" s="20">
        <v>0</v>
      </c>
      <c r="Q60" s="23">
        <v>0</v>
      </c>
      <c r="R60" s="22">
        <v>7894.48</v>
      </c>
      <c r="S60" s="108"/>
      <c r="T60" s="108"/>
      <c r="U60" s="108"/>
      <c r="V60" s="108"/>
      <c r="W60" s="108"/>
      <c r="X60" s="108" t="s">
        <v>72</v>
      </c>
      <c r="Z60" s="258">
        <v>4934.04</v>
      </c>
      <c r="AA60" s="17"/>
      <c r="AB60" s="17">
        <f t="shared" si="4"/>
        <v>0</v>
      </c>
      <c r="AC60" s="103"/>
      <c r="AD60" s="103"/>
      <c r="AE60" s="267"/>
      <c r="AF60" s="103"/>
      <c r="AG60" s="106"/>
      <c r="AH60" s="106"/>
      <c r="AI60" s="105"/>
      <c r="AJ60" s="103"/>
    </row>
    <row r="61" spans="1:36" ht="30" x14ac:dyDescent="0.25">
      <c r="A61" s="108"/>
      <c r="B61" s="93"/>
      <c r="C61" s="97" t="s">
        <v>1355</v>
      </c>
      <c r="D61" s="93">
        <v>59</v>
      </c>
      <c r="E61" s="20">
        <v>1</v>
      </c>
      <c r="F61" s="26" t="s">
        <v>1159</v>
      </c>
      <c r="G61" s="23">
        <v>2400.41</v>
      </c>
      <c r="H61" s="20">
        <v>0</v>
      </c>
      <c r="I61" s="24">
        <v>0</v>
      </c>
      <c r="J61" s="25">
        <v>0</v>
      </c>
      <c r="K61" s="24">
        <v>0</v>
      </c>
      <c r="L61" s="25">
        <v>0</v>
      </c>
      <c r="M61" s="24">
        <v>0</v>
      </c>
      <c r="N61" s="20">
        <v>0</v>
      </c>
      <c r="O61" s="23">
        <v>0</v>
      </c>
      <c r="P61" s="20">
        <v>0</v>
      </c>
      <c r="Q61" s="23">
        <v>0</v>
      </c>
      <c r="R61" s="22">
        <v>2400.41</v>
      </c>
      <c r="S61" s="108"/>
      <c r="T61" s="108"/>
      <c r="U61" s="108"/>
      <c r="V61" s="108"/>
      <c r="W61" s="108"/>
      <c r="X61" s="108" t="s">
        <v>72</v>
      </c>
      <c r="Z61" s="258">
        <v>2400.4099000000001</v>
      </c>
      <c r="AA61" s="17"/>
      <c r="AB61" s="17">
        <f t="shared" si="4"/>
        <v>9.9999999747524271E-5</v>
      </c>
      <c r="AC61" s="103"/>
      <c r="AD61" s="103"/>
      <c r="AE61" s="267"/>
      <c r="AF61" s="103"/>
      <c r="AG61" s="106"/>
      <c r="AH61" s="106"/>
      <c r="AI61" s="105"/>
      <c r="AJ61" s="103"/>
    </row>
    <row r="62" spans="1:36" ht="30.75" thickBot="1" x14ac:dyDescent="0.3">
      <c r="A62" s="108"/>
      <c r="B62" s="93"/>
      <c r="C62" s="97" t="s">
        <v>1355</v>
      </c>
      <c r="D62" s="93">
        <v>60</v>
      </c>
      <c r="E62" s="20">
        <v>1</v>
      </c>
      <c r="F62" s="26" t="s">
        <v>1158</v>
      </c>
      <c r="G62" s="23">
        <v>6400.7</v>
      </c>
      <c r="H62" s="20">
        <v>31.5</v>
      </c>
      <c r="I62" s="23">
        <v>1920.21</v>
      </c>
      <c r="J62" s="20">
        <v>21</v>
      </c>
      <c r="K62" s="23">
        <v>1280.1400000000001</v>
      </c>
      <c r="L62" s="20">
        <v>10.5</v>
      </c>
      <c r="M62" s="23">
        <v>640.07000000000005</v>
      </c>
      <c r="N62" s="20">
        <v>0</v>
      </c>
      <c r="O62" s="23">
        <v>0</v>
      </c>
      <c r="P62" s="20">
        <v>0</v>
      </c>
      <c r="Q62" s="23">
        <v>0</v>
      </c>
      <c r="R62" s="22">
        <v>10241.120000000001</v>
      </c>
      <c r="S62" s="108"/>
      <c r="T62" s="108"/>
      <c r="U62" s="108"/>
      <c r="V62" s="108"/>
      <c r="W62" s="108"/>
      <c r="X62" s="108" t="s">
        <v>72</v>
      </c>
      <c r="Z62" s="258">
        <v>6400.7002000000002</v>
      </c>
      <c r="AA62" s="17"/>
      <c r="AB62" s="17">
        <f t="shared" si="4"/>
        <v>-2.0000000040454324E-4</v>
      </c>
      <c r="AC62" s="103"/>
      <c r="AD62" s="103"/>
      <c r="AE62" s="267"/>
      <c r="AF62" s="103"/>
      <c r="AG62" s="106"/>
      <c r="AH62" s="106"/>
      <c r="AI62" s="105"/>
      <c r="AJ62" s="103"/>
    </row>
    <row r="63" spans="1:36" ht="30" x14ac:dyDescent="0.25">
      <c r="A63" s="108"/>
      <c r="B63" s="93"/>
      <c r="C63" s="97" t="s">
        <v>1355</v>
      </c>
      <c r="D63" s="268">
        <v>61</v>
      </c>
      <c r="E63" s="20">
        <v>1</v>
      </c>
      <c r="F63" s="26" t="s">
        <v>1157</v>
      </c>
      <c r="G63" s="23">
        <v>2668.03</v>
      </c>
      <c r="H63" s="20">
        <v>31.5</v>
      </c>
      <c r="I63" s="23">
        <v>800.4</v>
      </c>
      <c r="J63" s="20">
        <v>21</v>
      </c>
      <c r="K63" s="23">
        <v>533.61</v>
      </c>
      <c r="L63" s="20">
        <v>10.5</v>
      </c>
      <c r="M63" s="23">
        <v>266.8</v>
      </c>
      <c r="N63" s="20">
        <v>0</v>
      </c>
      <c r="O63" s="23">
        <v>0</v>
      </c>
      <c r="P63" s="20">
        <v>0</v>
      </c>
      <c r="Q63" s="23">
        <v>0</v>
      </c>
      <c r="R63" s="22">
        <v>4268.84</v>
      </c>
      <c r="S63" s="108"/>
      <c r="T63" s="108"/>
      <c r="U63" s="108"/>
      <c r="V63" s="108"/>
      <c r="W63" s="108"/>
      <c r="X63" s="108" t="s">
        <v>72</v>
      </c>
      <c r="Z63" s="258">
        <v>2668.03</v>
      </c>
      <c r="AA63" s="17"/>
      <c r="AB63" s="17">
        <f t="shared" si="4"/>
        <v>0</v>
      </c>
      <c r="AC63" s="103"/>
      <c r="AD63" s="103"/>
      <c r="AE63" s="267"/>
      <c r="AF63" s="103"/>
      <c r="AG63" s="106"/>
      <c r="AH63" s="106"/>
      <c r="AI63" s="105"/>
      <c r="AJ63" s="103"/>
    </row>
    <row r="64" spans="1:36" ht="30" x14ac:dyDescent="0.25">
      <c r="A64" s="108"/>
      <c r="B64" s="93"/>
      <c r="C64" s="97" t="s">
        <v>1355</v>
      </c>
      <c r="D64" s="93">
        <v>62</v>
      </c>
      <c r="E64" s="20">
        <v>1</v>
      </c>
      <c r="F64" s="26" t="s">
        <v>1156</v>
      </c>
      <c r="G64" s="23">
        <v>10001.299999999999</v>
      </c>
      <c r="H64" s="20">
        <v>31.5</v>
      </c>
      <c r="I64" s="23">
        <v>3000.4</v>
      </c>
      <c r="J64" s="20">
        <v>21</v>
      </c>
      <c r="K64" s="23">
        <v>2000.26</v>
      </c>
      <c r="L64" s="20">
        <v>10.5</v>
      </c>
      <c r="M64" s="23">
        <v>1000.14</v>
      </c>
      <c r="N64" s="20">
        <v>0</v>
      </c>
      <c r="O64" s="23">
        <v>0</v>
      </c>
      <c r="P64" s="20">
        <v>0</v>
      </c>
      <c r="Q64" s="23">
        <v>0</v>
      </c>
      <c r="R64" s="22">
        <v>16002.1</v>
      </c>
      <c r="S64" s="108"/>
      <c r="T64" s="108"/>
      <c r="U64" s="108"/>
      <c r="V64" s="108"/>
      <c r="W64" s="108"/>
      <c r="X64" s="108" t="s">
        <v>72</v>
      </c>
      <c r="Z64" s="258">
        <v>10001.299999999999</v>
      </c>
      <c r="AA64" s="17"/>
      <c r="AB64" s="17">
        <f t="shared" si="4"/>
        <v>0</v>
      </c>
      <c r="AC64" s="103"/>
      <c r="AD64" s="103"/>
      <c r="AE64" s="267"/>
      <c r="AF64" s="103"/>
      <c r="AG64" s="106"/>
      <c r="AH64" s="106"/>
      <c r="AI64" s="105"/>
      <c r="AJ64" s="103"/>
    </row>
    <row r="65" spans="1:40" ht="45" x14ac:dyDescent="0.25">
      <c r="A65" s="108"/>
      <c r="B65" s="93"/>
      <c r="C65" s="97" t="s">
        <v>1355</v>
      </c>
      <c r="D65" s="93">
        <v>63</v>
      </c>
      <c r="E65" s="20">
        <v>1</v>
      </c>
      <c r="F65" s="26" t="s">
        <v>1155</v>
      </c>
      <c r="G65" s="23">
        <v>2400.41</v>
      </c>
      <c r="H65" s="20">
        <v>0</v>
      </c>
      <c r="I65" s="24">
        <v>0</v>
      </c>
      <c r="J65" s="25">
        <v>0</v>
      </c>
      <c r="K65" s="24">
        <v>0</v>
      </c>
      <c r="L65" s="25">
        <v>0</v>
      </c>
      <c r="M65" s="24">
        <v>0</v>
      </c>
      <c r="N65" s="20">
        <v>0</v>
      </c>
      <c r="O65" s="23">
        <v>0</v>
      </c>
      <c r="P65" s="20">
        <v>0</v>
      </c>
      <c r="Q65" s="23">
        <v>0</v>
      </c>
      <c r="R65" s="22">
        <v>2400.41</v>
      </c>
      <c r="S65" s="108"/>
      <c r="T65" s="108"/>
      <c r="U65" s="108"/>
      <c r="V65" s="108"/>
      <c r="W65" s="108"/>
      <c r="X65" s="108" t="s">
        <v>72</v>
      </c>
      <c r="Z65" s="258">
        <v>2400.4099000000001</v>
      </c>
      <c r="AA65" s="17"/>
      <c r="AB65" s="17">
        <f t="shared" si="4"/>
        <v>9.9999999747524271E-5</v>
      </c>
      <c r="AC65" s="103"/>
      <c r="AD65" s="103"/>
      <c r="AE65" s="267"/>
      <c r="AF65" s="103"/>
      <c r="AG65" s="106"/>
      <c r="AH65" s="106"/>
      <c r="AI65" s="105"/>
      <c r="AJ65" s="103"/>
    </row>
    <row r="66" spans="1:40" ht="30.75" thickBot="1" x14ac:dyDescent="0.3">
      <c r="A66" s="108"/>
      <c r="B66" s="93"/>
      <c r="C66" s="97" t="s">
        <v>1355</v>
      </c>
      <c r="D66" s="93">
        <v>64</v>
      </c>
      <c r="E66" s="20">
        <v>1</v>
      </c>
      <c r="F66" s="26" t="s">
        <v>1154</v>
      </c>
      <c r="G66" s="23">
        <v>7066.83</v>
      </c>
      <c r="H66" s="20">
        <v>31.5</v>
      </c>
      <c r="I66" s="23">
        <v>2120.04</v>
      </c>
      <c r="J66" s="20">
        <v>21</v>
      </c>
      <c r="K66" s="23">
        <v>1413.36</v>
      </c>
      <c r="L66" s="20">
        <v>10.5</v>
      </c>
      <c r="M66" s="23">
        <v>706.68</v>
      </c>
      <c r="N66" s="20">
        <v>0</v>
      </c>
      <c r="O66" s="23">
        <v>0</v>
      </c>
      <c r="P66" s="20">
        <v>0</v>
      </c>
      <c r="Q66" s="23">
        <v>0</v>
      </c>
      <c r="R66" s="22">
        <v>11306.91</v>
      </c>
      <c r="S66" s="108"/>
      <c r="T66" s="108"/>
      <c r="U66" s="108"/>
      <c r="V66" s="108"/>
      <c r="W66" s="108"/>
      <c r="X66" s="108" t="s">
        <v>72</v>
      </c>
      <c r="Z66" s="258">
        <v>7066.8301000000001</v>
      </c>
      <c r="AA66" s="17"/>
      <c r="AB66" s="17">
        <f t="shared" si="4"/>
        <v>-1.0000000020227162E-4</v>
      </c>
      <c r="AC66" s="103"/>
      <c r="AD66" s="103"/>
      <c r="AE66" s="267"/>
      <c r="AF66" s="103"/>
      <c r="AG66" s="106"/>
      <c r="AH66" s="106"/>
      <c r="AI66" s="105"/>
      <c r="AJ66" s="103"/>
    </row>
    <row r="67" spans="1:40" x14ac:dyDescent="0.25">
      <c r="A67" s="108"/>
      <c r="B67" s="93"/>
      <c r="C67" s="97" t="s">
        <v>1355</v>
      </c>
      <c r="D67" s="268">
        <v>65</v>
      </c>
      <c r="E67" s="20">
        <v>1</v>
      </c>
      <c r="F67" s="26" t="s">
        <v>1153</v>
      </c>
      <c r="G67" s="23">
        <v>4000.29</v>
      </c>
      <c r="H67" s="20">
        <v>31.5</v>
      </c>
      <c r="I67" s="23">
        <v>1200.0899999999999</v>
      </c>
      <c r="J67" s="20">
        <v>21</v>
      </c>
      <c r="K67" s="23">
        <v>800.06</v>
      </c>
      <c r="L67" s="20">
        <v>10.5</v>
      </c>
      <c r="M67" s="23">
        <v>400.03</v>
      </c>
      <c r="N67" s="20">
        <v>0</v>
      </c>
      <c r="O67" s="23">
        <v>0</v>
      </c>
      <c r="P67" s="20">
        <v>0</v>
      </c>
      <c r="Q67" s="23">
        <v>0</v>
      </c>
      <c r="R67" s="22">
        <v>6400.47</v>
      </c>
      <c r="S67" s="108"/>
      <c r="T67" s="108"/>
      <c r="U67" s="108"/>
      <c r="V67" s="108"/>
      <c r="W67" s="108"/>
      <c r="X67" s="108" t="s">
        <v>72</v>
      </c>
      <c r="Z67" s="258">
        <v>4000.29</v>
      </c>
      <c r="AA67" s="17"/>
      <c r="AB67" s="17">
        <f t="shared" ref="AB67:AB74" si="5">+G67-Z67</f>
        <v>0</v>
      </c>
      <c r="AC67" s="103"/>
      <c r="AD67" s="103"/>
      <c r="AE67" s="267"/>
      <c r="AF67" s="103"/>
      <c r="AG67" s="106"/>
      <c r="AH67" s="106"/>
      <c r="AI67" s="105"/>
      <c r="AJ67" s="103"/>
    </row>
    <row r="68" spans="1:40" x14ac:dyDescent="0.25">
      <c r="A68" s="108"/>
      <c r="B68" s="93"/>
      <c r="C68" s="97" t="s">
        <v>1355</v>
      </c>
      <c r="D68" s="93">
        <v>66</v>
      </c>
      <c r="E68" s="20">
        <v>1</v>
      </c>
      <c r="F68" s="26" t="s">
        <v>1152</v>
      </c>
      <c r="G68" s="23">
        <v>6001.02</v>
      </c>
      <c r="H68" s="20">
        <v>31.5</v>
      </c>
      <c r="I68" s="23">
        <v>1800.31</v>
      </c>
      <c r="J68" s="20">
        <v>21</v>
      </c>
      <c r="K68" s="23">
        <v>1200.2</v>
      </c>
      <c r="L68" s="20">
        <v>10.5</v>
      </c>
      <c r="M68" s="23">
        <v>600.11</v>
      </c>
      <c r="N68" s="20">
        <v>0</v>
      </c>
      <c r="O68" s="23">
        <v>0</v>
      </c>
      <c r="P68" s="20">
        <v>0</v>
      </c>
      <c r="Q68" s="23">
        <v>0</v>
      </c>
      <c r="R68" s="22">
        <v>9601.64</v>
      </c>
      <c r="S68" s="108"/>
      <c r="T68" s="108"/>
      <c r="U68" s="108"/>
      <c r="V68" s="108"/>
      <c r="W68" s="108"/>
      <c r="X68" s="108" t="s">
        <v>72</v>
      </c>
      <c r="Z68" s="258">
        <v>6001.02</v>
      </c>
      <c r="AA68" s="17"/>
      <c r="AB68" s="17">
        <f t="shared" si="5"/>
        <v>0</v>
      </c>
      <c r="AC68" s="103"/>
      <c r="AD68" s="103"/>
      <c r="AE68" s="267"/>
      <c r="AF68" s="103"/>
      <c r="AG68" s="106"/>
      <c r="AH68" s="106"/>
      <c r="AI68" s="105"/>
      <c r="AJ68" s="103"/>
    </row>
    <row r="69" spans="1:40" ht="30" x14ac:dyDescent="0.25">
      <c r="A69" s="108"/>
      <c r="B69" s="93"/>
      <c r="C69" s="97" t="s">
        <v>1355</v>
      </c>
      <c r="D69" s="93">
        <v>67</v>
      </c>
      <c r="E69" s="20">
        <v>1</v>
      </c>
      <c r="F69" s="26" t="s">
        <v>1151</v>
      </c>
      <c r="G69" s="23">
        <v>8000.58</v>
      </c>
      <c r="H69" s="20">
        <v>31.5</v>
      </c>
      <c r="I69" s="23">
        <v>2400.17</v>
      </c>
      <c r="J69" s="20">
        <v>21</v>
      </c>
      <c r="K69" s="23">
        <v>1600.12</v>
      </c>
      <c r="L69" s="20">
        <v>10.5</v>
      </c>
      <c r="M69" s="23">
        <v>800.06</v>
      </c>
      <c r="N69" s="20">
        <v>0</v>
      </c>
      <c r="O69" s="23">
        <v>0</v>
      </c>
      <c r="P69" s="20">
        <v>0</v>
      </c>
      <c r="Q69" s="23">
        <v>0</v>
      </c>
      <c r="R69" s="22">
        <v>12800.93</v>
      </c>
      <c r="S69" s="108"/>
      <c r="T69" s="108"/>
      <c r="U69" s="108"/>
      <c r="V69" s="108"/>
      <c r="W69" s="108"/>
      <c r="X69" s="108" t="s">
        <v>72</v>
      </c>
      <c r="Z69" s="258">
        <v>8000.5801000000001</v>
      </c>
      <c r="AA69" s="17"/>
      <c r="AB69" s="17">
        <f t="shared" si="5"/>
        <v>-1.0000000020227162E-4</v>
      </c>
      <c r="AC69" s="103"/>
      <c r="AD69" s="103"/>
      <c r="AE69" s="267"/>
      <c r="AF69" s="103"/>
      <c r="AG69" s="106"/>
      <c r="AH69" s="106"/>
      <c r="AI69" s="105"/>
      <c r="AJ69" s="103"/>
    </row>
    <row r="70" spans="1:40" ht="15.75" thickBot="1" x14ac:dyDescent="0.3">
      <c r="A70" s="108"/>
      <c r="B70" s="93"/>
      <c r="C70" s="97" t="s">
        <v>1355</v>
      </c>
      <c r="D70" s="93">
        <v>68</v>
      </c>
      <c r="E70" s="20">
        <v>1</v>
      </c>
      <c r="F70" s="26" t="s">
        <v>1148</v>
      </c>
      <c r="G70" s="23">
        <v>2666.86</v>
      </c>
      <c r="H70" s="20">
        <v>31.5</v>
      </c>
      <c r="I70" s="23">
        <v>800.06</v>
      </c>
      <c r="J70" s="20">
        <v>21</v>
      </c>
      <c r="K70" s="23">
        <v>533.37</v>
      </c>
      <c r="L70" s="20">
        <v>10.5</v>
      </c>
      <c r="M70" s="23">
        <v>266.69</v>
      </c>
      <c r="N70" s="20">
        <v>0</v>
      </c>
      <c r="O70" s="23">
        <v>0</v>
      </c>
      <c r="P70" s="20">
        <v>0</v>
      </c>
      <c r="Q70" s="23">
        <v>0</v>
      </c>
      <c r="R70" s="22">
        <v>4266.9799999999996</v>
      </c>
      <c r="S70" s="108"/>
      <c r="T70" s="108"/>
      <c r="U70" s="108"/>
      <c r="V70" s="108"/>
      <c r="W70" s="108"/>
      <c r="X70" s="108" t="s">
        <v>72</v>
      </c>
      <c r="Z70" s="258">
        <v>2666.8600999999999</v>
      </c>
      <c r="AA70" s="17"/>
      <c r="AB70" s="17">
        <f t="shared" si="5"/>
        <v>-9.9999999747524271E-5</v>
      </c>
      <c r="AC70" s="103"/>
      <c r="AD70" s="103"/>
      <c r="AE70" s="267"/>
      <c r="AF70" s="103"/>
      <c r="AG70" s="106"/>
      <c r="AH70" s="106"/>
      <c r="AI70" s="105"/>
      <c r="AJ70" s="103"/>
    </row>
    <row r="71" spans="1:40" ht="30" x14ac:dyDescent="0.25">
      <c r="A71" s="108"/>
      <c r="B71" s="93"/>
      <c r="C71" s="97" t="s">
        <v>1355</v>
      </c>
      <c r="D71" s="268">
        <v>69</v>
      </c>
      <c r="E71" s="20">
        <v>1</v>
      </c>
      <c r="F71" s="26" t="s">
        <v>1144</v>
      </c>
      <c r="G71" s="23">
        <v>952.73</v>
      </c>
      <c r="H71" s="20">
        <v>30</v>
      </c>
      <c r="I71" s="24">
        <v>0</v>
      </c>
      <c r="J71" s="25">
        <v>0</v>
      </c>
      <c r="K71" s="24">
        <v>0</v>
      </c>
      <c r="L71" s="25"/>
      <c r="M71" s="24">
        <v>0</v>
      </c>
      <c r="N71" s="20">
        <v>0</v>
      </c>
      <c r="O71" s="23">
        <v>0</v>
      </c>
      <c r="P71" s="20">
        <v>0</v>
      </c>
      <c r="Q71" s="23">
        <v>0</v>
      </c>
      <c r="R71" s="22">
        <v>952.73</v>
      </c>
      <c r="S71" s="108"/>
      <c r="T71" s="108"/>
      <c r="U71" s="108"/>
      <c r="V71" s="108"/>
      <c r="W71" s="108"/>
      <c r="X71" s="108" t="s">
        <v>72</v>
      </c>
      <c r="Z71" s="258">
        <v>952.72997999999995</v>
      </c>
      <c r="AA71" s="17"/>
      <c r="AB71" s="17">
        <f t="shared" si="5"/>
        <v>2.0000000063191692E-5</v>
      </c>
      <c r="AC71" s="103"/>
      <c r="AD71" s="103"/>
      <c r="AE71" s="267"/>
      <c r="AF71" s="103"/>
      <c r="AG71" s="106"/>
      <c r="AH71" s="106"/>
      <c r="AI71" s="105"/>
      <c r="AJ71" s="103"/>
    </row>
    <row r="72" spans="1:40" ht="45" x14ac:dyDescent="0.25">
      <c r="A72" s="108"/>
      <c r="B72" s="93"/>
      <c r="C72" s="97" t="s">
        <v>1355</v>
      </c>
      <c r="D72" s="93">
        <v>70</v>
      </c>
      <c r="E72" s="20">
        <v>1</v>
      </c>
      <c r="F72" s="26" t="s">
        <v>1143</v>
      </c>
      <c r="G72" s="23">
        <v>2800</v>
      </c>
      <c r="H72" s="20">
        <v>30</v>
      </c>
      <c r="I72" s="24">
        <v>0</v>
      </c>
      <c r="J72" s="25">
        <v>0</v>
      </c>
      <c r="K72" s="24">
        <v>0</v>
      </c>
      <c r="L72" s="25"/>
      <c r="M72" s="24">
        <v>0</v>
      </c>
      <c r="N72" s="20">
        <v>0</v>
      </c>
      <c r="O72" s="23">
        <v>0</v>
      </c>
      <c r="P72" s="20">
        <v>0</v>
      </c>
      <c r="Q72" s="23">
        <v>0</v>
      </c>
      <c r="R72" s="22">
        <v>2800</v>
      </c>
      <c r="S72" s="108"/>
      <c r="T72" s="108"/>
      <c r="U72" s="108"/>
      <c r="V72" s="108"/>
      <c r="W72" s="108"/>
      <c r="X72" s="108" t="s">
        <v>72</v>
      </c>
      <c r="Z72" s="258">
        <v>2800</v>
      </c>
      <c r="AA72" s="17"/>
      <c r="AB72" s="17">
        <f t="shared" si="5"/>
        <v>0</v>
      </c>
      <c r="AC72" s="103"/>
      <c r="AD72" s="103"/>
      <c r="AE72" s="267"/>
      <c r="AF72" s="103"/>
      <c r="AG72" s="106"/>
      <c r="AH72" s="106"/>
      <c r="AI72" s="105"/>
      <c r="AJ72" s="103"/>
    </row>
    <row r="73" spans="1:40" ht="45" x14ac:dyDescent="0.25">
      <c r="A73" s="108"/>
      <c r="B73" s="93"/>
      <c r="C73" s="97" t="s">
        <v>1355</v>
      </c>
      <c r="D73" s="93">
        <v>71</v>
      </c>
      <c r="E73" s="20"/>
      <c r="F73" s="137" t="s">
        <v>1142</v>
      </c>
      <c r="G73" s="23">
        <v>2800</v>
      </c>
      <c r="H73" s="20"/>
      <c r="I73" s="24">
        <v>0</v>
      </c>
      <c r="J73" s="25">
        <v>0</v>
      </c>
      <c r="K73" s="24">
        <v>0</v>
      </c>
      <c r="L73" s="25"/>
      <c r="M73" s="24">
        <v>0</v>
      </c>
      <c r="N73" s="20"/>
      <c r="O73" s="23"/>
      <c r="P73" s="20"/>
      <c r="Q73" s="23"/>
      <c r="R73" s="22">
        <v>2800</v>
      </c>
      <c r="S73" s="108"/>
      <c r="T73" s="108"/>
      <c r="U73" s="108"/>
      <c r="V73" s="108"/>
      <c r="W73" s="108"/>
      <c r="X73" s="108" t="s">
        <v>72</v>
      </c>
      <c r="Z73" s="258">
        <v>2800</v>
      </c>
      <c r="AA73" s="17"/>
      <c r="AB73" s="17">
        <f t="shared" si="5"/>
        <v>0</v>
      </c>
      <c r="AC73" s="103"/>
      <c r="AD73" s="103"/>
      <c r="AE73" s="267"/>
      <c r="AF73" s="103"/>
      <c r="AG73" s="106"/>
      <c r="AH73" s="106"/>
      <c r="AI73" s="105"/>
      <c r="AJ73" s="103"/>
    </row>
    <row r="74" spans="1:40" ht="45" x14ac:dyDescent="0.25">
      <c r="A74" s="108"/>
      <c r="B74" s="93"/>
      <c r="C74" s="97" t="s">
        <v>1355</v>
      </c>
      <c r="D74" s="93">
        <v>72</v>
      </c>
      <c r="E74" s="20"/>
      <c r="F74" s="137" t="s">
        <v>1140</v>
      </c>
      <c r="G74" s="23">
        <v>1905.46</v>
      </c>
      <c r="H74" s="20"/>
      <c r="I74" s="24">
        <v>0</v>
      </c>
      <c r="J74" s="25">
        <v>0</v>
      </c>
      <c r="K74" s="24">
        <v>0</v>
      </c>
      <c r="L74" s="25"/>
      <c r="M74" s="24">
        <v>0</v>
      </c>
      <c r="N74" s="20"/>
      <c r="O74" s="23"/>
      <c r="P74" s="20"/>
      <c r="Q74" s="23"/>
      <c r="R74" s="22">
        <v>1905.46</v>
      </c>
      <c r="S74" s="108"/>
      <c r="T74" s="108"/>
      <c r="U74" s="108"/>
      <c r="V74" s="108"/>
      <c r="W74" s="108"/>
      <c r="X74" s="108" t="s">
        <v>72</v>
      </c>
      <c r="Z74" s="258">
        <v>1905.46</v>
      </c>
      <c r="AA74" s="17"/>
      <c r="AB74" s="17">
        <f t="shared" si="5"/>
        <v>0</v>
      </c>
      <c r="AC74" s="103"/>
      <c r="AD74" s="103"/>
      <c r="AE74" s="267"/>
      <c r="AF74" s="103"/>
      <c r="AG74" s="106"/>
      <c r="AH74" s="106"/>
      <c r="AI74" s="105"/>
      <c r="AJ74" s="103"/>
    </row>
    <row r="75" spans="1:40" ht="33.75" x14ac:dyDescent="0.25">
      <c r="B75" s="265"/>
      <c r="C75" s="101"/>
      <c r="D75" s="7"/>
      <c r="E75" s="7"/>
      <c r="F75" s="266" t="s">
        <v>3</v>
      </c>
      <c r="G75" s="216"/>
      <c r="H75" s="215"/>
      <c r="I75" s="8"/>
      <c r="J75" s="8"/>
      <c r="K75" s="8"/>
      <c r="L75" s="8"/>
      <c r="M75" s="8"/>
      <c r="N75" s="8"/>
      <c r="O75" s="8"/>
      <c r="P75" s="8"/>
      <c r="Q75" s="8"/>
      <c r="R75" s="264"/>
      <c r="AA75" s="17"/>
    </row>
    <row r="76" spans="1:40" ht="33.75" x14ac:dyDescent="0.25">
      <c r="B76" s="265"/>
      <c r="C76" s="101"/>
      <c r="D76" s="7"/>
      <c r="E76" s="7"/>
      <c r="F76" s="5" t="s">
        <v>2</v>
      </c>
      <c r="G76" s="9">
        <v>0.3</v>
      </c>
      <c r="H76" s="3">
        <v>0.3</v>
      </c>
      <c r="I76" s="8"/>
      <c r="J76" s="8"/>
      <c r="K76" s="8"/>
      <c r="L76" s="8"/>
      <c r="M76" s="8"/>
      <c r="N76" s="8"/>
      <c r="O76" s="8"/>
      <c r="P76" s="8"/>
      <c r="Q76" s="8"/>
      <c r="R76" s="264"/>
      <c r="AA76" s="17"/>
      <c r="AD76" s="23">
        <v>2540.98</v>
      </c>
      <c r="AE76" s="23">
        <f>+AD76*30%</f>
        <v>762.29399999999998</v>
      </c>
      <c r="AF76" s="23">
        <f>+AD76*20%</f>
        <v>508.19600000000003</v>
      </c>
      <c r="AG76" s="23">
        <f>+AD76*10%</f>
        <v>254.09800000000001</v>
      </c>
      <c r="AH76" s="22">
        <v>4065.57</v>
      </c>
      <c r="AI76" s="20"/>
      <c r="AL76" s="23"/>
      <c r="AM76" s="20"/>
      <c r="AN76" s="23"/>
    </row>
    <row r="77" spans="1:40" ht="33.75" x14ac:dyDescent="0.25">
      <c r="B77" s="265"/>
      <c r="C77" s="101"/>
      <c r="D77" s="7"/>
      <c r="E77" s="7"/>
      <c r="F77" s="5" t="s">
        <v>1</v>
      </c>
      <c r="G77" s="9">
        <v>0.2</v>
      </c>
      <c r="H77" s="3">
        <v>0.2</v>
      </c>
      <c r="I77" s="8"/>
      <c r="J77" s="8"/>
      <c r="K77" s="8"/>
      <c r="L77" s="8"/>
      <c r="M77" s="8"/>
      <c r="N77" s="8"/>
      <c r="O77" s="8"/>
      <c r="P77" s="8"/>
      <c r="Q77" s="8"/>
      <c r="R77" s="264"/>
      <c r="AA77" s="17"/>
      <c r="AD77">
        <f>+AD76*5%</f>
        <v>127.04900000000001</v>
      </c>
      <c r="AE77">
        <f>+AE76*5%</f>
        <v>38.114699999999999</v>
      </c>
      <c r="AF77">
        <f>+AF76*5%</f>
        <v>25.409800000000004</v>
      </c>
      <c r="AG77">
        <f>+AG76*5%</f>
        <v>12.704900000000002</v>
      </c>
      <c r="AH77">
        <f>+AH76*5%</f>
        <v>203.27850000000001</v>
      </c>
    </row>
    <row r="78" spans="1:40" ht="45.75" thickBot="1" x14ac:dyDescent="0.3">
      <c r="B78" s="263"/>
      <c r="C78" s="262"/>
      <c r="D78" s="261"/>
      <c r="E78" s="261"/>
      <c r="F78" s="207" t="s">
        <v>0</v>
      </c>
      <c r="G78" s="4">
        <v>0.1</v>
      </c>
      <c r="H78" s="206">
        <v>0.1</v>
      </c>
      <c r="I78" s="205"/>
      <c r="J78" s="205"/>
      <c r="K78" s="205"/>
      <c r="L78" s="205"/>
      <c r="M78" s="205"/>
      <c r="N78" s="205"/>
      <c r="O78" s="205"/>
      <c r="P78" s="205"/>
      <c r="Q78" s="205"/>
      <c r="R78" s="260"/>
      <c r="AA78" s="17"/>
      <c r="AD78" s="30">
        <f>+AD77+AD76</f>
        <v>2668.029</v>
      </c>
      <c r="AE78" s="30">
        <f>+AE77+AE76</f>
        <v>800.40869999999995</v>
      </c>
      <c r="AF78" s="30">
        <f>+AF77+AF76</f>
        <v>533.60580000000004</v>
      </c>
      <c r="AG78" s="30">
        <f>+AG77+AG76</f>
        <v>266.80290000000002</v>
      </c>
      <c r="AH78" s="30">
        <f>+AH77+AH76</f>
        <v>4268.8485000000001</v>
      </c>
    </row>
    <row r="79" spans="1:40" x14ac:dyDescent="0.25">
      <c r="AA79" s="17"/>
    </row>
    <row r="80" spans="1:40" x14ac:dyDescent="0.25">
      <c r="AA80" s="17"/>
    </row>
    <row r="81" spans="3:27" x14ac:dyDescent="0.25">
      <c r="AA81" s="17"/>
    </row>
    <row r="82" spans="3:27" x14ac:dyDescent="0.25">
      <c r="AA82" s="17"/>
    </row>
    <row r="83" spans="3:27" x14ac:dyDescent="0.25">
      <c r="C83" t="s">
        <v>1354</v>
      </c>
      <c r="AA83" s="17"/>
    </row>
    <row r="84" spans="3:27" x14ac:dyDescent="0.25">
      <c r="C84" t="s">
        <v>1353</v>
      </c>
      <c r="AA84" s="17"/>
    </row>
    <row r="85" spans="3:27" x14ac:dyDescent="0.25">
      <c r="AA85" s="17"/>
    </row>
    <row r="86" spans="3:27" x14ac:dyDescent="0.25">
      <c r="AA86" s="17"/>
    </row>
    <row r="87" spans="3:27" x14ac:dyDescent="0.25">
      <c r="AA87" s="17"/>
    </row>
  </sheetData>
  <mergeCells count="7">
    <mergeCell ref="A1:R1"/>
    <mergeCell ref="V2:W2"/>
    <mergeCell ref="H2:I2"/>
    <mergeCell ref="J2:K2"/>
    <mergeCell ref="L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AH16"/>
  <sheetViews>
    <sheetView topLeftCell="C1" workbookViewId="0">
      <selection activeCell="C1" sqref="C1:R1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7.7109375" customWidth="1"/>
    <col min="4" max="4" width="4.85546875" customWidth="1"/>
    <col min="5" max="5" width="0" hidden="1" customWidth="1"/>
    <col min="6" max="6" width="30.28515625" customWidth="1"/>
    <col min="8" max="8" width="0" hidden="1" customWidth="1"/>
    <col min="10" max="10" width="0" hidden="1" customWidth="1"/>
    <col min="11" max="11" width="14.5703125" customWidth="1"/>
    <col min="12" max="12" width="0" hidden="1" customWidth="1"/>
    <col min="13" max="13" width="13.5703125" customWidth="1"/>
    <col min="14" max="17" width="0" hidden="1" customWidth="1"/>
    <col min="19" max="23" width="0" hidden="1" customWidth="1"/>
    <col min="25" max="25" width="0" hidden="1" customWidth="1"/>
    <col min="26" max="26" width="3.85546875" customWidth="1"/>
    <col min="27" max="29" width="11.42578125" hidden="1" customWidth="1"/>
    <col min="30" max="34" width="0" hidden="1" customWidth="1"/>
  </cols>
  <sheetData>
    <row r="1" spans="1:34" s="16" customFormat="1" ht="123" customHeight="1" thickBot="1" x14ac:dyDescent="0.3">
      <c r="B1" s="38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8"/>
      <c r="T1" s="38"/>
      <c r="U1" s="38"/>
    </row>
    <row r="2" spans="1:34" s="16" customFormat="1" ht="48" customHeight="1" thickBot="1" x14ac:dyDescent="0.3">
      <c r="B2" s="84" t="s">
        <v>70</v>
      </c>
      <c r="C2" s="84" t="s">
        <v>69</v>
      </c>
      <c r="D2" s="84" t="s">
        <v>135</v>
      </c>
      <c r="E2" s="83" t="s">
        <v>67</v>
      </c>
      <c r="F2" s="82" t="s">
        <v>868</v>
      </c>
      <c r="G2" s="138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3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1:34" s="16" customFormat="1" ht="27.75" customHeight="1" x14ac:dyDescent="0.25">
      <c r="A3" s="16">
        <v>1247</v>
      </c>
      <c r="B3" s="47">
        <v>1268</v>
      </c>
      <c r="C3" s="47" t="s">
        <v>863</v>
      </c>
      <c r="D3" s="47">
        <v>1</v>
      </c>
      <c r="E3" s="20">
        <v>1</v>
      </c>
      <c r="F3" s="52" t="s">
        <v>55</v>
      </c>
      <c r="G3" s="51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48">
        <v>266.45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253.76</v>
      </c>
      <c r="AF3" s="16">
        <f t="shared" ref="AF3:AF11" si="0">+AE3*5%</f>
        <v>12.688000000000001</v>
      </c>
      <c r="AG3" s="46">
        <f t="shared" ref="AG3:AG11" si="1">+AF3+AE3</f>
        <v>266.44799999999998</v>
      </c>
      <c r="AH3" s="17">
        <f t="shared" ref="AH3:AH11" si="2">+AG3-R3</f>
        <v>-2.0000000000095497E-3</v>
      </c>
    </row>
    <row r="4" spans="1:34" s="16" customFormat="1" x14ac:dyDescent="0.25">
      <c r="A4" s="16">
        <v>1248</v>
      </c>
      <c r="B4" s="20">
        <v>1269</v>
      </c>
      <c r="C4" s="20" t="s">
        <v>863</v>
      </c>
      <c r="D4" s="20">
        <v>2</v>
      </c>
      <c r="E4" s="20">
        <v>1</v>
      </c>
      <c r="F4" s="26" t="s">
        <v>852</v>
      </c>
      <c r="G4" s="23">
        <v>586.66999999999996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586.66999999999996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558.73</v>
      </c>
      <c r="AF4" s="16">
        <f t="shared" si="0"/>
        <v>27.936500000000002</v>
      </c>
      <c r="AG4" s="46">
        <f t="shared" si="1"/>
        <v>586.66650000000004</v>
      </c>
      <c r="AH4" s="17">
        <f t="shared" si="2"/>
        <v>-3.499999999917236E-3</v>
      </c>
    </row>
    <row r="5" spans="1:34" s="16" customFormat="1" ht="30" x14ac:dyDescent="0.25">
      <c r="A5" s="16">
        <v>1249</v>
      </c>
      <c r="B5" s="20">
        <v>1270</v>
      </c>
      <c r="C5" s="20" t="s">
        <v>863</v>
      </c>
      <c r="D5" s="20">
        <v>3</v>
      </c>
      <c r="E5" s="20">
        <v>1</v>
      </c>
      <c r="F5" s="26" t="s">
        <v>52</v>
      </c>
      <c r="G5" s="23">
        <v>514.21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514.21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489.72</v>
      </c>
      <c r="AF5" s="16">
        <f t="shared" si="0"/>
        <v>24.486000000000004</v>
      </c>
      <c r="AG5" s="46">
        <f t="shared" si="1"/>
        <v>514.20600000000002</v>
      </c>
      <c r="AH5" s="17">
        <f t="shared" si="2"/>
        <v>-4.0000000000190994E-3</v>
      </c>
    </row>
    <row r="6" spans="1:34" s="16" customFormat="1" x14ac:dyDescent="0.25">
      <c r="A6" s="16">
        <v>1250</v>
      </c>
      <c r="B6" s="20">
        <v>1271</v>
      </c>
      <c r="C6" s="20" t="s">
        <v>863</v>
      </c>
      <c r="D6" s="20">
        <v>4</v>
      </c>
      <c r="E6" s="20">
        <v>1</v>
      </c>
      <c r="F6" s="26" t="s">
        <v>849</v>
      </c>
      <c r="G6" s="23">
        <v>179.97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179.97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171.4</v>
      </c>
      <c r="AF6" s="16">
        <f t="shared" si="0"/>
        <v>8.57</v>
      </c>
      <c r="AG6" s="46">
        <f t="shared" si="1"/>
        <v>179.97</v>
      </c>
      <c r="AH6" s="17">
        <f t="shared" si="2"/>
        <v>0</v>
      </c>
    </row>
    <row r="7" spans="1:34" s="16" customFormat="1" x14ac:dyDescent="0.25">
      <c r="A7" s="16">
        <v>1251</v>
      </c>
      <c r="B7" s="20">
        <v>1273</v>
      </c>
      <c r="C7" s="20" t="s">
        <v>863</v>
      </c>
      <c r="D7" s="20">
        <v>6</v>
      </c>
      <c r="E7" s="20">
        <v>1</v>
      </c>
      <c r="F7" s="26" t="s">
        <v>867</v>
      </c>
      <c r="G7" s="23">
        <v>1000.37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1000.37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952.73</v>
      </c>
      <c r="AF7" s="16">
        <f t="shared" si="0"/>
        <v>47.636500000000005</v>
      </c>
      <c r="AG7" s="46">
        <f t="shared" si="1"/>
        <v>1000.3665</v>
      </c>
      <c r="AH7" s="17">
        <f t="shared" si="2"/>
        <v>-3.5000000000309228E-3</v>
      </c>
    </row>
    <row r="8" spans="1:34" s="16" customFormat="1" ht="30" x14ac:dyDescent="0.25">
      <c r="A8" s="16">
        <v>1252</v>
      </c>
      <c r="B8" s="20">
        <v>1274</v>
      </c>
      <c r="C8" s="20" t="s">
        <v>863</v>
      </c>
      <c r="D8" s="20">
        <v>7</v>
      </c>
      <c r="E8" s="20">
        <v>1</v>
      </c>
      <c r="F8" s="26" t="s">
        <v>866</v>
      </c>
      <c r="G8" s="23">
        <v>4000.29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4000.29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3809.8</v>
      </c>
      <c r="AF8" s="16">
        <f t="shared" si="0"/>
        <v>190.49</v>
      </c>
      <c r="AG8" s="46">
        <f t="shared" si="1"/>
        <v>4000.29</v>
      </c>
      <c r="AH8" s="17">
        <f t="shared" si="2"/>
        <v>0</v>
      </c>
    </row>
    <row r="9" spans="1:34" s="16" customFormat="1" ht="30" x14ac:dyDescent="0.25">
      <c r="A9" s="16">
        <v>1253</v>
      </c>
      <c r="B9" s="20">
        <v>1275</v>
      </c>
      <c r="C9" s="20" t="s">
        <v>863</v>
      </c>
      <c r="D9" s="20">
        <v>8</v>
      </c>
      <c r="E9" s="20">
        <v>1</v>
      </c>
      <c r="F9" s="26" t="s">
        <v>865</v>
      </c>
      <c r="G9" s="23">
        <v>2000.73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2000.73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1905.46</v>
      </c>
      <c r="AF9" s="16">
        <f t="shared" si="0"/>
        <v>95.27300000000001</v>
      </c>
      <c r="AG9" s="46">
        <f t="shared" si="1"/>
        <v>2000.7329999999999</v>
      </c>
      <c r="AH9" s="17">
        <f t="shared" si="2"/>
        <v>2.9999999999290594E-3</v>
      </c>
    </row>
    <row r="10" spans="1:34" s="16" customFormat="1" ht="30" x14ac:dyDescent="0.25">
      <c r="B10" s="20">
        <v>1276</v>
      </c>
      <c r="C10" s="20" t="s">
        <v>863</v>
      </c>
      <c r="D10" s="20">
        <v>9</v>
      </c>
      <c r="E10" s="20">
        <v>1</v>
      </c>
      <c r="F10" s="26" t="s">
        <v>864</v>
      </c>
      <c r="G10" s="23">
        <v>2000.73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2000.73</v>
      </c>
      <c r="S10" s="20"/>
      <c r="T10" s="20"/>
      <c r="U10" s="21"/>
      <c r="V10" s="20"/>
      <c r="W10" s="20"/>
      <c r="X10"/>
      <c r="Y10"/>
      <c r="AA10" s="17"/>
      <c r="AD10" s="16" t="s">
        <v>4</v>
      </c>
      <c r="AE10" s="46">
        <v>1905.46</v>
      </c>
      <c r="AF10" s="16">
        <f t="shared" si="0"/>
        <v>95.27300000000001</v>
      </c>
      <c r="AG10" s="46">
        <f t="shared" si="1"/>
        <v>2000.7329999999999</v>
      </c>
      <c r="AH10" s="17">
        <f t="shared" si="2"/>
        <v>2.9999999999290594E-3</v>
      </c>
    </row>
    <row r="11" spans="1:34" s="16" customFormat="1" ht="45" x14ac:dyDescent="0.25">
      <c r="A11" s="16">
        <v>1254</v>
      </c>
      <c r="B11" s="20">
        <v>2530</v>
      </c>
      <c r="C11" s="20" t="s">
        <v>863</v>
      </c>
      <c r="D11" s="20">
        <v>10</v>
      </c>
      <c r="E11" s="20">
        <v>1</v>
      </c>
      <c r="F11" s="26" t="s">
        <v>862</v>
      </c>
      <c r="G11" s="23">
        <v>531.29999999999995</v>
      </c>
      <c r="H11" s="20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531.29999999999995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AA11" s="17"/>
      <c r="AD11" s="16" t="s">
        <v>4</v>
      </c>
      <c r="AE11" s="46">
        <v>506</v>
      </c>
      <c r="AF11" s="16">
        <f t="shared" si="0"/>
        <v>25.3</v>
      </c>
      <c r="AG11" s="46">
        <f t="shared" si="1"/>
        <v>531.29999999999995</v>
      </c>
      <c r="AH11" s="17">
        <f t="shared" si="2"/>
        <v>0</v>
      </c>
    </row>
    <row r="12" spans="1:34" s="16" customFormat="1" ht="30" x14ac:dyDescent="0.25">
      <c r="B12" s="20"/>
      <c r="C12" s="20" t="s">
        <v>863</v>
      </c>
      <c r="D12" s="20">
        <v>11</v>
      </c>
      <c r="E12" s="45"/>
      <c r="F12" s="26" t="s">
        <v>870</v>
      </c>
      <c r="G12" s="23">
        <v>279.31</v>
      </c>
      <c r="H12" s="20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0"/>
      <c r="O12" s="23"/>
      <c r="P12" s="20"/>
      <c r="Q12" s="23"/>
      <c r="R12" s="22">
        <v>279.31</v>
      </c>
      <c r="S12" s="70"/>
      <c r="T12" s="70"/>
      <c r="U12" s="70"/>
      <c r="V12" s="70"/>
      <c r="W12" s="70"/>
      <c r="X12"/>
      <c r="Y12"/>
      <c r="AA12" s="17"/>
      <c r="AE12" s="46"/>
      <c r="AG12" s="46"/>
      <c r="AH12" s="17"/>
    </row>
    <row r="13" spans="1:34" ht="33.75" x14ac:dyDescent="0.25">
      <c r="B13" s="15"/>
      <c r="C13" s="102"/>
      <c r="D13" s="11"/>
      <c r="E13" s="11"/>
      <c r="F13" s="5" t="s">
        <v>3</v>
      </c>
      <c r="G13" s="14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1"/>
    </row>
    <row r="14" spans="1:34" ht="33.75" x14ac:dyDescent="0.25">
      <c r="B14" s="10"/>
      <c r="C14" s="101"/>
      <c r="D14" s="7"/>
      <c r="E14" s="7"/>
      <c r="F14" s="5" t="s">
        <v>2</v>
      </c>
      <c r="G14" s="9">
        <v>0.3</v>
      </c>
      <c r="H14" s="3">
        <v>0.3</v>
      </c>
      <c r="I14" s="8"/>
      <c r="J14" s="8"/>
      <c r="K14" s="8"/>
      <c r="L14" s="8"/>
      <c r="M14" s="8"/>
      <c r="N14" s="8"/>
      <c r="O14" s="8"/>
      <c r="P14" s="8"/>
      <c r="Q14" s="8"/>
      <c r="R14" s="7"/>
    </row>
    <row r="15" spans="1:34" ht="33.75" x14ac:dyDescent="0.25">
      <c r="B15" s="10"/>
      <c r="C15" s="101"/>
      <c r="D15" s="7"/>
      <c r="E15" s="7"/>
      <c r="F15" s="5" t="s">
        <v>1</v>
      </c>
      <c r="G15" s="9">
        <v>0.2</v>
      </c>
      <c r="H15" s="3">
        <v>0.2</v>
      </c>
      <c r="I15" s="8"/>
      <c r="J15" s="8"/>
      <c r="K15" s="8"/>
      <c r="L15" s="8"/>
      <c r="M15" s="8"/>
      <c r="N15" s="8"/>
      <c r="O15" s="8"/>
      <c r="P15" s="8"/>
      <c r="Q15" s="8"/>
      <c r="R15" s="7"/>
    </row>
    <row r="16" spans="1:34" ht="45.75" thickBot="1" x14ac:dyDescent="0.3">
      <c r="B16" s="6"/>
      <c r="C16" s="100"/>
      <c r="D16" s="1"/>
      <c r="E16" s="1"/>
      <c r="F16" s="5" t="s">
        <v>0</v>
      </c>
      <c r="G16" s="4">
        <v>0.1</v>
      </c>
      <c r="H16" s="3">
        <v>0.1</v>
      </c>
      <c r="I16" s="2"/>
      <c r="J16" s="2"/>
      <c r="K16" s="2"/>
      <c r="L16" s="2"/>
      <c r="M16" s="2"/>
      <c r="N16" s="2"/>
      <c r="O16" s="2"/>
      <c r="P16" s="2"/>
      <c r="Q16" s="2"/>
      <c r="R16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W102"/>
  <sheetViews>
    <sheetView topLeftCell="C1" workbookViewId="0">
      <selection activeCell="AA5" sqref="AA5"/>
    </sheetView>
  </sheetViews>
  <sheetFormatPr baseColWidth="10" defaultRowHeight="15" x14ac:dyDescent="0.25"/>
  <cols>
    <col min="1" max="1" width="0" hidden="1" customWidth="1"/>
    <col min="2" max="2" width="13.5703125" hidden="1" customWidth="1"/>
    <col min="3" max="3" width="8.7109375" customWidth="1"/>
    <col min="4" max="4" width="5.140625" customWidth="1"/>
    <col min="5" max="5" width="0" hidden="1" customWidth="1"/>
    <col min="6" max="6" width="34.140625" customWidth="1"/>
    <col min="8" max="8" width="0" hidden="1" customWidth="1"/>
    <col min="9" max="9" width="13.5703125" customWidth="1"/>
    <col min="10" max="10" width="13.5703125" hidden="1" customWidth="1"/>
    <col min="11" max="11" width="13.5703125" customWidth="1"/>
    <col min="12" max="12" width="0" hidden="1" customWidth="1"/>
    <col min="13" max="13" width="14.5703125" customWidth="1"/>
    <col min="14" max="14" width="0" hidden="1" customWidth="1"/>
    <col min="15" max="15" width="14.140625" hidden="1" customWidth="1"/>
    <col min="16" max="16" width="0" hidden="1" customWidth="1"/>
    <col min="17" max="17" width="14.85546875" hidden="1" customWidth="1"/>
    <col min="18" max="18" width="11.42578125" style="259"/>
    <col min="19" max="23" width="11.42578125" hidden="1" customWidth="1"/>
  </cols>
  <sheetData>
    <row r="1" spans="1:23" s="16" customFormat="1" ht="141.75" customHeight="1" thickBot="1" x14ac:dyDescent="0.3">
      <c r="B1" s="38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8"/>
      <c r="T1" s="38"/>
      <c r="U1" s="38"/>
    </row>
    <row r="2" spans="1:23" s="16" customFormat="1" ht="56.2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1388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20" t="s">
        <v>62</v>
      </c>
      <c r="O2" s="321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23" s="16" customFormat="1" ht="28.5" customHeight="1" x14ac:dyDescent="0.25">
      <c r="A3" s="16">
        <v>1498</v>
      </c>
      <c r="B3" s="20">
        <v>1285</v>
      </c>
      <c r="C3" s="20" t="s">
        <v>1364</v>
      </c>
      <c r="D3" s="20">
        <v>1</v>
      </c>
      <c r="E3" s="20">
        <v>1</v>
      </c>
      <c r="F3" s="26" t="s">
        <v>55</v>
      </c>
      <c r="G3" s="23">
        <v>266.45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5">
        <v>0</v>
      </c>
      <c r="O3" s="24">
        <v>0</v>
      </c>
      <c r="P3" s="20">
        <v>0</v>
      </c>
      <c r="Q3" s="23">
        <v>0</v>
      </c>
      <c r="R3" s="22">
        <v>266.45</v>
      </c>
      <c r="S3" s="20">
        <v>0</v>
      </c>
      <c r="T3" s="20">
        <v>0</v>
      </c>
      <c r="U3" s="21">
        <v>0</v>
      </c>
      <c r="V3" s="20"/>
      <c r="W3" s="21"/>
    </row>
    <row r="4" spans="1:23" s="16" customFormat="1" ht="30" x14ac:dyDescent="0.25">
      <c r="A4" s="16">
        <v>1499</v>
      </c>
      <c r="B4" s="20">
        <v>1286</v>
      </c>
      <c r="C4" s="20" t="s">
        <v>1364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5">
        <v>0</v>
      </c>
      <c r="O4" s="24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1"/>
    </row>
    <row r="5" spans="1:23" s="16" customFormat="1" x14ac:dyDescent="0.25">
      <c r="A5" s="16">
        <v>1500</v>
      </c>
      <c r="B5" s="20">
        <v>1287</v>
      </c>
      <c r="C5" s="20" t="s">
        <v>1364</v>
      </c>
      <c r="D5" s="20">
        <v>3</v>
      </c>
      <c r="E5" s="20">
        <v>1</v>
      </c>
      <c r="F5" s="26" t="s">
        <v>53</v>
      </c>
      <c r="G5" s="23">
        <v>585.49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0">
        <v>0</v>
      </c>
      <c r="Q5" s="23">
        <v>0</v>
      </c>
      <c r="R5" s="22">
        <v>585.49</v>
      </c>
      <c r="S5" s="20">
        <v>0</v>
      </c>
      <c r="T5" s="20">
        <v>0</v>
      </c>
      <c r="U5" s="21">
        <v>0</v>
      </c>
      <c r="V5" s="20"/>
      <c r="W5" s="21"/>
    </row>
    <row r="6" spans="1:23" s="16" customFormat="1" ht="30" x14ac:dyDescent="0.25">
      <c r="A6" s="16">
        <v>1501</v>
      </c>
      <c r="B6" s="20">
        <v>1288</v>
      </c>
      <c r="C6" s="20" t="s">
        <v>1364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1"/>
    </row>
    <row r="7" spans="1:23" s="16" customFormat="1" ht="30" x14ac:dyDescent="0.25">
      <c r="A7" s="16">
        <v>1502</v>
      </c>
      <c r="B7" s="20">
        <v>1289</v>
      </c>
      <c r="C7" s="20" t="s">
        <v>1364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1"/>
    </row>
    <row r="8" spans="1:23" s="16" customFormat="1" ht="30" x14ac:dyDescent="0.25">
      <c r="A8" s="16">
        <v>1503</v>
      </c>
      <c r="B8" s="20">
        <v>1290</v>
      </c>
      <c r="C8" s="20" t="s">
        <v>1364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1"/>
    </row>
    <row r="9" spans="1:23" s="16" customFormat="1" ht="30" x14ac:dyDescent="0.25">
      <c r="A9" s="16">
        <v>1504</v>
      </c>
      <c r="B9" s="20">
        <v>1291</v>
      </c>
      <c r="C9" s="20" t="s">
        <v>1364</v>
      </c>
      <c r="D9" s="20">
        <v>7</v>
      </c>
      <c r="E9" s="20">
        <v>1</v>
      </c>
      <c r="F9" s="26" t="s">
        <v>1344</v>
      </c>
      <c r="G9" s="23">
        <v>666.13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0">
        <v>0</v>
      </c>
      <c r="Q9" s="23">
        <v>0</v>
      </c>
      <c r="R9" s="22">
        <v>666.13</v>
      </c>
      <c r="S9" s="20">
        <v>0</v>
      </c>
      <c r="T9" s="20">
        <v>0</v>
      </c>
      <c r="U9" s="21">
        <v>0</v>
      </c>
      <c r="V9" s="20"/>
      <c r="W9" s="21"/>
    </row>
    <row r="10" spans="1:23" s="16" customFormat="1" x14ac:dyDescent="0.25">
      <c r="A10" s="16">
        <v>1505</v>
      </c>
      <c r="B10" s="20">
        <v>1292</v>
      </c>
      <c r="C10" s="20" t="s">
        <v>1364</v>
      </c>
      <c r="D10" s="20">
        <v>8</v>
      </c>
      <c r="E10" s="20">
        <v>1</v>
      </c>
      <c r="F10" s="26" t="s">
        <v>1343</v>
      </c>
      <c r="G10" s="23">
        <v>4398.8</v>
      </c>
      <c r="H10" s="20">
        <v>31.5</v>
      </c>
      <c r="I10" s="23">
        <v>1319.64</v>
      </c>
      <c r="J10" s="20">
        <v>21</v>
      </c>
      <c r="K10" s="23">
        <v>879.76</v>
      </c>
      <c r="L10" s="20">
        <v>10.5</v>
      </c>
      <c r="M10" s="23">
        <v>439.88</v>
      </c>
      <c r="N10" s="20">
        <v>0</v>
      </c>
      <c r="O10" s="24">
        <v>0</v>
      </c>
      <c r="P10" s="20">
        <v>0</v>
      </c>
      <c r="Q10" s="23">
        <v>0</v>
      </c>
      <c r="R10" s="22">
        <v>7038.08</v>
      </c>
      <c r="S10" s="20">
        <v>100</v>
      </c>
      <c r="T10" s="20">
        <v>50</v>
      </c>
      <c r="U10" s="21">
        <v>25</v>
      </c>
      <c r="V10" s="20"/>
      <c r="W10" s="21"/>
    </row>
    <row r="11" spans="1:23" s="16" customFormat="1" ht="30" x14ac:dyDescent="0.25">
      <c r="A11" s="16">
        <v>1507</v>
      </c>
      <c r="B11" s="20">
        <v>1294</v>
      </c>
      <c r="C11" s="20" t="s">
        <v>1364</v>
      </c>
      <c r="D11" s="20">
        <v>10</v>
      </c>
      <c r="E11" s="20">
        <v>1</v>
      </c>
      <c r="F11" s="26" t="s">
        <v>1341</v>
      </c>
      <c r="G11" s="23">
        <v>5332.55</v>
      </c>
      <c r="H11" s="20">
        <v>31.5</v>
      </c>
      <c r="I11" s="23">
        <v>1599.77</v>
      </c>
      <c r="J11" s="20">
        <v>21</v>
      </c>
      <c r="K11" s="23">
        <v>1066.51</v>
      </c>
      <c r="L11" s="20">
        <v>10.5</v>
      </c>
      <c r="M11" s="23">
        <v>533.25</v>
      </c>
      <c r="N11" s="20">
        <v>0</v>
      </c>
      <c r="O11" s="24">
        <v>0</v>
      </c>
      <c r="P11" s="20">
        <v>0</v>
      </c>
      <c r="Q11" s="23">
        <v>0</v>
      </c>
      <c r="R11" s="22">
        <v>8532.08</v>
      </c>
      <c r="S11" s="20">
        <v>100</v>
      </c>
      <c r="T11" s="20">
        <v>50</v>
      </c>
      <c r="U11" s="21">
        <v>25</v>
      </c>
      <c r="V11" s="20"/>
      <c r="W11" s="21"/>
    </row>
    <row r="12" spans="1:23" s="16" customFormat="1" x14ac:dyDescent="0.25">
      <c r="A12" s="16">
        <v>1508</v>
      </c>
      <c r="B12" s="20">
        <v>1295</v>
      </c>
      <c r="C12" s="20" t="s">
        <v>1364</v>
      </c>
      <c r="D12" s="20">
        <v>11</v>
      </c>
      <c r="E12" s="20">
        <v>1</v>
      </c>
      <c r="F12" s="26" t="s">
        <v>1387</v>
      </c>
      <c r="G12" s="23">
        <v>4398.8</v>
      </c>
      <c r="H12" s="20">
        <v>31.5</v>
      </c>
      <c r="I12" s="23">
        <v>1319.64</v>
      </c>
      <c r="J12" s="20">
        <v>21</v>
      </c>
      <c r="K12" s="23">
        <v>879.76</v>
      </c>
      <c r="L12" s="20">
        <v>0</v>
      </c>
      <c r="M12" s="24">
        <v>0</v>
      </c>
      <c r="N12" s="20">
        <v>0</v>
      </c>
      <c r="O12" s="24">
        <v>0</v>
      </c>
      <c r="P12" s="20">
        <v>0</v>
      </c>
      <c r="Q12" s="23">
        <v>0</v>
      </c>
      <c r="R12" s="22">
        <v>6598.2</v>
      </c>
      <c r="S12" s="20">
        <v>100</v>
      </c>
      <c r="T12" s="20">
        <v>50</v>
      </c>
      <c r="U12" s="21">
        <v>25</v>
      </c>
      <c r="V12" s="20"/>
      <c r="W12" s="21"/>
    </row>
    <row r="13" spans="1:23" s="16" customFormat="1" x14ac:dyDescent="0.25">
      <c r="A13" s="16">
        <v>1509</v>
      </c>
      <c r="B13" s="20">
        <v>1296</v>
      </c>
      <c r="C13" s="20" t="s">
        <v>1364</v>
      </c>
      <c r="D13" s="20">
        <v>12</v>
      </c>
      <c r="E13" s="20">
        <v>1</v>
      </c>
      <c r="F13" s="26" t="s">
        <v>333</v>
      </c>
      <c r="G13" s="23">
        <v>4398.8</v>
      </c>
      <c r="H13" s="20">
        <v>31.5</v>
      </c>
      <c r="I13" s="23">
        <v>1319.64</v>
      </c>
      <c r="J13" s="20">
        <v>21</v>
      </c>
      <c r="K13" s="23">
        <v>879.76</v>
      </c>
      <c r="L13" s="20">
        <v>0</v>
      </c>
      <c r="M13" s="24">
        <v>0</v>
      </c>
      <c r="N13" s="20">
        <v>0</v>
      </c>
      <c r="O13" s="24">
        <v>0</v>
      </c>
      <c r="P13" s="20">
        <v>0</v>
      </c>
      <c r="Q13" s="23">
        <v>0</v>
      </c>
      <c r="R13" s="22">
        <v>6598.2</v>
      </c>
      <c r="S13" s="20">
        <v>100</v>
      </c>
      <c r="T13" s="20">
        <v>50</v>
      </c>
      <c r="U13" s="21">
        <v>25</v>
      </c>
      <c r="V13" s="20"/>
      <c r="W13" s="21"/>
    </row>
    <row r="14" spans="1:23" s="16" customFormat="1" ht="30" x14ac:dyDescent="0.25">
      <c r="A14" s="16">
        <v>1510</v>
      </c>
      <c r="B14" s="20">
        <v>1297</v>
      </c>
      <c r="C14" s="20" t="s">
        <v>1364</v>
      </c>
      <c r="D14" s="20">
        <v>13</v>
      </c>
      <c r="E14" s="20">
        <v>1</v>
      </c>
      <c r="F14" s="26" t="s">
        <v>1339</v>
      </c>
      <c r="G14" s="23">
        <v>13357.67</v>
      </c>
      <c r="H14" s="20">
        <v>31.5</v>
      </c>
      <c r="I14" s="23">
        <v>4007.3</v>
      </c>
      <c r="J14" s="20">
        <v>21</v>
      </c>
      <c r="K14" s="23">
        <v>2671.54</v>
      </c>
      <c r="L14" s="20">
        <v>10.5</v>
      </c>
      <c r="M14" s="23">
        <v>1335.77</v>
      </c>
      <c r="N14" s="20">
        <v>0</v>
      </c>
      <c r="O14" s="24">
        <v>0</v>
      </c>
      <c r="P14" s="20">
        <v>0</v>
      </c>
      <c r="Q14" s="23">
        <v>0</v>
      </c>
      <c r="R14" s="22">
        <v>21372.28</v>
      </c>
      <c r="S14" s="20">
        <v>100</v>
      </c>
      <c r="T14" s="20">
        <v>50</v>
      </c>
      <c r="U14" s="21">
        <v>25</v>
      </c>
      <c r="V14" s="20"/>
      <c r="W14" s="21"/>
    </row>
    <row r="15" spans="1:23" s="16" customFormat="1" x14ac:dyDescent="0.25">
      <c r="A15" s="16">
        <v>1511</v>
      </c>
      <c r="B15" s="20">
        <v>1298</v>
      </c>
      <c r="C15" s="20" t="s">
        <v>1364</v>
      </c>
      <c r="D15" s="20">
        <v>14</v>
      </c>
      <c r="E15" s="20">
        <v>1</v>
      </c>
      <c r="F15" s="26" t="s">
        <v>1338</v>
      </c>
      <c r="G15" s="23">
        <v>5332.55</v>
      </c>
      <c r="H15" s="20">
        <v>31.5</v>
      </c>
      <c r="I15" s="23">
        <v>1599.77</v>
      </c>
      <c r="J15" s="20">
        <v>21</v>
      </c>
      <c r="K15" s="23">
        <v>1066.51</v>
      </c>
      <c r="L15" s="20">
        <v>10.5</v>
      </c>
      <c r="M15" s="23">
        <v>533.25</v>
      </c>
      <c r="N15" s="20">
        <v>0</v>
      </c>
      <c r="O15" s="24">
        <v>0</v>
      </c>
      <c r="P15" s="20">
        <v>0</v>
      </c>
      <c r="Q15" s="23">
        <v>0</v>
      </c>
      <c r="R15" s="22">
        <v>8532.08</v>
      </c>
      <c r="S15" s="20">
        <v>100</v>
      </c>
      <c r="T15" s="20">
        <v>50</v>
      </c>
      <c r="U15" s="21">
        <v>25</v>
      </c>
      <c r="V15" s="20"/>
      <c r="W15" s="21"/>
    </row>
    <row r="16" spans="1:23" s="16" customFormat="1" ht="30" x14ac:dyDescent="0.25">
      <c r="A16" s="16">
        <v>1512</v>
      </c>
      <c r="B16" s="20">
        <v>1299</v>
      </c>
      <c r="C16" s="20" t="s">
        <v>1364</v>
      </c>
      <c r="D16" s="20">
        <v>15</v>
      </c>
      <c r="E16" s="20">
        <v>1</v>
      </c>
      <c r="F16" s="26" t="s">
        <v>1337</v>
      </c>
      <c r="G16" s="23">
        <v>13333.13</v>
      </c>
      <c r="H16" s="20">
        <v>31.5</v>
      </c>
      <c r="I16" s="23">
        <v>3999.94</v>
      </c>
      <c r="J16" s="20">
        <v>21</v>
      </c>
      <c r="K16" s="23">
        <v>2666.62</v>
      </c>
      <c r="L16" s="20">
        <v>10.5</v>
      </c>
      <c r="M16" s="23">
        <v>1333.31</v>
      </c>
      <c r="N16" s="20">
        <v>0</v>
      </c>
      <c r="O16" s="24">
        <v>0</v>
      </c>
      <c r="P16" s="20">
        <v>0</v>
      </c>
      <c r="Q16" s="23">
        <v>0</v>
      </c>
      <c r="R16" s="22">
        <v>21333</v>
      </c>
      <c r="S16" s="20">
        <v>100</v>
      </c>
      <c r="T16" s="20">
        <v>50</v>
      </c>
      <c r="U16" s="21">
        <v>25</v>
      </c>
      <c r="V16" s="20"/>
      <c r="W16" s="21"/>
    </row>
    <row r="17" spans="1:23" s="16" customFormat="1" x14ac:dyDescent="0.25">
      <c r="A17" s="16">
        <v>1513</v>
      </c>
      <c r="B17" s="20">
        <v>1300</v>
      </c>
      <c r="C17" s="20" t="s">
        <v>1364</v>
      </c>
      <c r="D17" s="20">
        <v>16</v>
      </c>
      <c r="E17" s="20">
        <v>1</v>
      </c>
      <c r="F17" s="26" t="s">
        <v>1336</v>
      </c>
      <c r="G17" s="23">
        <v>2666.86</v>
      </c>
      <c r="H17" s="20">
        <v>31.5</v>
      </c>
      <c r="I17" s="23">
        <v>800.06</v>
      </c>
      <c r="J17" s="20">
        <v>21</v>
      </c>
      <c r="K17" s="23">
        <v>533.37</v>
      </c>
      <c r="L17" s="20">
        <v>10.5</v>
      </c>
      <c r="M17" s="23">
        <v>266.69</v>
      </c>
      <c r="N17" s="20">
        <v>0</v>
      </c>
      <c r="O17" s="24">
        <v>0</v>
      </c>
      <c r="P17" s="20">
        <v>0</v>
      </c>
      <c r="Q17" s="23">
        <v>0</v>
      </c>
      <c r="R17" s="22">
        <v>4266.9799999999996</v>
      </c>
      <c r="S17" s="20">
        <v>100</v>
      </c>
      <c r="T17" s="20">
        <v>50</v>
      </c>
      <c r="U17" s="21">
        <v>25</v>
      </c>
      <c r="V17" s="20"/>
      <c r="W17" s="21"/>
    </row>
    <row r="18" spans="1:23" s="16" customFormat="1" x14ac:dyDescent="0.25">
      <c r="A18" s="16">
        <v>1514</v>
      </c>
      <c r="B18" s="20">
        <v>1301</v>
      </c>
      <c r="C18" s="20" t="s">
        <v>1364</v>
      </c>
      <c r="D18" s="20">
        <v>17</v>
      </c>
      <c r="E18" s="20">
        <v>1</v>
      </c>
      <c r="F18" s="26" t="s">
        <v>1386</v>
      </c>
      <c r="G18" s="23">
        <v>7999.4</v>
      </c>
      <c r="H18" s="20">
        <v>31.5</v>
      </c>
      <c r="I18" s="23">
        <v>2399.8200000000002</v>
      </c>
      <c r="J18" s="20">
        <v>21</v>
      </c>
      <c r="K18" s="23">
        <v>1599.88</v>
      </c>
      <c r="L18" s="20">
        <v>0</v>
      </c>
      <c r="M18" s="24">
        <v>0</v>
      </c>
      <c r="N18" s="20">
        <v>0</v>
      </c>
      <c r="O18" s="24">
        <v>0</v>
      </c>
      <c r="P18" s="20">
        <v>0</v>
      </c>
      <c r="Q18" s="23">
        <v>0</v>
      </c>
      <c r="R18" s="22">
        <v>11999.1</v>
      </c>
      <c r="S18" s="20">
        <v>100</v>
      </c>
      <c r="T18" s="20">
        <v>50</v>
      </c>
      <c r="U18" s="21">
        <v>25</v>
      </c>
      <c r="V18" s="20"/>
      <c r="W18" s="21"/>
    </row>
    <row r="19" spans="1:23" s="16" customFormat="1" x14ac:dyDescent="0.25">
      <c r="A19" s="16">
        <v>1515</v>
      </c>
      <c r="B19" s="20">
        <v>1302</v>
      </c>
      <c r="C19" s="20" t="s">
        <v>1364</v>
      </c>
      <c r="D19" s="20">
        <v>18</v>
      </c>
      <c r="E19" s="20">
        <v>1</v>
      </c>
      <c r="F19" s="26" t="s">
        <v>1334</v>
      </c>
      <c r="G19" s="23">
        <v>1598.71</v>
      </c>
      <c r="H19" s="20">
        <v>31.5</v>
      </c>
      <c r="I19" s="23">
        <v>479.61</v>
      </c>
      <c r="J19" s="20">
        <v>21</v>
      </c>
      <c r="K19" s="23">
        <v>319.75</v>
      </c>
      <c r="L19" s="20">
        <v>10.5</v>
      </c>
      <c r="M19" s="23">
        <v>159.87</v>
      </c>
      <c r="N19" s="20">
        <v>0</v>
      </c>
      <c r="O19" s="24">
        <v>0</v>
      </c>
      <c r="P19" s="20">
        <v>0</v>
      </c>
      <c r="Q19" s="23">
        <v>0</v>
      </c>
      <c r="R19" s="22">
        <v>2557.94</v>
      </c>
      <c r="S19" s="20">
        <v>100</v>
      </c>
      <c r="T19" s="20">
        <v>50</v>
      </c>
      <c r="U19" s="21">
        <v>25</v>
      </c>
      <c r="V19" s="20"/>
      <c r="W19" s="21"/>
    </row>
    <row r="20" spans="1:23" s="16" customFormat="1" x14ac:dyDescent="0.25">
      <c r="A20" s="16">
        <v>1516</v>
      </c>
      <c r="B20" s="20">
        <v>1303</v>
      </c>
      <c r="C20" s="20" t="s">
        <v>1364</v>
      </c>
      <c r="D20" s="20">
        <v>19</v>
      </c>
      <c r="E20" s="20">
        <v>1</v>
      </c>
      <c r="F20" s="26" t="s">
        <v>1333</v>
      </c>
      <c r="G20" s="23">
        <v>13357.67</v>
      </c>
      <c r="H20" s="20">
        <v>31.5</v>
      </c>
      <c r="I20" s="23">
        <v>4007.3</v>
      </c>
      <c r="J20" s="20">
        <v>21</v>
      </c>
      <c r="K20" s="23">
        <v>2671.54</v>
      </c>
      <c r="L20" s="20">
        <v>10.5</v>
      </c>
      <c r="M20" s="23">
        <v>1335.77</v>
      </c>
      <c r="N20" s="20">
        <v>0</v>
      </c>
      <c r="O20" s="24">
        <v>0</v>
      </c>
      <c r="P20" s="20">
        <v>0</v>
      </c>
      <c r="Q20" s="23">
        <v>0</v>
      </c>
      <c r="R20" s="22">
        <v>21372.28</v>
      </c>
      <c r="S20" s="20">
        <v>100</v>
      </c>
      <c r="T20" s="20">
        <v>50</v>
      </c>
      <c r="U20" s="21">
        <v>25</v>
      </c>
      <c r="V20" s="20"/>
      <c r="W20" s="21"/>
    </row>
    <row r="21" spans="1:23" s="16" customFormat="1" x14ac:dyDescent="0.25">
      <c r="A21" s="16">
        <v>1517</v>
      </c>
      <c r="B21" s="20">
        <v>1304</v>
      </c>
      <c r="C21" s="20" t="s">
        <v>1364</v>
      </c>
      <c r="D21" s="20">
        <v>20</v>
      </c>
      <c r="E21" s="20">
        <v>1</v>
      </c>
      <c r="F21" s="26" t="s">
        <v>1332</v>
      </c>
      <c r="G21" s="23">
        <v>4666.42</v>
      </c>
      <c r="H21" s="20">
        <v>31.5</v>
      </c>
      <c r="I21" s="23">
        <v>1399.92</v>
      </c>
      <c r="J21" s="20">
        <v>21</v>
      </c>
      <c r="K21" s="23">
        <v>933.28</v>
      </c>
      <c r="L21" s="20">
        <v>0</v>
      </c>
      <c r="M21" s="24">
        <v>0</v>
      </c>
      <c r="N21" s="20">
        <v>0</v>
      </c>
      <c r="O21" s="24">
        <v>0</v>
      </c>
      <c r="P21" s="20">
        <v>0</v>
      </c>
      <c r="Q21" s="23">
        <v>0</v>
      </c>
      <c r="R21" s="22">
        <v>6999.62</v>
      </c>
      <c r="S21" s="20">
        <v>100</v>
      </c>
      <c r="T21" s="20">
        <v>50</v>
      </c>
      <c r="U21" s="21">
        <v>25</v>
      </c>
      <c r="V21" s="20"/>
      <c r="W21" s="21"/>
    </row>
    <row r="22" spans="1:23" s="16" customFormat="1" x14ac:dyDescent="0.25">
      <c r="A22" s="16">
        <v>1519</v>
      </c>
      <c r="B22" s="20">
        <v>1306</v>
      </c>
      <c r="C22" s="20" t="s">
        <v>1364</v>
      </c>
      <c r="D22" s="20">
        <v>22</v>
      </c>
      <c r="E22" s="20">
        <v>1</v>
      </c>
      <c r="F22" s="26" t="s">
        <v>332</v>
      </c>
      <c r="G22" s="23">
        <v>3332.99</v>
      </c>
      <c r="H22" s="20">
        <v>31.5</v>
      </c>
      <c r="I22" s="23">
        <v>999.89</v>
      </c>
      <c r="J22" s="20">
        <v>21</v>
      </c>
      <c r="K22" s="23">
        <v>666.6</v>
      </c>
      <c r="L22" s="20">
        <v>0</v>
      </c>
      <c r="M22" s="24">
        <v>0</v>
      </c>
      <c r="N22" s="20">
        <v>0</v>
      </c>
      <c r="O22" s="24">
        <v>0</v>
      </c>
      <c r="P22" s="20">
        <v>0</v>
      </c>
      <c r="Q22" s="23">
        <v>0</v>
      </c>
      <c r="R22" s="22">
        <v>4999.4799999999996</v>
      </c>
      <c r="S22" s="20">
        <v>100</v>
      </c>
      <c r="T22" s="20">
        <v>50</v>
      </c>
      <c r="U22" s="21">
        <v>25</v>
      </c>
      <c r="V22" s="20"/>
      <c r="W22" s="21"/>
    </row>
    <row r="23" spans="1:23" s="16" customFormat="1" x14ac:dyDescent="0.25">
      <c r="A23" s="16">
        <v>1520</v>
      </c>
      <c r="B23" s="20">
        <v>1307</v>
      </c>
      <c r="C23" s="20" t="s">
        <v>1364</v>
      </c>
      <c r="D23" s="20">
        <v>23</v>
      </c>
      <c r="E23" s="20">
        <v>1</v>
      </c>
      <c r="F23" s="26" t="s">
        <v>1330</v>
      </c>
      <c r="G23" s="23">
        <v>2266.02</v>
      </c>
      <c r="H23" s="20">
        <v>31.5</v>
      </c>
      <c r="I23" s="23">
        <v>679.8</v>
      </c>
      <c r="J23" s="20">
        <v>21</v>
      </c>
      <c r="K23" s="23">
        <v>453.2</v>
      </c>
      <c r="L23" s="20">
        <v>0</v>
      </c>
      <c r="M23" s="24">
        <v>0</v>
      </c>
      <c r="N23" s="20">
        <v>0</v>
      </c>
      <c r="O23" s="24">
        <v>0</v>
      </c>
      <c r="P23" s="20">
        <v>0</v>
      </c>
      <c r="Q23" s="23">
        <v>0</v>
      </c>
      <c r="R23" s="22">
        <v>3399.02</v>
      </c>
      <c r="S23" s="20">
        <v>100</v>
      </c>
      <c r="T23" s="20">
        <v>50</v>
      </c>
      <c r="U23" s="21">
        <v>25</v>
      </c>
      <c r="V23" s="20"/>
      <c r="W23" s="21"/>
    </row>
    <row r="24" spans="1:23" s="16" customFormat="1" ht="30" x14ac:dyDescent="0.25">
      <c r="A24" s="16">
        <v>1521</v>
      </c>
      <c r="B24" s="121">
        <v>1308</v>
      </c>
      <c r="C24" s="20" t="s">
        <v>1364</v>
      </c>
      <c r="D24" s="20">
        <v>24</v>
      </c>
      <c r="E24" s="20">
        <v>1</v>
      </c>
      <c r="F24" s="26" t="s">
        <v>1385</v>
      </c>
      <c r="G24" s="23">
        <v>1332.26</v>
      </c>
      <c r="H24" s="20">
        <v>0</v>
      </c>
      <c r="I24" s="23">
        <v>399.68</v>
      </c>
      <c r="J24" s="20">
        <v>21</v>
      </c>
      <c r="K24" s="23">
        <v>266.45</v>
      </c>
      <c r="L24" s="20">
        <v>0</v>
      </c>
      <c r="M24" s="23">
        <v>0</v>
      </c>
      <c r="N24" s="20">
        <v>0</v>
      </c>
      <c r="O24" s="23">
        <v>0</v>
      </c>
      <c r="P24" s="20">
        <v>0</v>
      </c>
      <c r="Q24" s="23">
        <v>0</v>
      </c>
      <c r="R24" s="22">
        <v>1998.39</v>
      </c>
      <c r="S24" s="20">
        <v>100</v>
      </c>
      <c r="T24" s="20">
        <v>50</v>
      </c>
      <c r="U24" s="21">
        <v>25</v>
      </c>
      <c r="V24" s="20"/>
      <c r="W24" s="21"/>
    </row>
    <row r="25" spans="1:23" s="16" customFormat="1" x14ac:dyDescent="0.25">
      <c r="A25" s="16">
        <v>1522</v>
      </c>
      <c r="B25" s="20">
        <v>1309</v>
      </c>
      <c r="C25" s="20" t="s">
        <v>1364</v>
      </c>
      <c r="D25" s="20">
        <v>25</v>
      </c>
      <c r="E25" s="20">
        <v>1</v>
      </c>
      <c r="F25" s="26" t="s">
        <v>1328</v>
      </c>
      <c r="G25" s="23">
        <v>4266.74</v>
      </c>
      <c r="H25" s="20">
        <v>31.5</v>
      </c>
      <c r="I25" s="23">
        <v>1280.02</v>
      </c>
      <c r="J25" s="20">
        <v>21</v>
      </c>
      <c r="K25" s="23">
        <v>853.35</v>
      </c>
      <c r="L25" s="20">
        <v>10.5</v>
      </c>
      <c r="M25" s="23">
        <v>426.68</v>
      </c>
      <c r="N25" s="20">
        <v>0</v>
      </c>
      <c r="O25" s="24">
        <v>0</v>
      </c>
      <c r="P25" s="20">
        <v>0</v>
      </c>
      <c r="Q25" s="23">
        <v>0</v>
      </c>
      <c r="R25" s="22">
        <v>6826.79</v>
      </c>
      <c r="S25" s="20">
        <v>100</v>
      </c>
      <c r="T25" s="20">
        <v>50</v>
      </c>
      <c r="U25" s="21">
        <v>25</v>
      </c>
      <c r="V25" s="20"/>
      <c r="W25" s="21"/>
    </row>
    <row r="26" spans="1:23" s="16" customFormat="1" x14ac:dyDescent="0.25">
      <c r="A26" s="16">
        <v>1523</v>
      </c>
      <c r="B26" s="20">
        <v>1310</v>
      </c>
      <c r="C26" s="20" t="s">
        <v>1364</v>
      </c>
      <c r="D26" s="20">
        <v>26</v>
      </c>
      <c r="E26" s="20">
        <v>1</v>
      </c>
      <c r="F26" s="26" t="s">
        <v>1327</v>
      </c>
      <c r="G26" s="23">
        <v>3332.99</v>
      </c>
      <c r="H26" s="20">
        <v>31.5</v>
      </c>
      <c r="I26" s="23">
        <v>999.89</v>
      </c>
      <c r="J26" s="20">
        <v>21</v>
      </c>
      <c r="K26" s="23">
        <v>666.6</v>
      </c>
      <c r="L26" s="20">
        <v>10.5</v>
      </c>
      <c r="M26" s="23">
        <v>333.3</v>
      </c>
      <c r="N26" s="20">
        <v>0</v>
      </c>
      <c r="O26" s="24">
        <v>0</v>
      </c>
      <c r="P26" s="20">
        <v>0</v>
      </c>
      <c r="Q26" s="23">
        <v>0</v>
      </c>
      <c r="R26" s="22">
        <v>5332.78</v>
      </c>
      <c r="S26" s="20">
        <v>100</v>
      </c>
      <c r="T26" s="20">
        <v>50</v>
      </c>
      <c r="U26" s="21">
        <v>25</v>
      </c>
      <c r="V26" s="20"/>
      <c r="W26" s="21"/>
    </row>
    <row r="27" spans="1:23" s="16" customFormat="1" x14ac:dyDescent="0.25">
      <c r="A27" s="16">
        <v>1524</v>
      </c>
      <c r="B27" s="20">
        <v>1311</v>
      </c>
      <c r="C27" s="20" t="s">
        <v>1364</v>
      </c>
      <c r="D27" s="20">
        <v>27</v>
      </c>
      <c r="E27" s="20">
        <v>1</v>
      </c>
      <c r="F27" s="26" t="s">
        <v>1326</v>
      </c>
      <c r="G27" s="23">
        <v>3732.67</v>
      </c>
      <c r="H27" s="20">
        <v>31.5</v>
      </c>
      <c r="I27" s="23">
        <v>1119.8</v>
      </c>
      <c r="J27" s="20">
        <v>21</v>
      </c>
      <c r="K27" s="23">
        <v>746.53</v>
      </c>
      <c r="L27" s="20">
        <v>10.5</v>
      </c>
      <c r="M27" s="23">
        <v>373.26</v>
      </c>
      <c r="N27" s="20">
        <v>0</v>
      </c>
      <c r="O27" s="24">
        <v>0</v>
      </c>
      <c r="P27" s="20">
        <v>0</v>
      </c>
      <c r="Q27" s="23">
        <v>0</v>
      </c>
      <c r="R27" s="22">
        <v>5972.26</v>
      </c>
      <c r="S27" s="20">
        <v>100</v>
      </c>
      <c r="T27" s="20">
        <v>50</v>
      </c>
      <c r="U27" s="21">
        <v>25</v>
      </c>
      <c r="V27" s="20"/>
      <c r="W27" s="21"/>
    </row>
    <row r="28" spans="1:23" s="16" customFormat="1" x14ac:dyDescent="0.25">
      <c r="A28" s="16">
        <v>1525</v>
      </c>
      <c r="B28" s="20">
        <v>1312</v>
      </c>
      <c r="C28" s="20" t="s">
        <v>1364</v>
      </c>
      <c r="D28" s="20">
        <v>28</v>
      </c>
      <c r="E28" s="20">
        <v>1</v>
      </c>
      <c r="F28" s="26" t="s">
        <v>1384</v>
      </c>
      <c r="G28" s="23">
        <v>3332.99</v>
      </c>
      <c r="H28" s="20">
        <v>31.5</v>
      </c>
      <c r="I28" s="23">
        <v>999.89</v>
      </c>
      <c r="J28" s="20">
        <v>21</v>
      </c>
      <c r="K28" s="23">
        <v>666.6</v>
      </c>
      <c r="L28" s="20">
        <v>10.5</v>
      </c>
      <c r="M28" s="23">
        <v>333.3</v>
      </c>
      <c r="N28" s="20">
        <v>0</v>
      </c>
      <c r="O28" s="24">
        <v>0</v>
      </c>
      <c r="P28" s="20">
        <v>0</v>
      </c>
      <c r="Q28" s="23">
        <v>0</v>
      </c>
      <c r="R28" s="22">
        <v>5332.78</v>
      </c>
      <c r="S28" s="20">
        <v>100</v>
      </c>
      <c r="T28" s="20">
        <v>50</v>
      </c>
      <c r="U28" s="21">
        <v>25</v>
      </c>
      <c r="V28" s="20"/>
      <c r="W28" s="21"/>
    </row>
    <row r="29" spans="1:23" s="16" customFormat="1" ht="60" x14ac:dyDescent="0.25">
      <c r="A29" s="16">
        <v>1526</v>
      </c>
      <c r="B29" s="20">
        <v>1313</v>
      </c>
      <c r="C29" s="20" t="s">
        <v>1364</v>
      </c>
      <c r="D29" s="20">
        <v>29</v>
      </c>
      <c r="E29" s="20">
        <v>1</v>
      </c>
      <c r="F29" s="26" t="s">
        <v>1324</v>
      </c>
      <c r="G29" s="23">
        <v>1666.5</v>
      </c>
      <c r="H29" s="20">
        <v>31.5</v>
      </c>
      <c r="I29" s="23">
        <v>499.95</v>
      </c>
      <c r="J29" s="20">
        <v>21</v>
      </c>
      <c r="K29" s="23">
        <v>333.3</v>
      </c>
      <c r="L29" s="20">
        <v>10.5</v>
      </c>
      <c r="M29" s="23">
        <v>166.65</v>
      </c>
      <c r="N29" s="20">
        <v>0</v>
      </c>
      <c r="O29" s="24">
        <v>0</v>
      </c>
      <c r="P29" s="20">
        <v>0</v>
      </c>
      <c r="Q29" s="23">
        <v>0</v>
      </c>
      <c r="R29" s="22">
        <v>2666.4</v>
      </c>
      <c r="S29" s="20">
        <v>100</v>
      </c>
      <c r="T29" s="20">
        <v>50</v>
      </c>
      <c r="U29" s="21">
        <v>25</v>
      </c>
      <c r="V29" s="20"/>
      <c r="W29" s="21"/>
    </row>
    <row r="30" spans="1:23" s="16" customFormat="1" ht="30" x14ac:dyDescent="0.25">
      <c r="A30" s="16">
        <v>1527</v>
      </c>
      <c r="B30" s="20">
        <v>1314</v>
      </c>
      <c r="C30" s="20" t="s">
        <v>1364</v>
      </c>
      <c r="D30" s="20">
        <v>30</v>
      </c>
      <c r="E30" s="20">
        <v>1</v>
      </c>
      <c r="F30" s="26" t="s">
        <v>1323</v>
      </c>
      <c r="G30" s="23">
        <v>799.35</v>
      </c>
      <c r="H30" s="20">
        <v>31.5</v>
      </c>
      <c r="I30" s="23">
        <v>239.81</v>
      </c>
      <c r="J30" s="20">
        <v>21</v>
      </c>
      <c r="K30" s="23">
        <v>159.87</v>
      </c>
      <c r="L30" s="20">
        <v>10.5</v>
      </c>
      <c r="M30" s="23">
        <v>79.94</v>
      </c>
      <c r="N30" s="20">
        <v>0</v>
      </c>
      <c r="O30" s="24">
        <v>0</v>
      </c>
      <c r="P30" s="20">
        <v>0</v>
      </c>
      <c r="Q30" s="23">
        <v>0</v>
      </c>
      <c r="R30" s="22">
        <v>1278.97</v>
      </c>
      <c r="S30" s="20">
        <v>100</v>
      </c>
      <c r="T30" s="20">
        <v>50</v>
      </c>
      <c r="U30" s="21">
        <v>25</v>
      </c>
      <c r="V30" s="20"/>
      <c r="W30" s="21"/>
    </row>
    <row r="31" spans="1:23" s="16" customFormat="1" x14ac:dyDescent="0.25">
      <c r="A31" s="16">
        <v>1528</v>
      </c>
      <c r="B31" s="20">
        <v>1315</v>
      </c>
      <c r="C31" s="20" t="s">
        <v>1364</v>
      </c>
      <c r="D31" s="20">
        <v>31</v>
      </c>
      <c r="E31" s="20">
        <v>1</v>
      </c>
      <c r="F31" s="26" t="s">
        <v>1322</v>
      </c>
      <c r="G31" s="23">
        <v>5332.55</v>
      </c>
      <c r="H31" s="20">
        <v>31.5</v>
      </c>
      <c r="I31" s="23">
        <v>1599.77</v>
      </c>
      <c r="J31" s="20">
        <v>21</v>
      </c>
      <c r="K31" s="23">
        <v>1066.51</v>
      </c>
      <c r="L31" s="20">
        <v>10.5</v>
      </c>
      <c r="M31" s="23">
        <v>533.25</v>
      </c>
      <c r="N31" s="20">
        <v>0</v>
      </c>
      <c r="O31" s="24">
        <v>0</v>
      </c>
      <c r="P31" s="20">
        <v>0</v>
      </c>
      <c r="Q31" s="23">
        <v>0</v>
      </c>
      <c r="R31" s="22">
        <v>8532.08</v>
      </c>
      <c r="S31" s="20">
        <v>100</v>
      </c>
      <c r="T31" s="20">
        <v>50</v>
      </c>
      <c r="U31" s="21">
        <v>25</v>
      </c>
      <c r="V31" s="20"/>
      <c r="W31" s="21"/>
    </row>
    <row r="32" spans="1:23" s="16" customFormat="1" x14ac:dyDescent="0.25">
      <c r="A32" s="16">
        <v>1529</v>
      </c>
      <c r="B32" s="20">
        <v>1316</v>
      </c>
      <c r="C32" s="20" t="s">
        <v>1364</v>
      </c>
      <c r="D32" s="20">
        <v>32</v>
      </c>
      <c r="E32" s="20">
        <v>1</v>
      </c>
      <c r="F32" s="26" t="s">
        <v>1321</v>
      </c>
      <c r="G32" s="23">
        <v>5466.94</v>
      </c>
      <c r="H32" s="20">
        <v>31.5</v>
      </c>
      <c r="I32" s="23">
        <v>1640.08</v>
      </c>
      <c r="J32" s="20">
        <v>21</v>
      </c>
      <c r="K32" s="23">
        <v>1093.3900000000001</v>
      </c>
      <c r="L32" s="20">
        <v>10.5</v>
      </c>
      <c r="M32" s="23">
        <v>546.69000000000005</v>
      </c>
      <c r="N32" s="20">
        <v>0</v>
      </c>
      <c r="O32" s="24">
        <v>0</v>
      </c>
      <c r="P32" s="20">
        <v>0</v>
      </c>
      <c r="Q32" s="23">
        <v>0</v>
      </c>
      <c r="R32" s="22">
        <v>8747.1</v>
      </c>
      <c r="S32" s="20">
        <v>100</v>
      </c>
      <c r="T32" s="20">
        <v>50</v>
      </c>
      <c r="U32" s="21">
        <v>25</v>
      </c>
      <c r="V32" s="20"/>
      <c r="W32" s="21"/>
    </row>
    <row r="33" spans="1:23" s="16" customFormat="1" x14ac:dyDescent="0.25">
      <c r="A33" s="16">
        <v>1530</v>
      </c>
      <c r="B33" s="20">
        <v>1317</v>
      </c>
      <c r="C33" s="20" t="s">
        <v>1364</v>
      </c>
      <c r="D33" s="20">
        <v>33</v>
      </c>
      <c r="E33" s="20">
        <v>1</v>
      </c>
      <c r="F33" s="26" t="s">
        <v>1320</v>
      </c>
      <c r="G33" s="23">
        <v>9332.84</v>
      </c>
      <c r="H33" s="20">
        <v>31.5</v>
      </c>
      <c r="I33" s="23">
        <v>2799.86</v>
      </c>
      <c r="J33" s="20">
        <v>21</v>
      </c>
      <c r="K33" s="23">
        <v>1866.56</v>
      </c>
      <c r="L33" s="20">
        <v>10.5</v>
      </c>
      <c r="M33" s="23">
        <v>933.28</v>
      </c>
      <c r="N33" s="20">
        <v>0</v>
      </c>
      <c r="O33" s="24">
        <v>0</v>
      </c>
      <c r="P33" s="20">
        <v>0</v>
      </c>
      <c r="Q33" s="23">
        <v>0</v>
      </c>
      <c r="R33" s="22">
        <v>14932.54</v>
      </c>
      <c r="S33" s="20">
        <v>100</v>
      </c>
      <c r="T33" s="20">
        <v>50</v>
      </c>
      <c r="U33" s="21">
        <v>25</v>
      </c>
      <c r="V33" s="20"/>
      <c r="W33" s="21"/>
    </row>
    <row r="34" spans="1:23" s="16" customFormat="1" x14ac:dyDescent="0.25">
      <c r="A34" s="16">
        <v>1531</v>
      </c>
      <c r="B34" s="20">
        <v>1318</v>
      </c>
      <c r="C34" s="20" t="s">
        <v>1364</v>
      </c>
      <c r="D34" s="20">
        <v>34</v>
      </c>
      <c r="E34" s="20">
        <v>1</v>
      </c>
      <c r="F34" s="26" t="s">
        <v>1319</v>
      </c>
      <c r="G34" s="23">
        <v>4132.3500000000004</v>
      </c>
      <c r="H34" s="20">
        <v>31.5</v>
      </c>
      <c r="I34" s="23">
        <v>1239.7</v>
      </c>
      <c r="J34" s="20">
        <v>21</v>
      </c>
      <c r="K34" s="23">
        <v>826.47</v>
      </c>
      <c r="L34" s="20">
        <v>10.5</v>
      </c>
      <c r="M34" s="23">
        <v>413.24</v>
      </c>
      <c r="N34" s="20">
        <v>0</v>
      </c>
      <c r="O34" s="24">
        <v>0</v>
      </c>
      <c r="P34" s="20">
        <v>0</v>
      </c>
      <c r="Q34" s="23">
        <v>0</v>
      </c>
      <c r="R34" s="22">
        <v>6611.76</v>
      </c>
      <c r="S34" s="20">
        <v>100</v>
      </c>
      <c r="T34" s="20">
        <v>50</v>
      </c>
      <c r="U34" s="21">
        <v>25</v>
      </c>
      <c r="V34" s="20"/>
      <c r="W34" s="21"/>
    </row>
    <row r="35" spans="1:23" s="16" customFormat="1" x14ac:dyDescent="0.25">
      <c r="A35" s="16">
        <v>1532</v>
      </c>
      <c r="B35" s="20">
        <v>1319</v>
      </c>
      <c r="C35" s="20" t="s">
        <v>1364</v>
      </c>
      <c r="D35" s="20">
        <v>35</v>
      </c>
      <c r="E35" s="20">
        <v>1</v>
      </c>
      <c r="F35" s="26" t="s">
        <v>1318</v>
      </c>
      <c r="G35" s="23">
        <v>1000.37</v>
      </c>
      <c r="H35" s="20">
        <v>31.5</v>
      </c>
      <c r="I35" s="23">
        <v>300.11</v>
      </c>
      <c r="J35" s="20">
        <v>21</v>
      </c>
      <c r="K35" s="23">
        <v>200.08</v>
      </c>
      <c r="L35" s="20">
        <v>10.5</v>
      </c>
      <c r="M35" s="23">
        <v>100.03</v>
      </c>
      <c r="N35" s="20">
        <v>0</v>
      </c>
      <c r="O35" s="24">
        <v>0</v>
      </c>
      <c r="P35" s="20">
        <v>0</v>
      </c>
      <c r="Q35" s="23">
        <v>0</v>
      </c>
      <c r="R35" s="22">
        <v>1600.59</v>
      </c>
      <c r="S35" s="20">
        <v>100</v>
      </c>
      <c r="T35" s="20">
        <v>50</v>
      </c>
      <c r="U35" s="21">
        <v>25</v>
      </c>
      <c r="V35" s="20"/>
      <c r="W35" s="21"/>
    </row>
    <row r="36" spans="1:23" s="16" customFormat="1" ht="30" x14ac:dyDescent="0.25">
      <c r="A36" s="16">
        <v>1533</v>
      </c>
      <c r="B36" s="20">
        <v>1320</v>
      </c>
      <c r="C36" s="20" t="s">
        <v>1364</v>
      </c>
      <c r="D36" s="20">
        <v>36</v>
      </c>
      <c r="E36" s="20">
        <v>1</v>
      </c>
      <c r="F36" s="26" t="s">
        <v>1317</v>
      </c>
      <c r="G36" s="23">
        <v>4398.8</v>
      </c>
      <c r="H36" s="20">
        <v>31.5</v>
      </c>
      <c r="I36" s="23">
        <v>1319.64</v>
      </c>
      <c r="J36" s="20">
        <v>21</v>
      </c>
      <c r="K36" s="23">
        <v>879.76</v>
      </c>
      <c r="L36" s="20">
        <v>0</v>
      </c>
      <c r="M36" s="24">
        <v>0</v>
      </c>
      <c r="N36" s="20">
        <v>0</v>
      </c>
      <c r="O36" s="24">
        <v>0</v>
      </c>
      <c r="P36" s="20">
        <v>0</v>
      </c>
      <c r="Q36" s="23">
        <v>0</v>
      </c>
      <c r="R36" s="22">
        <v>6598.2</v>
      </c>
      <c r="S36" s="20">
        <v>0</v>
      </c>
      <c r="T36" s="20">
        <v>0</v>
      </c>
      <c r="U36" s="21">
        <v>0</v>
      </c>
      <c r="V36" s="20"/>
      <c r="W36" s="21"/>
    </row>
    <row r="37" spans="1:23" s="16" customFormat="1" ht="30" x14ac:dyDescent="0.25">
      <c r="A37" s="16">
        <v>1534</v>
      </c>
      <c r="B37" s="20">
        <v>1321</v>
      </c>
      <c r="C37" s="20" t="s">
        <v>1364</v>
      </c>
      <c r="D37" s="20">
        <v>37</v>
      </c>
      <c r="E37" s="20">
        <v>1</v>
      </c>
      <c r="F37" s="26" t="s">
        <v>1316</v>
      </c>
      <c r="G37" s="23">
        <v>4398.8</v>
      </c>
      <c r="H37" s="20">
        <v>31.5</v>
      </c>
      <c r="I37" s="23">
        <v>1319.64</v>
      </c>
      <c r="J37" s="20">
        <v>21</v>
      </c>
      <c r="K37" s="23">
        <v>879.76</v>
      </c>
      <c r="L37" s="20">
        <v>0</v>
      </c>
      <c r="M37" s="24">
        <v>0</v>
      </c>
      <c r="N37" s="20">
        <v>0</v>
      </c>
      <c r="O37" s="24">
        <v>0</v>
      </c>
      <c r="P37" s="20">
        <v>0</v>
      </c>
      <c r="Q37" s="23">
        <v>0</v>
      </c>
      <c r="R37" s="22">
        <v>6598.2</v>
      </c>
      <c r="S37" s="20">
        <v>0</v>
      </c>
      <c r="T37" s="20">
        <v>0</v>
      </c>
      <c r="U37" s="21">
        <v>0</v>
      </c>
      <c r="V37" s="20"/>
      <c r="W37" s="21"/>
    </row>
    <row r="38" spans="1:23" s="16" customFormat="1" ht="30" x14ac:dyDescent="0.25">
      <c r="A38" s="16">
        <v>1535</v>
      </c>
      <c r="B38" s="20">
        <v>1322</v>
      </c>
      <c r="C38" s="20" t="s">
        <v>1364</v>
      </c>
      <c r="D38" s="20">
        <v>38</v>
      </c>
      <c r="E38" s="20">
        <v>1</v>
      </c>
      <c r="F38" s="26" t="s">
        <v>1315</v>
      </c>
      <c r="G38" s="23">
        <v>4398.8</v>
      </c>
      <c r="H38" s="20">
        <v>31.5</v>
      </c>
      <c r="I38" s="23">
        <v>1319.64</v>
      </c>
      <c r="J38" s="20">
        <v>21</v>
      </c>
      <c r="K38" s="23">
        <v>879.76</v>
      </c>
      <c r="L38" s="20">
        <v>0</v>
      </c>
      <c r="M38" s="24">
        <v>0</v>
      </c>
      <c r="N38" s="20">
        <v>0</v>
      </c>
      <c r="O38" s="24">
        <v>0</v>
      </c>
      <c r="P38" s="20">
        <v>0</v>
      </c>
      <c r="Q38" s="23">
        <v>0</v>
      </c>
      <c r="R38" s="22">
        <v>6598.2</v>
      </c>
      <c r="S38" s="20">
        <v>0</v>
      </c>
      <c r="T38" s="20">
        <v>0</v>
      </c>
      <c r="U38" s="21">
        <v>0</v>
      </c>
      <c r="V38" s="20"/>
      <c r="W38" s="21"/>
    </row>
    <row r="39" spans="1:23" s="16" customFormat="1" x14ac:dyDescent="0.25">
      <c r="A39" s="16">
        <v>1536</v>
      </c>
      <c r="B39" s="20">
        <v>1323</v>
      </c>
      <c r="C39" s="20" t="s">
        <v>1364</v>
      </c>
      <c r="D39" s="20">
        <v>39</v>
      </c>
      <c r="E39" s="20">
        <v>1</v>
      </c>
      <c r="F39" s="26" t="s">
        <v>1383</v>
      </c>
      <c r="G39" s="23">
        <v>733.91</v>
      </c>
      <c r="H39" s="20">
        <v>31.5</v>
      </c>
      <c r="I39" s="23">
        <v>220.17</v>
      </c>
      <c r="J39" s="20">
        <v>21</v>
      </c>
      <c r="K39" s="23">
        <v>146.78</v>
      </c>
      <c r="L39" s="20">
        <v>10.5</v>
      </c>
      <c r="M39" s="23">
        <v>73.400000000000006</v>
      </c>
      <c r="N39" s="20">
        <v>0</v>
      </c>
      <c r="O39" s="24">
        <v>0</v>
      </c>
      <c r="P39" s="20">
        <v>0</v>
      </c>
      <c r="Q39" s="23">
        <v>0</v>
      </c>
      <c r="R39" s="22">
        <v>1174.26</v>
      </c>
      <c r="S39" s="20">
        <v>100</v>
      </c>
      <c r="T39" s="20">
        <v>50</v>
      </c>
      <c r="U39" s="21">
        <v>25</v>
      </c>
      <c r="V39" s="20"/>
      <c r="W39" s="21"/>
    </row>
    <row r="40" spans="1:23" s="16" customFormat="1" x14ac:dyDescent="0.25">
      <c r="A40" s="16">
        <v>1538</v>
      </c>
      <c r="B40" s="20">
        <v>1325</v>
      </c>
      <c r="C40" s="20" t="s">
        <v>1364</v>
      </c>
      <c r="D40" s="20">
        <v>41</v>
      </c>
      <c r="E40" s="20">
        <v>1</v>
      </c>
      <c r="F40" s="26" t="s">
        <v>1312</v>
      </c>
      <c r="G40" s="23">
        <v>9998.9699999999993</v>
      </c>
      <c r="H40" s="20">
        <v>31.5</v>
      </c>
      <c r="I40" s="23">
        <v>2999.69</v>
      </c>
      <c r="J40" s="20">
        <v>21</v>
      </c>
      <c r="K40" s="23">
        <v>1999.8</v>
      </c>
      <c r="L40" s="20">
        <v>10.5</v>
      </c>
      <c r="M40" s="23">
        <v>999.89</v>
      </c>
      <c r="N40" s="20">
        <v>0</v>
      </c>
      <c r="O40" s="24">
        <v>0</v>
      </c>
      <c r="P40" s="20">
        <v>0</v>
      </c>
      <c r="Q40" s="23">
        <v>0</v>
      </c>
      <c r="R40" s="22">
        <v>15998.35</v>
      </c>
      <c r="S40" s="20">
        <v>100</v>
      </c>
      <c r="T40" s="20">
        <v>50</v>
      </c>
      <c r="U40" s="21">
        <v>25</v>
      </c>
      <c r="V40" s="20"/>
      <c r="W40" s="21"/>
    </row>
    <row r="41" spans="1:23" s="16" customFormat="1" x14ac:dyDescent="0.25">
      <c r="A41" s="16">
        <v>1539</v>
      </c>
      <c r="B41" s="20">
        <v>1326</v>
      </c>
      <c r="C41" s="20" t="s">
        <v>1364</v>
      </c>
      <c r="D41" s="20">
        <v>42</v>
      </c>
      <c r="E41" s="20">
        <v>1</v>
      </c>
      <c r="F41" s="26" t="s">
        <v>1311</v>
      </c>
      <c r="G41" s="23">
        <v>11333.56</v>
      </c>
      <c r="H41" s="20">
        <v>31.5</v>
      </c>
      <c r="I41" s="23">
        <v>3400.07</v>
      </c>
      <c r="J41" s="20">
        <v>21</v>
      </c>
      <c r="K41" s="23">
        <v>2266.71</v>
      </c>
      <c r="L41" s="20">
        <v>10.5</v>
      </c>
      <c r="M41" s="23">
        <v>1133.3599999999999</v>
      </c>
      <c r="N41" s="20">
        <v>0</v>
      </c>
      <c r="O41" s="24">
        <v>0</v>
      </c>
      <c r="P41" s="20">
        <v>0</v>
      </c>
      <c r="Q41" s="23">
        <v>0</v>
      </c>
      <c r="R41" s="22">
        <v>18133.7</v>
      </c>
      <c r="S41" s="20">
        <v>100</v>
      </c>
      <c r="T41" s="20">
        <v>50</v>
      </c>
      <c r="U41" s="21">
        <v>25</v>
      </c>
      <c r="V41" s="20"/>
      <c r="W41" s="21"/>
    </row>
    <row r="42" spans="1:23" s="16" customFormat="1" x14ac:dyDescent="0.25">
      <c r="A42" s="16">
        <v>1540</v>
      </c>
      <c r="B42" s="20">
        <v>1327</v>
      </c>
      <c r="C42" s="20" t="s">
        <v>1364</v>
      </c>
      <c r="D42" s="20">
        <v>43</v>
      </c>
      <c r="E42" s="20">
        <v>1</v>
      </c>
      <c r="F42" s="26" t="s">
        <v>1310</v>
      </c>
      <c r="G42" s="23">
        <v>9332.84</v>
      </c>
      <c r="H42" s="20">
        <v>31.5</v>
      </c>
      <c r="I42" s="23">
        <v>2799.86</v>
      </c>
      <c r="J42" s="20">
        <v>21</v>
      </c>
      <c r="K42" s="23">
        <v>1866.56</v>
      </c>
      <c r="L42" s="20">
        <v>10.5</v>
      </c>
      <c r="M42" s="23">
        <v>933.28</v>
      </c>
      <c r="N42" s="20">
        <v>0</v>
      </c>
      <c r="O42" s="24">
        <v>0</v>
      </c>
      <c r="P42" s="20">
        <v>0</v>
      </c>
      <c r="Q42" s="23">
        <v>0</v>
      </c>
      <c r="R42" s="22">
        <v>14932.54</v>
      </c>
      <c r="S42" s="20">
        <v>100</v>
      </c>
      <c r="T42" s="20">
        <v>50</v>
      </c>
      <c r="U42" s="21">
        <v>25</v>
      </c>
      <c r="V42" s="20"/>
      <c r="W42" s="21"/>
    </row>
    <row r="43" spans="1:23" s="16" customFormat="1" x14ac:dyDescent="0.25">
      <c r="A43" s="16">
        <v>1541</v>
      </c>
      <c r="B43" s="20">
        <v>1328</v>
      </c>
      <c r="C43" s="20" t="s">
        <v>1364</v>
      </c>
      <c r="D43" s="20">
        <v>44</v>
      </c>
      <c r="E43" s="20">
        <v>1</v>
      </c>
      <c r="F43" s="26" t="s">
        <v>1309</v>
      </c>
      <c r="G43" s="23">
        <v>7198.88</v>
      </c>
      <c r="H43" s="20">
        <v>31.5</v>
      </c>
      <c r="I43" s="23">
        <v>2159.66</v>
      </c>
      <c r="J43" s="20">
        <v>21</v>
      </c>
      <c r="K43" s="23">
        <v>1439.78</v>
      </c>
      <c r="L43" s="20">
        <v>10.5</v>
      </c>
      <c r="M43" s="23">
        <v>719.89</v>
      </c>
      <c r="N43" s="20">
        <v>0</v>
      </c>
      <c r="O43" s="24">
        <v>0</v>
      </c>
      <c r="P43" s="20">
        <v>0</v>
      </c>
      <c r="Q43" s="23">
        <v>0</v>
      </c>
      <c r="R43" s="22">
        <v>11518.21</v>
      </c>
      <c r="S43" s="20">
        <v>100</v>
      </c>
      <c r="T43" s="20">
        <v>50</v>
      </c>
      <c r="U43" s="21">
        <v>25</v>
      </c>
      <c r="V43" s="20"/>
      <c r="W43" s="21"/>
    </row>
    <row r="44" spans="1:23" s="16" customFormat="1" x14ac:dyDescent="0.25">
      <c r="A44" s="16">
        <v>1543</v>
      </c>
      <c r="B44" s="20">
        <v>1330</v>
      </c>
      <c r="C44" s="20" t="s">
        <v>1364</v>
      </c>
      <c r="D44" s="20">
        <v>46</v>
      </c>
      <c r="E44" s="20">
        <v>1</v>
      </c>
      <c r="F44" s="26" t="s">
        <v>1307</v>
      </c>
      <c r="G44" s="23">
        <v>8799.93</v>
      </c>
      <c r="H44" s="20">
        <v>31.5</v>
      </c>
      <c r="I44" s="23">
        <v>2639.98</v>
      </c>
      <c r="J44" s="20">
        <v>21</v>
      </c>
      <c r="K44" s="23">
        <v>1759.99</v>
      </c>
      <c r="L44" s="20">
        <v>10.5</v>
      </c>
      <c r="M44" s="23">
        <v>879.99</v>
      </c>
      <c r="N44" s="20">
        <v>0</v>
      </c>
      <c r="O44" s="24">
        <v>0</v>
      </c>
      <c r="P44" s="20">
        <v>0</v>
      </c>
      <c r="Q44" s="23">
        <v>0</v>
      </c>
      <c r="R44" s="22">
        <v>14079.89</v>
      </c>
      <c r="S44" s="20">
        <v>100</v>
      </c>
      <c r="T44" s="20">
        <v>50</v>
      </c>
      <c r="U44" s="21">
        <v>25</v>
      </c>
      <c r="V44" s="20"/>
      <c r="W44" s="21"/>
    </row>
    <row r="45" spans="1:23" s="16" customFormat="1" ht="60" x14ac:dyDescent="0.25">
      <c r="A45" s="16">
        <v>1544</v>
      </c>
      <c r="B45" s="20">
        <v>1331</v>
      </c>
      <c r="C45" s="20" t="s">
        <v>1364</v>
      </c>
      <c r="D45" s="20">
        <v>47</v>
      </c>
      <c r="E45" s="20">
        <v>1</v>
      </c>
      <c r="F45" s="26" t="s">
        <v>1306</v>
      </c>
      <c r="G45" s="23">
        <v>17333.419999999998</v>
      </c>
      <c r="H45" s="20">
        <v>31.5</v>
      </c>
      <c r="I45" s="23">
        <v>5200.03</v>
      </c>
      <c r="J45" s="20">
        <v>21</v>
      </c>
      <c r="K45" s="23">
        <v>3466.68</v>
      </c>
      <c r="L45" s="20">
        <v>0</v>
      </c>
      <c r="M45" s="24">
        <v>0</v>
      </c>
      <c r="N45" s="20">
        <v>0</v>
      </c>
      <c r="O45" s="24">
        <v>0</v>
      </c>
      <c r="P45" s="20">
        <v>0</v>
      </c>
      <c r="Q45" s="23">
        <v>0</v>
      </c>
      <c r="R45" s="22">
        <v>26000.13</v>
      </c>
      <c r="S45" s="20">
        <v>100</v>
      </c>
      <c r="T45" s="20">
        <v>50</v>
      </c>
      <c r="U45" s="21">
        <v>25</v>
      </c>
      <c r="V45" s="20"/>
      <c r="W45" s="21"/>
    </row>
    <row r="46" spans="1:23" s="16" customFormat="1" x14ac:dyDescent="0.25">
      <c r="A46" s="16">
        <v>1545</v>
      </c>
      <c r="B46" s="20">
        <v>1332</v>
      </c>
      <c r="C46" s="20" t="s">
        <v>1364</v>
      </c>
      <c r="D46" s="20">
        <v>48</v>
      </c>
      <c r="E46" s="20">
        <v>1</v>
      </c>
      <c r="F46" s="26" t="s">
        <v>1305</v>
      </c>
      <c r="G46" s="23">
        <v>7999.4</v>
      </c>
      <c r="H46" s="20">
        <v>31.5</v>
      </c>
      <c r="I46" s="23">
        <v>2399.8200000000002</v>
      </c>
      <c r="J46" s="20">
        <v>21</v>
      </c>
      <c r="K46" s="23">
        <v>1599.88</v>
      </c>
      <c r="L46" s="20">
        <v>10.5</v>
      </c>
      <c r="M46" s="23">
        <v>799.94</v>
      </c>
      <c r="N46" s="20">
        <v>0</v>
      </c>
      <c r="O46" s="24">
        <v>0</v>
      </c>
      <c r="P46" s="20">
        <v>0</v>
      </c>
      <c r="Q46" s="23">
        <v>0</v>
      </c>
      <c r="R46" s="22">
        <v>12799.04</v>
      </c>
      <c r="S46" s="20">
        <v>100</v>
      </c>
      <c r="T46" s="20">
        <v>50</v>
      </c>
      <c r="U46" s="21">
        <v>25</v>
      </c>
      <c r="V46" s="20"/>
      <c r="W46" s="21"/>
    </row>
    <row r="47" spans="1:23" s="16" customFormat="1" x14ac:dyDescent="0.25">
      <c r="A47" s="16">
        <v>1546</v>
      </c>
      <c r="B47" s="20">
        <v>1333</v>
      </c>
      <c r="C47" s="20" t="s">
        <v>1364</v>
      </c>
      <c r="D47" s="20">
        <v>49</v>
      </c>
      <c r="E47" s="20">
        <v>1</v>
      </c>
      <c r="F47" s="26" t="s">
        <v>1304</v>
      </c>
      <c r="G47" s="23">
        <v>7999.4</v>
      </c>
      <c r="H47" s="20">
        <v>31.5</v>
      </c>
      <c r="I47" s="23">
        <v>2399.8200000000002</v>
      </c>
      <c r="J47" s="20">
        <v>21</v>
      </c>
      <c r="K47" s="23">
        <v>1599.88</v>
      </c>
      <c r="L47" s="20">
        <v>10.5</v>
      </c>
      <c r="M47" s="23">
        <v>799.94</v>
      </c>
      <c r="N47" s="20">
        <v>0</v>
      </c>
      <c r="O47" s="24">
        <v>0</v>
      </c>
      <c r="P47" s="20">
        <v>0</v>
      </c>
      <c r="Q47" s="23">
        <v>0</v>
      </c>
      <c r="R47" s="22">
        <v>12799.04</v>
      </c>
      <c r="S47" s="20">
        <v>100</v>
      </c>
      <c r="T47" s="20">
        <v>50</v>
      </c>
      <c r="U47" s="21">
        <v>25</v>
      </c>
      <c r="V47" s="20"/>
      <c r="W47" s="21"/>
    </row>
    <row r="48" spans="1:23" s="16" customFormat="1" ht="30" x14ac:dyDescent="0.25">
      <c r="A48" s="16">
        <v>1547</v>
      </c>
      <c r="B48" s="20">
        <v>1334</v>
      </c>
      <c r="C48" s="20" t="s">
        <v>1364</v>
      </c>
      <c r="D48" s="20">
        <v>50</v>
      </c>
      <c r="E48" s="20">
        <v>1</v>
      </c>
      <c r="F48" s="26" t="s">
        <v>1303</v>
      </c>
      <c r="G48" s="23">
        <v>4666.42</v>
      </c>
      <c r="H48" s="20">
        <v>31.5</v>
      </c>
      <c r="I48" s="23">
        <v>1399.92</v>
      </c>
      <c r="J48" s="20">
        <v>21</v>
      </c>
      <c r="K48" s="23">
        <v>933.28</v>
      </c>
      <c r="L48" s="20">
        <v>10.5</v>
      </c>
      <c r="M48" s="23">
        <v>466.64</v>
      </c>
      <c r="N48" s="20">
        <v>0</v>
      </c>
      <c r="O48" s="24">
        <v>0</v>
      </c>
      <c r="P48" s="20">
        <v>0</v>
      </c>
      <c r="Q48" s="23">
        <v>0</v>
      </c>
      <c r="R48" s="22">
        <v>7466.26</v>
      </c>
      <c r="S48" s="20">
        <v>100</v>
      </c>
      <c r="T48" s="20">
        <v>50</v>
      </c>
      <c r="U48" s="21">
        <v>25</v>
      </c>
      <c r="V48" s="20"/>
      <c r="W48" s="21"/>
    </row>
    <row r="49" spans="1:23" s="16" customFormat="1" ht="30" x14ac:dyDescent="0.25">
      <c r="A49" s="16">
        <v>1548</v>
      </c>
      <c r="B49" s="20">
        <v>1335</v>
      </c>
      <c r="C49" s="20" t="s">
        <v>1364</v>
      </c>
      <c r="D49" s="20">
        <v>51</v>
      </c>
      <c r="E49" s="20">
        <v>1</v>
      </c>
      <c r="F49" s="26" t="s">
        <v>1302</v>
      </c>
      <c r="G49" s="23">
        <v>9998.9699999999993</v>
      </c>
      <c r="H49" s="20">
        <v>31.5</v>
      </c>
      <c r="I49" s="23">
        <v>2999.69</v>
      </c>
      <c r="J49" s="20">
        <v>21</v>
      </c>
      <c r="K49" s="23">
        <v>1999.8</v>
      </c>
      <c r="L49" s="20">
        <v>10.5</v>
      </c>
      <c r="M49" s="23">
        <v>999.89</v>
      </c>
      <c r="N49" s="20">
        <v>0</v>
      </c>
      <c r="O49" s="24">
        <v>0</v>
      </c>
      <c r="P49" s="20">
        <v>0</v>
      </c>
      <c r="Q49" s="23">
        <v>0</v>
      </c>
      <c r="R49" s="22">
        <v>15998.35</v>
      </c>
      <c r="S49" s="20">
        <v>100</v>
      </c>
      <c r="T49" s="20">
        <v>50</v>
      </c>
      <c r="U49" s="21">
        <v>25</v>
      </c>
      <c r="V49" s="20"/>
      <c r="W49" s="21"/>
    </row>
    <row r="50" spans="1:23" s="16" customFormat="1" x14ac:dyDescent="0.25">
      <c r="A50" s="16">
        <v>1549</v>
      </c>
      <c r="B50" s="20">
        <v>1336</v>
      </c>
      <c r="C50" s="20" t="s">
        <v>1364</v>
      </c>
      <c r="D50" s="20">
        <v>52</v>
      </c>
      <c r="E50" s="20">
        <v>1</v>
      </c>
      <c r="F50" s="26" t="s">
        <v>1382</v>
      </c>
      <c r="G50" s="23">
        <v>4533.2</v>
      </c>
      <c r="H50" s="20">
        <v>31.5</v>
      </c>
      <c r="I50" s="23">
        <v>1359.96</v>
      </c>
      <c r="J50" s="20">
        <v>21</v>
      </c>
      <c r="K50" s="23">
        <v>906.64</v>
      </c>
      <c r="L50" s="20">
        <v>10.5</v>
      </c>
      <c r="M50" s="23">
        <v>453.32</v>
      </c>
      <c r="N50" s="20">
        <v>0</v>
      </c>
      <c r="O50" s="24">
        <v>0</v>
      </c>
      <c r="P50" s="20">
        <v>0</v>
      </c>
      <c r="Q50" s="23">
        <v>0</v>
      </c>
      <c r="R50" s="22">
        <v>7253.12</v>
      </c>
      <c r="S50" s="20">
        <v>100</v>
      </c>
      <c r="T50" s="20">
        <v>50</v>
      </c>
      <c r="U50" s="21">
        <v>25</v>
      </c>
      <c r="V50" s="20"/>
      <c r="W50" s="21"/>
    </row>
    <row r="51" spans="1:23" s="16" customFormat="1" ht="30" x14ac:dyDescent="0.25">
      <c r="A51" s="16">
        <v>1550</v>
      </c>
      <c r="B51" s="20">
        <v>1337</v>
      </c>
      <c r="C51" s="20" t="s">
        <v>1364</v>
      </c>
      <c r="D51" s="20">
        <v>53</v>
      </c>
      <c r="E51" s="20">
        <v>1</v>
      </c>
      <c r="F51" s="26" t="s">
        <v>1300</v>
      </c>
      <c r="G51" s="23">
        <v>1667.66</v>
      </c>
      <c r="H51" s="20">
        <v>31.5</v>
      </c>
      <c r="I51" s="23">
        <v>500.3</v>
      </c>
      <c r="J51" s="20">
        <v>21</v>
      </c>
      <c r="K51" s="23">
        <v>333.53</v>
      </c>
      <c r="L51" s="20">
        <v>10.5</v>
      </c>
      <c r="M51" s="23">
        <v>166.77</v>
      </c>
      <c r="N51" s="20">
        <v>0</v>
      </c>
      <c r="O51" s="24">
        <v>0</v>
      </c>
      <c r="P51" s="20">
        <v>0</v>
      </c>
      <c r="Q51" s="23">
        <v>0</v>
      </c>
      <c r="R51" s="22">
        <v>2668.26</v>
      </c>
      <c r="S51" s="20">
        <v>100</v>
      </c>
      <c r="T51" s="20">
        <v>50</v>
      </c>
      <c r="U51" s="21">
        <v>25</v>
      </c>
      <c r="V51" s="20"/>
      <c r="W51" s="21"/>
    </row>
    <row r="52" spans="1:23" s="16" customFormat="1" x14ac:dyDescent="0.25">
      <c r="A52" s="16">
        <v>1551</v>
      </c>
      <c r="B52" s="20">
        <v>1338</v>
      </c>
      <c r="C52" s="20" t="s">
        <v>1364</v>
      </c>
      <c r="D52" s="20">
        <v>54</v>
      </c>
      <c r="E52" s="20">
        <v>1</v>
      </c>
      <c r="F52" s="26" t="s">
        <v>1299</v>
      </c>
      <c r="G52" s="23">
        <v>5332.55</v>
      </c>
      <c r="H52" s="20">
        <v>31.5</v>
      </c>
      <c r="I52" s="23">
        <v>1599.77</v>
      </c>
      <c r="J52" s="20">
        <v>21</v>
      </c>
      <c r="K52" s="23">
        <v>1066.51</v>
      </c>
      <c r="L52" s="20">
        <v>10.5</v>
      </c>
      <c r="M52" s="23">
        <v>533.25</v>
      </c>
      <c r="N52" s="20">
        <v>0</v>
      </c>
      <c r="O52" s="24">
        <v>0</v>
      </c>
      <c r="P52" s="20">
        <v>0</v>
      </c>
      <c r="Q52" s="23">
        <v>0</v>
      </c>
      <c r="R52" s="22">
        <v>8532.08</v>
      </c>
      <c r="S52" s="20">
        <v>100</v>
      </c>
      <c r="T52" s="20">
        <v>50</v>
      </c>
      <c r="U52" s="21">
        <v>25</v>
      </c>
      <c r="V52" s="20"/>
      <c r="W52" s="21"/>
    </row>
    <row r="53" spans="1:23" s="16" customFormat="1" x14ac:dyDescent="0.25">
      <c r="A53" s="16">
        <v>1552</v>
      </c>
      <c r="B53" s="20">
        <v>1339</v>
      </c>
      <c r="C53" s="20" t="s">
        <v>1364</v>
      </c>
      <c r="D53" s="20">
        <v>55</v>
      </c>
      <c r="E53" s="20">
        <v>1</v>
      </c>
      <c r="F53" s="26" t="s">
        <v>1298</v>
      </c>
      <c r="G53" s="23">
        <v>7999.4</v>
      </c>
      <c r="H53" s="20">
        <v>31.5</v>
      </c>
      <c r="I53" s="23">
        <v>2399.8200000000002</v>
      </c>
      <c r="J53" s="20">
        <v>21</v>
      </c>
      <c r="K53" s="23">
        <v>1599.88</v>
      </c>
      <c r="L53" s="20">
        <v>10.5</v>
      </c>
      <c r="M53" s="23">
        <v>799.94</v>
      </c>
      <c r="N53" s="20">
        <v>0</v>
      </c>
      <c r="O53" s="24">
        <v>0</v>
      </c>
      <c r="P53" s="20">
        <v>0</v>
      </c>
      <c r="Q53" s="23">
        <v>0</v>
      </c>
      <c r="R53" s="22">
        <v>12799.04</v>
      </c>
      <c r="S53" s="20">
        <v>100</v>
      </c>
      <c r="T53" s="20">
        <v>50</v>
      </c>
      <c r="U53" s="21">
        <v>25</v>
      </c>
      <c r="V53" s="20"/>
      <c r="W53" s="21"/>
    </row>
    <row r="54" spans="1:23" s="16" customFormat="1" ht="30" x14ac:dyDescent="0.25">
      <c r="A54" s="16">
        <v>1553</v>
      </c>
      <c r="B54" s="20">
        <v>1340</v>
      </c>
      <c r="C54" s="20" t="s">
        <v>1364</v>
      </c>
      <c r="D54" s="20">
        <v>56</v>
      </c>
      <c r="E54" s="20">
        <v>1</v>
      </c>
      <c r="F54" s="26" t="s">
        <v>1297</v>
      </c>
      <c r="G54" s="23">
        <v>3867.07</v>
      </c>
      <c r="H54" s="20">
        <v>31.5</v>
      </c>
      <c r="I54" s="23">
        <v>1160.1199999999999</v>
      </c>
      <c r="J54" s="20">
        <v>21</v>
      </c>
      <c r="K54" s="23">
        <v>773.41</v>
      </c>
      <c r="L54" s="20">
        <v>10.5</v>
      </c>
      <c r="M54" s="23">
        <v>386.7</v>
      </c>
      <c r="N54" s="20">
        <v>0</v>
      </c>
      <c r="O54" s="24">
        <v>0</v>
      </c>
      <c r="P54" s="20">
        <v>0</v>
      </c>
      <c r="Q54" s="23">
        <v>0</v>
      </c>
      <c r="R54" s="22">
        <v>6187.3</v>
      </c>
      <c r="S54" s="20">
        <v>100</v>
      </c>
      <c r="T54" s="20">
        <v>50</v>
      </c>
      <c r="U54" s="21">
        <v>25</v>
      </c>
      <c r="V54" s="20"/>
      <c r="W54" s="21"/>
    </row>
    <row r="55" spans="1:23" s="16" customFormat="1" ht="30" x14ac:dyDescent="0.25">
      <c r="A55" s="16">
        <v>1554</v>
      </c>
      <c r="B55" s="20">
        <v>1341</v>
      </c>
      <c r="C55" s="20" t="s">
        <v>1364</v>
      </c>
      <c r="D55" s="20">
        <v>57</v>
      </c>
      <c r="E55" s="20">
        <v>1</v>
      </c>
      <c r="F55" s="26" t="s">
        <v>1296</v>
      </c>
      <c r="G55" s="23">
        <v>3666.05</v>
      </c>
      <c r="H55" s="20">
        <v>31.5</v>
      </c>
      <c r="I55" s="23">
        <v>1099.81</v>
      </c>
      <c r="J55" s="20">
        <v>21</v>
      </c>
      <c r="K55" s="23">
        <v>733.22</v>
      </c>
      <c r="L55" s="20">
        <v>10.5</v>
      </c>
      <c r="M55" s="23">
        <v>366.61</v>
      </c>
      <c r="N55" s="20">
        <v>0</v>
      </c>
      <c r="O55" s="24">
        <v>0</v>
      </c>
      <c r="P55" s="20">
        <v>0</v>
      </c>
      <c r="Q55" s="23">
        <v>0</v>
      </c>
      <c r="R55" s="22">
        <v>5865.69</v>
      </c>
      <c r="S55" s="20">
        <v>100</v>
      </c>
      <c r="T55" s="20">
        <v>50</v>
      </c>
      <c r="U55" s="21">
        <v>25</v>
      </c>
      <c r="V55" s="20"/>
      <c r="W55" s="21"/>
    </row>
    <row r="56" spans="1:23" s="16" customFormat="1" ht="30" x14ac:dyDescent="0.25">
      <c r="A56" s="16">
        <v>1555</v>
      </c>
      <c r="B56" s="20">
        <v>1342</v>
      </c>
      <c r="C56" s="20" t="s">
        <v>1364</v>
      </c>
      <c r="D56" s="20">
        <v>58</v>
      </c>
      <c r="E56" s="20">
        <v>1</v>
      </c>
      <c r="F56" s="26" t="s">
        <v>1295</v>
      </c>
      <c r="G56" s="23">
        <v>9998.9699999999993</v>
      </c>
      <c r="H56" s="20">
        <v>31.5</v>
      </c>
      <c r="I56" s="23">
        <v>2999.69</v>
      </c>
      <c r="J56" s="20">
        <v>21</v>
      </c>
      <c r="K56" s="23">
        <v>1999.8</v>
      </c>
      <c r="L56" s="20">
        <v>10.5</v>
      </c>
      <c r="M56" s="23">
        <v>999.89</v>
      </c>
      <c r="N56" s="20">
        <v>0</v>
      </c>
      <c r="O56" s="24">
        <v>0</v>
      </c>
      <c r="P56" s="20">
        <v>0</v>
      </c>
      <c r="Q56" s="23">
        <v>0</v>
      </c>
      <c r="R56" s="22">
        <v>15998.35</v>
      </c>
      <c r="S56" s="20">
        <v>100</v>
      </c>
      <c r="T56" s="20">
        <v>50</v>
      </c>
      <c r="U56" s="21">
        <v>25</v>
      </c>
      <c r="V56" s="20"/>
      <c r="W56" s="21"/>
    </row>
    <row r="57" spans="1:23" s="16" customFormat="1" x14ac:dyDescent="0.25">
      <c r="A57" s="16">
        <v>1556</v>
      </c>
      <c r="B57" s="20">
        <v>1343</v>
      </c>
      <c r="C57" s="20" t="s">
        <v>1364</v>
      </c>
      <c r="D57" s="20">
        <v>59</v>
      </c>
      <c r="E57" s="20">
        <v>1</v>
      </c>
      <c r="F57" s="26" t="s">
        <v>1294</v>
      </c>
      <c r="G57" s="23">
        <v>5332.55</v>
      </c>
      <c r="H57" s="20">
        <v>31.5</v>
      </c>
      <c r="I57" s="23">
        <v>1599.77</v>
      </c>
      <c r="J57" s="20">
        <v>21</v>
      </c>
      <c r="K57" s="23">
        <v>1066.51</v>
      </c>
      <c r="L57" s="20">
        <v>10.5</v>
      </c>
      <c r="M57" s="23">
        <v>533.25</v>
      </c>
      <c r="N57" s="20">
        <v>0</v>
      </c>
      <c r="O57" s="24">
        <v>0</v>
      </c>
      <c r="P57" s="20">
        <v>0</v>
      </c>
      <c r="Q57" s="23">
        <v>0</v>
      </c>
      <c r="R57" s="22">
        <v>8532.08</v>
      </c>
      <c r="S57" s="20">
        <v>100</v>
      </c>
      <c r="T57" s="20">
        <v>50</v>
      </c>
      <c r="U57" s="21">
        <v>25</v>
      </c>
      <c r="V57" s="20"/>
      <c r="W57" s="21"/>
    </row>
    <row r="58" spans="1:23" s="16" customFormat="1" x14ac:dyDescent="0.25">
      <c r="A58" s="16">
        <v>1557</v>
      </c>
      <c r="B58" s="20">
        <v>1344</v>
      </c>
      <c r="C58" s="20" t="s">
        <v>1364</v>
      </c>
      <c r="D58" s="20">
        <v>60</v>
      </c>
      <c r="E58" s="20">
        <v>1</v>
      </c>
      <c r="F58" s="26" t="s">
        <v>1293</v>
      </c>
      <c r="G58" s="23">
        <v>5998.68</v>
      </c>
      <c r="H58" s="20">
        <v>31.5</v>
      </c>
      <c r="I58" s="23">
        <v>1799.61</v>
      </c>
      <c r="J58" s="20">
        <v>21</v>
      </c>
      <c r="K58" s="23">
        <v>1199.74</v>
      </c>
      <c r="L58" s="20">
        <v>0</v>
      </c>
      <c r="M58" s="24">
        <v>0</v>
      </c>
      <c r="N58" s="20">
        <v>0</v>
      </c>
      <c r="O58" s="24">
        <v>0</v>
      </c>
      <c r="P58" s="20">
        <v>0</v>
      </c>
      <c r="Q58" s="23">
        <v>0</v>
      </c>
      <c r="R58" s="22">
        <v>8998.0300000000007</v>
      </c>
      <c r="S58" s="20">
        <v>100</v>
      </c>
      <c r="T58" s="20">
        <v>50</v>
      </c>
      <c r="U58" s="21">
        <v>25</v>
      </c>
      <c r="V58" s="20"/>
      <c r="W58" s="21"/>
    </row>
    <row r="59" spans="1:23" s="16" customFormat="1" ht="30" x14ac:dyDescent="0.25">
      <c r="A59" s="16">
        <v>1558</v>
      </c>
      <c r="B59" s="20">
        <v>1345</v>
      </c>
      <c r="C59" s="20" t="s">
        <v>1364</v>
      </c>
      <c r="D59" s="20">
        <v>61</v>
      </c>
      <c r="E59" s="20">
        <v>1</v>
      </c>
      <c r="F59" s="26" t="s">
        <v>1292</v>
      </c>
      <c r="G59" s="23">
        <v>1332.26</v>
      </c>
      <c r="H59" s="20">
        <v>0</v>
      </c>
      <c r="I59" s="24">
        <v>0</v>
      </c>
      <c r="J59" s="25">
        <v>0</v>
      </c>
      <c r="K59" s="24">
        <v>0</v>
      </c>
      <c r="L59" s="20">
        <v>0</v>
      </c>
      <c r="M59" s="24">
        <v>0</v>
      </c>
      <c r="N59" s="20">
        <v>0</v>
      </c>
      <c r="O59" s="24">
        <v>0</v>
      </c>
      <c r="P59" s="20">
        <v>0</v>
      </c>
      <c r="Q59" s="23">
        <v>0</v>
      </c>
      <c r="R59" s="22">
        <v>1332.26</v>
      </c>
      <c r="S59" s="20">
        <v>0</v>
      </c>
      <c r="T59" s="20">
        <v>0</v>
      </c>
      <c r="U59" s="21">
        <v>0</v>
      </c>
      <c r="V59" s="20"/>
      <c r="W59" s="21"/>
    </row>
    <row r="60" spans="1:23" s="16" customFormat="1" x14ac:dyDescent="0.25">
      <c r="A60" s="16">
        <v>1559</v>
      </c>
      <c r="B60" s="20">
        <v>1346</v>
      </c>
      <c r="C60" s="20" t="s">
        <v>1364</v>
      </c>
      <c r="D60" s="20">
        <v>62</v>
      </c>
      <c r="E60" s="20">
        <v>1</v>
      </c>
      <c r="F60" s="26" t="s">
        <v>1291</v>
      </c>
      <c r="G60" s="23">
        <v>6266.31</v>
      </c>
      <c r="H60" s="20">
        <v>31.5</v>
      </c>
      <c r="I60" s="23">
        <v>1879.89</v>
      </c>
      <c r="J60" s="20">
        <v>21</v>
      </c>
      <c r="K60" s="23">
        <v>1253.26</v>
      </c>
      <c r="L60" s="20">
        <v>10.5</v>
      </c>
      <c r="M60" s="23">
        <v>626.63</v>
      </c>
      <c r="N60" s="20">
        <v>0</v>
      </c>
      <c r="O60" s="24">
        <v>0</v>
      </c>
      <c r="P60" s="20">
        <v>0</v>
      </c>
      <c r="Q60" s="23">
        <v>0</v>
      </c>
      <c r="R60" s="22">
        <v>10026.09</v>
      </c>
      <c r="S60" s="20">
        <v>100</v>
      </c>
      <c r="T60" s="20">
        <v>50</v>
      </c>
      <c r="U60" s="21">
        <v>25</v>
      </c>
      <c r="V60" s="20"/>
      <c r="W60" s="21"/>
    </row>
    <row r="61" spans="1:23" s="16" customFormat="1" ht="45" x14ac:dyDescent="0.25">
      <c r="A61" s="16">
        <v>1561</v>
      </c>
      <c r="B61" s="20">
        <v>1348</v>
      </c>
      <c r="C61" s="20" t="s">
        <v>1364</v>
      </c>
      <c r="D61" s="20">
        <v>64</v>
      </c>
      <c r="E61" s="20">
        <v>1</v>
      </c>
      <c r="F61" s="26" t="s">
        <v>1289</v>
      </c>
      <c r="G61" s="23">
        <v>3732.67</v>
      </c>
      <c r="H61" s="20">
        <v>31.5</v>
      </c>
      <c r="I61" s="23">
        <v>1119.8</v>
      </c>
      <c r="J61" s="20">
        <v>21</v>
      </c>
      <c r="K61" s="23">
        <v>746.53</v>
      </c>
      <c r="L61" s="20">
        <v>10.5</v>
      </c>
      <c r="M61" s="23">
        <v>373.26</v>
      </c>
      <c r="N61" s="20">
        <v>0</v>
      </c>
      <c r="O61" s="24">
        <v>0</v>
      </c>
      <c r="P61" s="20">
        <v>0</v>
      </c>
      <c r="Q61" s="23">
        <v>0</v>
      </c>
      <c r="R61" s="22">
        <v>5972.26</v>
      </c>
      <c r="S61" s="20">
        <v>100</v>
      </c>
      <c r="T61" s="20">
        <v>50</v>
      </c>
      <c r="U61" s="21">
        <v>25</v>
      </c>
      <c r="V61" s="20"/>
      <c r="W61" s="21"/>
    </row>
    <row r="62" spans="1:23" s="16" customFormat="1" ht="30" x14ac:dyDescent="0.25">
      <c r="A62" s="16">
        <v>1562</v>
      </c>
      <c r="B62" s="20">
        <v>1349</v>
      </c>
      <c r="C62" s="20" t="s">
        <v>1364</v>
      </c>
      <c r="D62" s="20">
        <v>65</v>
      </c>
      <c r="E62" s="20">
        <v>1</v>
      </c>
      <c r="F62" s="26" t="s">
        <v>1288</v>
      </c>
      <c r="G62" s="23">
        <v>5332.55</v>
      </c>
      <c r="H62" s="20">
        <v>31.5</v>
      </c>
      <c r="I62" s="23">
        <v>1599.77</v>
      </c>
      <c r="J62" s="20">
        <v>21</v>
      </c>
      <c r="K62" s="23">
        <v>1066.51</v>
      </c>
      <c r="L62" s="20">
        <v>10.5</v>
      </c>
      <c r="M62" s="23">
        <v>533.25</v>
      </c>
      <c r="N62" s="20">
        <v>0</v>
      </c>
      <c r="O62" s="24">
        <v>0</v>
      </c>
      <c r="P62" s="20">
        <v>0</v>
      </c>
      <c r="Q62" s="23">
        <v>0</v>
      </c>
      <c r="R62" s="22">
        <v>8532.08</v>
      </c>
      <c r="S62" s="20">
        <v>100</v>
      </c>
      <c r="T62" s="20">
        <v>50</v>
      </c>
      <c r="U62" s="21">
        <v>25</v>
      </c>
      <c r="V62" s="20"/>
      <c r="W62" s="21"/>
    </row>
    <row r="63" spans="1:23" s="16" customFormat="1" ht="60" x14ac:dyDescent="0.25">
      <c r="A63" s="16">
        <v>1563</v>
      </c>
      <c r="B63" s="121">
        <v>1350</v>
      </c>
      <c r="C63" s="20" t="s">
        <v>1364</v>
      </c>
      <c r="D63" s="20">
        <v>66</v>
      </c>
      <c r="E63" s="20">
        <v>1</v>
      </c>
      <c r="F63" s="26" t="s">
        <v>1381</v>
      </c>
      <c r="G63" s="23">
        <v>4655.28</v>
      </c>
      <c r="H63" s="20">
        <v>31.5</v>
      </c>
      <c r="I63" s="23">
        <v>1396.58</v>
      </c>
      <c r="J63" s="20">
        <v>21</v>
      </c>
      <c r="K63" s="23">
        <v>931.06</v>
      </c>
      <c r="L63" s="20">
        <v>10.5</v>
      </c>
      <c r="M63" s="152">
        <v>465.53</v>
      </c>
      <c r="N63" s="20">
        <v>0</v>
      </c>
      <c r="O63" s="23">
        <v>0</v>
      </c>
      <c r="P63" s="20">
        <v>0</v>
      </c>
      <c r="Q63" s="23">
        <v>0</v>
      </c>
      <c r="R63" s="22">
        <v>7448.45</v>
      </c>
      <c r="S63" s="20">
        <v>100</v>
      </c>
      <c r="T63" s="20">
        <v>50</v>
      </c>
      <c r="U63" s="21">
        <v>25</v>
      </c>
      <c r="V63" s="20"/>
      <c r="W63" s="21"/>
    </row>
    <row r="64" spans="1:23" s="16" customFormat="1" ht="30" x14ac:dyDescent="0.25">
      <c r="A64" s="16">
        <v>1564</v>
      </c>
      <c r="B64" s="20">
        <v>1351</v>
      </c>
      <c r="C64" s="20" t="s">
        <v>1364</v>
      </c>
      <c r="D64" s="20">
        <v>67</v>
      </c>
      <c r="E64" s="20">
        <v>1</v>
      </c>
      <c r="F64" s="26" t="s">
        <v>1380</v>
      </c>
      <c r="G64" s="23">
        <v>365.79</v>
      </c>
      <c r="H64" s="20">
        <v>31.5</v>
      </c>
      <c r="I64" s="23">
        <v>109.74</v>
      </c>
      <c r="J64" s="20">
        <v>21</v>
      </c>
      <c r="K64" s="23">
        <v>73.150000000000006</v>
      </c>
      <c r="L64" s="20">
        <v>10.5</v>
      </c>
      <c r="M64" s="23">
        <v>36.58</v>
      </c>
      <c r="N64" s="20">
        <v>0</v>
      </c>
      <c r="O64" s="24">
        <v>0</v>
      </c>
      <c r="P64" s="20">
        <v>0</v>
      </c>
      <c r="Q64" s="23">
        <v>0</v>
      </c>
      <c r="R64" s="22">
        <v>585.26</v>
      </c>
      <c r="S64" s="20">
        <v>100</v>
      </c>
      <c r="T64" s="20">
        <v>50</v>
      </c>
      <c r="U64" s="21">
        <v>25</v>
      </c>
      <c r="V64" s="20"/>
      <c r="W64" s="21"/>
    </row>
    <row r="65" spans="1:23" s="16" customFormat="1" ht="30" x14ac:dyDescent="0.25">
      <c r="A65" s="16">
        <v>1565</v>
      </c>
      <c r="B65" s="20">
        <v>1352</v>
      </c>
      <c r="C65" s="20" t="s">
        <v>1364</v>
      </c>
      <c r="D65" s="20">
        <v>68</v>
      </c>
      <c r="E65" s="20">
        <v>1</v>
      </c>
      <c r="F65" s="26" t="s">
        <v>1285</v>
      </c>
      <c r="G65" s="23">
        <v>3666.05</v>
      </c>
      <c r="H65" s="20">
        <v>31.5</v>
      </c>
      <c r="I65" s="23">
        <v>1099.81</v>
      </c>
      <c r="J65" s="20">
        <v>21</v>
      </c>
      <c r="K65" s="23">
        <v>733.22</v>
      </c>
      <c r="L65" s="20">
        <v>10.5</v>
      </c>
      <c r="M65" s="23">
        <v>366.61</v>
      </c>
      <c r="N65" s="20">
        <v>0</v>
      </c>
      <c r="O65" s="24">
        <v>0</v>
      </c>
      <c r="P65" s="20">
        <v>0</v>
      </c>
      <c r="Q65" s="23">
        <v>0</v>
      </c>
      <c r="R65" s="22">
        <v>5865.69</v>
      </c>
      <c r="S65" s="20">
        <v>100</v>
      </c>
      <c r="T65" s="20">
        <v>50</v>
      </c>
      <c r="U65" s="21">
        <v>25</v>
      </c>
      <c r="V65" s="20"/>
      <c r="W65" s="21"/>
    </row>
    <row r="66" spans="1:23" s="16" customFormat="1" ht="30" x14ac:dyDescent="0.25">
      <c r="A66" s="16">
        <v>1566</v>
      </c>
      <c r="B66" s="20">
        <v>1353</v>
      </c>
      <c r="C66" s="20" t="s">
        <v>1364</v>
      </c>
      <c r="D66" s="20">
        <v>69</v>
      </c>
      <c r="E66" s="20">
        <v>1</v>
      </c>
      <c r="F66" s="26" t="s">
        <v>1284</v>
      </c>
      <c r="G66" s="23">
        <v>3999.12</v>
      </c>
      <c r="H66" s="20">
        <v>31.5</v>
      </c>
      <c r="I66" s="23">
        <v>1199.74</v>
      </c>
      <c r="J66" s="20">
        <v>21</v>
      </c>
      <c r="K66" s="23">
        <v>799.83</v>
      </c>
      <c r="L66" s="20">
        <v>10.5</v>
      </c>
      <c r="M66" s="23">
        <v>399.91</v>
      </c>
      <c r="N66" s="20">
        <v>0</v>
      </c>
      <c r="O66" s="24">
        <v>0</v>
      </c>
      <c r="P66" s="20">
        <v>0</v>
      </c>
      <c r="Q66" s="23">
        <v>0</v>
      </c>
      <c r="R66" s="22">
        <v>6398.6</v>
      </c>
      <c r="S66" s="20">
        <v>100</v>
      </c>
      <c r="T66" s="20">
        <v>50</v>
      </c>
      <c r="U66" s="21">
        <v>25</v>
      </c>
      <c r="V66" s="20"/>
      <c r="W66" s="21"/>
    </row>
    <row r="67" spans="1:23" s="16" customFormat="1" ht="30" x14ac:dyDescent="0.25">
      <c r="A67" s="16">
        <v>1567</v>
      </c>
      <c r="B67" s="20">
        <v>1354</v>
      </c>
      <c r="C67" s="20" t="s">
        <v>1364</v>
      </c>
      <c r="D67" s="20">
        <v>70</v>
      </c>
      <c r="E67" s="20">
        <v>1</v>
      </c>
      <c r="F67" s="26" t="s">
        <v>1283</v>
      </c>
      <c r="G67" s="23">
        <v>7999.4</v>
      </c>
      <c r="H67" s="20">
        <v>31.5</v>
      </c>
      <c r="I67" s="23">
        <v>2399.8200000000002</v>
      </c>
      <c r="J67" s="20">
        <v>21</v>
      </c>
      <c r="K67" s="23">
        <v>1599.88</v>
      </c>
      <c r="L67" s="20">
        <v>10.5</v>
      </c>
      <c r="M67" s="23">
        <v>799.94</v>
      </c>
      <c r="N67" s="20">
        <v>0</v>
      </c>
      <c r="O67" s="24">
        <v>0</v>
      </c>
      <c r="P67" s="20">
        <v>0</v>
      </c>
      <c r="Q67" s="23">
        <v>0</v>
      </c>
      <c r="R67" s="22">
        <v>12799.04</v>
      </c>
      <c r="S67" s="20">
        <v>100</v>
      </c>
      <c r="T67" s="20">
        <v>50</v>
      </c>
      <c r="U67" s="21">
        <v>25</v>
      </c>
      <c r="V67" s="20"/>
      <c r="W67" s="21"/>
    </row>
    <row r="68" spans="1:23" s="16" customFormat="1" ht="30" x14ac:dyDescent="0.25">
      <c r="A68" s="16">
        <v>1568</v>
      </c>
      <c r="B68" s="20">
        <v>1355</v>
      </c>
      <c r="C68" s="20" t="s">
        <v>1364</v>
      </c>
      <c r="D68" s="20">
        <v>71</v>
      </c>
      <c r="E68" s="20">
        <v>1</v>
      </c>
      <c r="F68" s="26" t="s">
        <v>1282</v>
      </c>
      <c r="G68" s="23">
        <v>3198.59</v>
      </c>
      <c r="H68" s="20">
        <v>31.5</v>
      </c>
      <c r="I68" s="23">
        <v>959.57</v>
      </c>
      <c r="J68" s="20">
        <v>21</v>
      </c>
      <c r="K68" s="23">
        <v>639.72</v>
      </c>
      <c r="L68" s="20">
        <v>10.5</v>
      </c>
      <c r="M68" s="23">
        <v>319.86</v>
      </c>
      <c r="N68" s="20">
        <v>0</v>
      </c>
      <c r="O68" s="24">
        <v>0</v>
      </c>
      <c r="P68" s="20">
        <v>0</v>
      </c>
      <c r="Q68" s="23">
        <v>0</v>
      </c>
      <c r="R68" s="22">
        <v>5117.74</v>
      </c>
      <c r="S68" s="20">
        <v>100</v>
      </c>
      <c r="T68" s="20">
        <v>50</v>
      </c>
      <c r="U68" s="21">
        <v>25</v>
      </c>
      <c r="V68" s="20"/>
      <c r="W68" s="21"/>
    </row>
    <row r="69" spans="1:23" s="16" customFormat="1" ht="30" x14ac:dyDescent="0.25">
      <c r="A69" s="16">
        <v>1570</v>
      </c>
      <c r="B69" s="20">
        <v>1357</v>
      </c>
      <c r="C69" s="20" t="s">
        <v>1364</v>
      </c>
      <c r="D69" s="20">
        <v>73</v>
      </c>
      <c r="E69" s="20">
        <v>1</v>
      </c>
      <c r="F69" s="26" t="s">
        <v>1379</v>
      </c>
      <c r="G69" s="23">
        <v>17333.419999999998</v>
      </c>
      <c r="H69" s="20">
        <v>31.5</v>
      </c>
      <c r="I69" s="23">
        <v>5200.03</v>
      </c>
      <c r="J69" s="20">
        <v>21</v>
      </c>
      <c r="K69" s="23">
        <v>3466.68</v>
      </c>
      <c r="L69" s="20">
        <v>0</v>
      </c>
      <c r="M69" s="24">
        <v>0</v>
      </c>
      <c r="N69" s="20">
        <v>0</v>
      </c>
      <c r="O69" s="24">
        <v>0</v>
      </c>
      <c r="P69" s="20">
        <v>0</v>
      </c>
      <c r="Q69" s="23">
        <v>0</v>
      </c>
      <c r="R69" s="22">
        <v>26000.13</v>
      </c>
      <c r="S69" s="20">
        <v>100</v>
      </c>
      <c r="T69" s="20">
        <v>50</v>
      </c>
      <c r="U69" s="21">
        <v>25</v>
      </c>
      <c r="V69" s="20"/>
      <c r="W69" s="21"/>
    </row>
    <row r="70" spans="1:23" s="16" customFormat="1" ht="45" x14ac:dyDescent="0.25">
      <c r="A70" s="16">
        <v>1571</v>
      </c>
      <c r="B70" s="20">
        <v>1358</v>
      </c>
      <c r="C70" s="20" t="s">
        <v>1364</v>
      </c>
      <c r="D70" s="20">
        <v>74</v>
      </c>
      <c r="E70" s="20">
        <v>1</v>
      </c>
      <c r="F70" s="26" t="s">
        <v>1279</v>
      </c>
      <c r="G70" s="23">
        <v>3198.59</v>
      </c>
      <c r="H70" s="20">
        <v>31.5</v>
      </c>
      <c r="I70" s="23">
        <v>959.57</v>
      </c>
      <c r="J70" s="20">
        <v>21</v>
      </c>
      <c r="K70" s="23">
        <v>639.72</v>
      </c>
      <c r="L70" s="20">
        <v>10.5</v>
      </c>
      <c r="M70" s="23">
        <v>319.86</v>
      </c>
      <c r="N70" s="20">
        <v>0</v>
      </c>
      <c r="O70" s="24">
        <v>0</v>
      </c>
      <c r="P70" s="20">
        <v>0</v>
      </c>
      <c r="Q70" s="23">
        <v>0</v>
      </c>
      <c r="R70" s="22">
        <v>5117.74</v>
      </c>
      <c r="S70" s="20">
        <v>100</v>
      </c>
      <c r="T70" s="20">
        <v>50</v>
      </c>
      <c r="U70" s="21">
        <v>25</v>
      </c>
      <c r="V70" s="20"/>
      <c r="W70" s="21"/>
    </row>
    <row r="71" spans="1:23" s="16" customFormat="1" x14ac:dyDescent="0.25">
      <c r="A71" s="16">
        <v>1572</v>
      </c>
      <c r="B71" s="20">
        <v>1359</v>
      </c>
      <c r="C71" s="20" t="s">
        <v>1364</v>
      </c>
      <c r="D71" s="20">
        <v>75</v>
      </c>
      <c r="E71" s="20">
        <v>1</v>
      </c>
      <c r="F71" s="26" t="s">
        <v>1278</v>
      </c>
      <c r="G71" s="23">
        <v>6133.07</v>
      </c>
      <c r="H71" s="20">
        <v>31.5</v>
      </c>
      <c r="I71" s="23">
        <v>1839.93</v>
      </c>
      <c r="J71" s="20">
        <v>21</v>
      </c>
      <c r="K71" s="23">
        <v>1226.6099999999999</v>
      </c>
      <c r="L71" s="20">
        <v>10.5</v>
      </c>
      <c r="M71" s="23">
        <v>613.30999999999995</v>
      </c>
      <c r="N71" s="20">
        <v>0</v>
      </c>
      <c r="O71" s="24">
        <v>0</v>
      </c>
      <c r="P71" s="20">
        <v>0</v>
      </c>
      <c r="Q71" s="23">
        <v>0</v>
      </c>
      <c r="R71" s="22">
        <v>9812.92</v>
      </c>
      <c r="S71" s="20">
        <v>100</v>
      </c>
      <c r="T71" s="20">
        <v>50</v>
      </c>
      <c r="U71" s="21">
        <v>25</v>
      </c>
      <c r="V71" s="20"/>
      <c r="W71" s="21"/>
    </row>
    <row r="72" spans="1:23" s="16" customFormat="1" x14ac:dyDescent="0.25">
      <c r="A72" s="16">
        <v>1574</v>
      </c>
      <c r="B72" s="20">
        <v>1361</v>
      </c>
      <c r="C72" s="20" t="s">
        <v>1364</v>
      </c>
      <c r="D72" s="20">
        <v>77</v>
      </c>
      <c r="E72" s="20">
        <v>1</v>
      </c>
      <c r="F72" s="26" t="s">
        <v>1276</v>
      </c>
      <c r="G72" s="23">
        <v>5332.55</v>
      </c>
      <c r="H72" s="20">
        <v>31.5</v>
      </c>
      <c r="I72" s="23">
        <v>1599.77</v>
      </c>
      <c r="J72" s="20">
        <v>21</v>
      </c>
      <c r="K72" s="23">
        <v>1066.51</v>
      </c>
      <c r="L72" s="20">
        <v>10.5</v>
      </c>
      <c r="M72" s="23">
        <v>533.25</v>
      </c>
      <c r="N72" s="20">
        <v>0</v>
      </c>
      <c r="O72" s="24">
        <v>0</v>
      </c>
      <c r="P72" s="20">
        <v>0</v>
      </c>
      <c r="Q72" s="23">
        <v>0</v>
      </c>
      <c r="R72" s="22">
        <v>8532.08</v>
      </c>
      <c r="S72" s="20">
        <v>100</v>
      </c>
      <c r="T72" s="20">
        <v>50</v>
      </c>
      <c r="U72" s="21">
        <v>25</v>
      </c>
      <c r="V72" s="20"/>
      <c r="W72" s="21"/>
    </row>
    <row r="73" spans="1:23" s="16" customFormat="1" x14ac:dyDescent="0.25">
      <c r="A73" s="16">
        <v>1575</v>
      </c>
      <c r="B73" s="20">
        <v>1362</v>
      </c>
      <c r="C73" s="20" t="s">
        <v>1364</v>
      </c>
      <c r="D73" s="20">
        <v>78</v>
      </c>
      <c r="E73" s="20">
        <v>1</v>
      </c>
      <c r="F73" s="26" t="s">
        <v>1275</v>
      </c>
      <c r="G73" s="23">
        <v>4666.42</v>
      </c>
      <c r="H73" s="20">
        <v>31.5</v>
      </c>
      <c r="I73" s="23">
        <v>1399.92</v>
      </c>
      <c r="J73" s="20">
        <v>21</v>
      </c>
      <c r="K73" s="23">
        <v>933.28</v>
      </c>
      <c r="L73" s="20">
        <v>10.5</v>
      </c>
      <c r="M73" s="23">
        <v>466.64</v>
      </c>
      <c r="N73" s="20">
        <v>0</v>
      </c>
      <c r="O73" s="24">
        <v>0</v>
      </c>
      <c r="P73" s="20">
        <v>0</v>
      </c>
      <c r="Q73" s="23">
        <v>0</v>
      </c>
      <c r="R73" s="22">
        <v>7466.26</v>
      </c>
      <c r="S73" s="20">
        <v>100</v>
      </c>
      <c r="T73" s="20">
        <v>50</v>
      </c>
      <c r="U73" s="21">
        <v>25</v>
      </c>
      <c r="V73" s="20"/>
      <c r="W73" s="21"/>
    </row>
    <row r="74" spans="1:23" s="16" customFormat="1" x14ac:dyDescent="0.25">
      <c r="A74" s="16">
        <v>1577</v>
      </c>
      <c r="B74" s="20">
        <v>1364</v>
      </c>
      <c r="C74" s="20" t="s">
        <v>1364</v>
      </c>
      <c r="D74" s="20">
        <v>80</v>
      </c>
      <c r="E74" s="20">
        <v>1</v>
      </c>
      <c r="F74" s="26" t="s">
        <v>1273</v>
      </c>
      <c r="G74" s="23">
        <v>3198.59</v>
      </c>
      <c r="H74" s="20">
        <v>31.5</v>
      </c>
      <c r="I74" s="23">
        <v>959.57</v>
      </c>
      <c r="J74" s="20">
        <v>21</v>
      </c>
      <c r="K74" s="23">
        <v>639.72</v>
      </c>
      <c r="L74" s="20">
        <v>0</v>
      </c>
      <c r="M74" s="24">
        <v>0</v>
      </c>
      <c r="N74" s="20">
        <v>0</v>
      </c>
      <c r="O74" s="24">
        <v>0</v>
      </c>
      <c r="P74" s="20">
        <v>0</v>
      </c>
      <c r="Q74" s="23">
        <v>0</v>
      </c>
      <c r="R74" s="22">
        <v>4797.88</v>
      </c>
      <c r="S74" s="20">
        <v>100</v>
      </c>
      <c r="T74" s="20">
        <v>50</v>
      </c>
      <c r="U74" s="21">
        <v>25</v>
      </c>
      <c r="V74" s="20"/>
      <c r="W74" s="21"/>
    </row>
    <row r="75" spans="1:23" s="16" customFormat="1" x14ac:dyDescent="0.25">
      <c r="A75" s="16">
        <v>1578</v>
      </c>
      <c r="B75" s="20">
        <v>1365</v>
      </c>
      <c r="C75" s="20" t="s">
        <v>1364</v>
      </c>
      <c r="D75" s="20">
        <v>81</v>
      </c>
      <c r="E75" s="20">
        <v>1</v>
      </c>
      <c r="F75" s="26" t="s">
        <v>1272</v>
      </c>
      <c r="G75" s="23">
        <v>3198.59</v>
      </c>
      <c r="H75" s="20">
        <v>31.5</v>
      </c>
      <c r="I75" s="23">
        <v>959.57</v>
      </c>
      <c r="J75" s="20">
        <v>21</v>
      </c>
      <c r="K75" s="23">
        <v>639.72</v>
      </c>
      <c r="L75" s="20">
        <v>10.5</v>
      </c>
      <c r="M75" s="23">
        <v>319.86</v>
      </c>
      <c r="N75" s="20">
        <v>0</v>
      </c>
      <c r="O75" s="24">
        <v>0</v>
      </c>
      <c r="P75" s="20">
        <v>0</v>
      </c>
      <c r="Q75" s="23">
        <v>0</v>
      </c>
      <c r="R75" s="22">
        <v>5117.74</v>
      </c>
      <c r="S75" s="20">
        <v>100</v>
      </c>
      <c r="T75" s="20">
        <v>50</v>
      </c>
      <c r="U75" s="21">
        <v>25</v>
      </c>
      <c r="V75" s="20"/>
      <c r="W75" s="21"/>
    </row>
    <row r="76" spans="1:23" s="16" customFormat="1" x14ac:dyDescent="0.25">
      <c r="A76" s="16">
        <v>1579</v>
      </c>
      <c r="B76" s="20">
        <v>1366</v>
      </c>
      <c r="C76" s="20" t="s">
        <v>1364</v>
      </c>
      <c r="D76" s="20">
        <v>82</v>
      </c>
      <c r="E76" s="20">
        <v>1</v>
      </c>
      <c r="F76" s="26" t="s">
        <v>1271</v>
      </c>
      <c r="G76" s="23">
        <v>3666.05</v>
      </c>
      <c r="H76" s="20">
        <v>31.5</v>
      </c>
      <c r="I76" s="23">
        <v>1099.81</v>
      </c>
      <c r="J76" s="20">
        <v>21</v>
      </c>
      <c r="K76" s="23">
        <v>733.22</v>
      </c>
      <c r="L76" s="20">
        <v>10.5</v>
      </c>
      <c r="M76" s="23">
        <v>366.61</v>
      </c>
      <c r="N76" s="20">
        <v>0</v>
      </c>
      <c r="O76" s="24">
        <v>0</v>
      </c>
      <c r="P76" s="20">
        <v>0</v>
      </c>
      <c r="Q76" s="23">
        <v>0</v>
      </c>
      <c r="R76" s="22">
        <v>5865.69</v>
      </c>
      <c r="S76" s="20">
        <v>100</v>
      </c>
      <c r="T76" s="20">
        <v>50</v>
      </c>
      <c r="U76" s="21">
        <v>25</v>
      </c>
      <c r="V76" s="20"/>
      <c r="W76" s="21"/>
    </row>
    <row r="77" spans="1:23" s="16" customFormat="1" ht="30" x14ac:dyDescent="0.25">
      <c r="A77" s="16">
        <v>1580</v>
      </c>
      <c r="B77" s="20">
        <v>1367</v>
      </c>
      <c r="C77" s="20" t="s">
        <v>1364</v>
      </c>
      <c r="D77" s="20">
        <v>83</v>
      </c>
      <c r="E77" s="20">
        <v>1</v>
      </c>
      <c r="F77" s="26" t="s">
        <v>1270</v>
      </c>
      <c r="G77" s="23">
        <v>5332.55</v>
      </c>
      <c r="H77" s="20">
        <v>31.5</v>
      </c>
      <c r="I77" s="23">
        <v>1599.77</v>
      </c>
      <c r="J77" s="20">
        <v>21</v>
      </c>
      <c r="K77" s="23">
        <v>1066.51</v>
      </c>
      <c r="L77" s="20">
        <v>10.5</v>
      </c>
      <c r="M77" s="23">
        <v>533.25</v>
      </c>
      <c r="N77" s="20">
        <v>0</v>
      </c>
      <c r="O77" s="24">
        <v>0</v>
      </c>
      <c r="P77" s="20">
        <v>0</v>
      </c>
      <c r="Q77" s="23">
        <v>0</v>
      </c>
      <c r="R77" s="22">
        <v>8532.08</v>
      </c>
      <c r="S77" s="20">
        <v>100</v>
      </c>
      <c r="T77" s="20">
        <v>50</v>
      </c>
      <c r="U77" s="21">
        <v>25</v>
      </c>
      <c r="V77" s="20"/>
      <c r="W77" s="21"/>
    </row>
    <row r="78" spans="1:23" s="16" customFormat="1" x14ac:dyDescent="0.25">
      <c r="A78" s="16">
        <v>1581</v>
      </c>
      <c r="B78" s="20">
        <v>1368</v>
      </c>
      <c r="C78" s="20" t="s">
        <v>1364</v>
      </c>
      <c r="D78" s="20">
        <v>84</v>
      </c>
      <c r="E78" s="20">
        <v>1</v>
      </c>
      <c r="F78" s="26" t="s">
        <v>1269</v>
      </c>
      <c r="G78" s="23">
        <v>1733.11</v>
      </c>
      <c r="H78" s="20">
        <v>0</v>
      </c>
      <c r="I78" s="24">
        <v>519.93299999999999</v>
      </c>
      <c r="J78" s="25">
        <v>0</v>
      </c>
      <c r="K78" s="24">
        <v>346.62200000000001</v>
      </c>
      <c r="L78" s="25">
        <v>0</v>
      </c>
      <c r="M78" s="24">
        <v>0</v>
      </c>
      <c r="N78" s="20">
        <v>0</v>
      </c>
      <c r="O78" s="24">
        <v>0</v>
      </c>
      <c r="P78" s="20">
        <v>0</v>
      </c>
      <c r="Q78" s="23">
        <v>0</v>
      </c>
      <c r="R78" s="22">
        <v>2599.6649999999995</v>
      </c>
      <c r="S78" s="20">
        <v>0</v>
      </c>
      <c r="T78" s="20">
        <v>0</v>
      </c>
      <c r="U78" s="21">
        <v>0</v>
      </c>
      <c r="V78" s="20"/>
      <c r="W78" s="21"/>
    </row>
    <row r="79" spans="1:23" s="16" customFormat="1" x14ac:dyDescent="0.25">
      <c r="A79" s="16">
        <v>1582</v>
      </c>
      <c r="B79" s="20">
        <v>1369</v>
      </c>
      <c r="C79" s="20" t="s">
        <v>1364</v>
      </c>
      <c r="D79" s="20">
        <v>85</v>
      </c>
      <c r="E79" s="20">
        <v>1</v>
      </c>
      <c r="F79" s="26" t="s">
        <v>1268</v>
      </c>
      <c r="G79" s="23">
        <v>5998.68</v>
      </c>
      <c r="H79" s="20">
        <v>31.5</v>
      </c>
      <c r="I79" s="23">
        <v>1799.61</v>
      </c>
      <c r="J79" s="20">
        <v>21</v>
      </c>
      <c r="K79" s="23">
        <v>1199.74</v>
      </c>
      <c r="L79" s="20">
        <v>10.5</v>
      </c>
      <c r="M79" s="23">
        <v>599.86</v>
      </c>
      <c r="N79" s="20">
        <v>0</v>
      </c>
      <c r="O79" s="24">
        <v>0</v>
      </c>
      <c r="P79" s="20">
        <v>0</v>
      </c>
      <c r="Q79" s="23">
        <v>0</v>
      </c>
      <c r="R79" s="22">
        <v>9597.89</v>
      </c>
      <c r="S79" s="20">
        <v>100</v>
      </c>
      <c r="T79" s="20">
        <v>50</v>
      </c>
      <c r="U79" s="21">
        <v>25</v>
      </c>
      <c r="V79" s="20"/>
      <c r="W79" s="21"/>
    </row>
    <row r="80" spans="1:23" s="16" customFormat="1" ht="30" x14ac:dyDescent="0.25">
      <c r="A80" s="16">
        <v>1583</v>
      </c>
      <c r="B80" s="20">
        <v>1370</v>
      </c>
      <c r="C80" s="20" t="s">
        <v>1364</v>
      </c>
      <c r="D80" s="20">
        <v>86</v>
      </c>
      <c r="E80" s="20">
        <v>1</v>
      </c>
      <c r="F80" s="26" t="s">
        <v>1267</v>
      </c>
      <c r="G80" s="23">
        <v>4666.42</v>
      </c>
      <c r="H80" s="20">
        <v>31.5</v>
      </c>
      <c r="I80" s="23">
        <v>1399.92</v>
      </c>
      <c r="J80" s="20">
        <v>21</v>
      </c>
      <c r="K80" s="23">
        <v>933.28</v>
      </c>
      <c r="L80" s="20">
        <v>10.5</v>
      </c>
      <c r="M80" s="23">
        <v>466.64</v>
      </c>
      <c r="N80" s="20">
        <v>0</v>
      </c>
      <c r="O80" s="24">
        <v>0</v>
      </c>
      <c r="P80" s="20">
        <v>0</v>
      </c>
      <c r="Q80" s="23">
        <v>0</v>
      </c>
      <c r="R80" s="22">
        <v>7466.26</v>
      </c>
      <c r="S80" s="20">
        <v>100</v>
      </c>
      <c r="T80" s="20">
        <v>50</v>
      </c>
      <c r="U80" s="21">
        <v>25</v>
      </c>
      <c r="V80" s="20"/>
      <c r="W80" s="21"/>
    </row>
    <row r="81" spans="2:23" s="16" customFormat="1" ht="30" x14ac:dyDescent="0.25">
      <c r="B81" s="20">
        <v>1371</v>
      </c>
      <c r="C81" s="20" t="s">
        <v>1364</v>
      </c>
      <c r="D81" s="20">
        <v>87</v>
      </c>
      <c r="E81" s="20">
        <v>1</v>
      </c>
      <c r="F81" s="26" t="s">
        <v>1266</v>
      </c>
      <c r="G81" s="23">
        <v>6133.07</v>
      </c>
      <c r="H81" s="20">
        <v>31.5</v>
      </c>
      <c r="I81" s="23">
        <v>1839.93</v>
      </c>
      <c r="J81" s="20">
        <v>21</v>
      </c>
      <c r="K81" s="23">
        <v>1226.6099999999999</v>
      </c>
      <c r="L81" s="20">
        <v>0</v>
      </c>
      <c r="M81" s="24">
        <v>0</v>
      </c>
      <c r="N81" s="20">
        <v>0</v>
      </c>
      <c r="O81" s="24">
        <v>0</v>
      </c>
      <c r="P81" s="20">
        <v>0</v>
      </c>
      <c r="Q81" s="23">
        <v>0</v>
      </c>
      <c r="R81" s="22">
        <v>9199.61</v>
      </c>
      <c r="S81" s="20"/>
      <c r="T81" s="20"/>
      <c r="U81" s="21"/>
      <c r="V81" s="20"/>
      <c r="W81" s="21"/>
    </row>
    <row r="82" spans="2:23" s="16" customFormat="1" x14ac:dyDescent="0.25">
      <c r="B82" s="288">
        <v>2536</v>
      </c>
      <c r="C82" s="20" t="s">
        <v>1364</v>
      </c>
      <c r="D82" s="20">
        <v>88</v>
      </c>
      <c r="E82" s="20"/>
      <c r="F82" s="26" t="s">
        <v>1265</v>
      </c>
      <c r="G82" s="23">
        <v>634.41</v>
      </c>
      <c r="H82" s="20">
        <v>0</v>
      </c>
      <c r="I82" s="24">
        <v>0</v>
      </c>
      <c r="J82" s="25">
        <v>0</v>
      </c>
      <c r="K82" s="24">
        <v>0</v>
      </c>
      <c r="L82" s="25">
        <v>0</v>
      </c>
      <c r="M82" s="24">
        <v>0</v>
      </c>
      <c r="N82" s="20">
        <v>0</v>
      </c>
      <c r="O82" s="23">
        <v>0</v>
      </c>
      <c r="P82" s="20">
        <v>0</v>
      </c>
      <c r="Q82" s="23">
        <v>0</v>
      </c>
      <c r="R82" s="22">
        <v>634.41</v>
      </c>
      <c r="S82" s="20"/>
      <c r="T82" s="20"/>
      <c r="U82" s="21"/>
      <c r="V82" s="20"/>
      <c r="W82" s="21"/>
    </row>
    <row r="83" spans="2:23" s="16" customFormat="1" x14ac:dyDescent="0.25">
      <c r="B83" s="288">
        <v>2537</v>
      </c>
      <c r="C83" s="20" t="s">
        <v>1364</v>
      </c>
      <c r="D83" s="20">
        <v>89</v>
      </c>
      <c r="E83" s="45"/>
      <c r="F83" s="26" t="s">
        <v>1264</v>
      </c>
      <c r="G83" s="23">
        <v>1268.82</v>
      </c>
      <c r="H83" s="20">
        <v>0</v>
      </c>
      <c r="I83" s="24">
        <v>0</v>
      </c>
      <c r="J83" s="25">
        <v>0</v>
      </c>
      <c r="K83" s="24">
        <v>0</v>
      </c>
      <c r="L83" s="25">
        <v>0</v>
      </c>
      <c r="M83" s="24">
        <v>0</v>
      </c>
      <c r="N83" s="20">
        <v>0</v>
      </c>
      <c r="O83" s="23">
        <v>0</v>
      </c>
      <c r="P83" s="20">
        <v>0</v>
      </c>
      <c r="Q83" s="23">
        <v>0</v>
      </c>
      <c r="R83" s="22">
        <v>1268.82</v>
      </c>
      <c r="S83" s="70"/>
      <c r="T83" s="70"/>
      <c r="U83" s="70"/>
      <c r="V83" s="70"/>
      <c r="W83" s="70"/>
    </row>
    <row r="84" spans="2:23" s="16" customFormat="1" ht="30" x14ac:dyDescent="0.25">
      <c r="B84" s="96"/>
      <c r="C84" s="20" t="s">
        <v>1364</v>
      </c>
      <c r="D84" s="20">
        <v>90</v>
      </c>
      <c r="E84" s="45"/>
      <c r="F84" s="26" t="s">
        <v>1378</v>
      </c>
      <c r="G84" s="131">
        <v>4700</v>
      </c>
      <c r="H84" s="130"/>
      <c r="I84" s="24">
        <v>0</v>
      </c>
      <c r="J84" s="25">
        <v>0</v>
      </c>
      <c r="K84" s="24">
        <v>0</v>
      </c>
      <c r="L84" s="25">
        <v>0</v>
      </c>
      <c r="M84" s="24">
        <v>0</v>
      </c>
      <c r="N84" s="130"/>
      <c r="O84" s="129"/>
      <c r="P84" s="130"/>
      <c r="Q84" s="129"/>
      <c r="R84" s="22">
        <v>4700</v>
      </c>
      <c r="S84" s="70"/>
      <c r="T84" s="70"/>
      <c r="U84" s="70"/>
      <c r="V84" s="70"/>
      <c r="W84" s="70"/>
    </row>
    <row r="85" spans="2:23" s="16" customFormat="1" ht="30" x14ac:dyDescent="0.25">
      <c r="B85" s="124"/>
      <c r="C85" s="20" t="s">
        <v>1364</v>
      </c>
      <c r="D85" s="45">
        <v>91</v>
      </c>
      <c r="E85" s="45"/>
      <c r="F85" s="286" t="s">
        <v>1377</v>
      </c>
      <c r="G85" s="23">
        <v>11250</v>
      </c>
      <c r="H85" s="20"/>
      <c r="I85" s="23">
        <v>3375</v>
      </c>
      <c r="J85" s="20"/>
      <c r="K85" s="23">
        <v>2250</v>
      </c>
      <c r="L85" s="20"/>
      <c r="M85" s="23">
        <v>1125</v>
      </c>
      <c r="N85" s="20"/>
      <c r="O85" s="23"/>
      <c r="P85" s="20"/>
      <c r="Q85" s="23"/>
      <c r="R85" s="22">
        <v>18000</v>
      </c>
      <c r="S85" s="70"/>
      <c r="T85" s="70"/>
      <c r="U85" s="70"/>
      <c r="V85" s="70"/>
      <c r="W85" s="70"/>
    </row>
    <row r="86" spans="2:23" s="16" customFormat="1" x14ac:dyDescent="0.25">
      <c r="B86" s="124"/>
      <c r="C86" s="20" t="s">
        <v>1364</v>
      </c>
      <c r="D86" s="45">
        <v>92</v>
      </c>
      <c r="E86" s="45"/>
      <c r="F86" s="20" t="s">
        <v>1376</v>
      </c>
      <c r="G86" s="23">
        <v>11250</v>
      </c>
      <c r="H86" s="20"/>
      <c r="I86" s="23">
        <v>3375</v>
      </c>
      <c r="J86" s="20"/>
      <c r="K86" s="23">
        <v>2250</v>
      </c>
      <c r="L86" s="20"/>
      <c r="M86" s="23">
        <v>1125</v>
      </c>
      <c r="N86" s="20"/>
      <c r="O86" s="23"/>
      <c r="P86" s="20"/>
      <c r="Q86" s="23"/>
      <c r="R86" s="22">
        <v>18000</v>
      </c>
      <c r="S86" s="70"/>
      <c r="T86" s="70"/>
      <c r="U86" s="70"/>
      <c r="V86" s="70"/>
      <c r="W86" s="70"/>
    </row>
    <row r="87" spans="2:23" s="16" customFormat="1" ht="30" x14ac:dyDescent="0.25">
      <c r="B87" s="124"/>
      <c r="C87" s="20" t="s">
        <v>1364</v>
      </c>
      <c r="D87" s="45">
        <v>93</v>
      </c>
      <c r="E87" s="45"/>
      <c r="F87" s="137" t="s">
        <v>1375</v>
      </c>
      <c r="G87" s="23">
        <v>10625</v>
      </c>
      <c r="H87" s="20"/>
      <c r="I87" s="23">
        <v>3187.5</v>
      </c>
      <c r="J87" s="20"/>
      <c r="K87" s="23">
        <v>2125</v>
      </c>
      <c r="L87" s="20"/>
      <c r="M87" s="23">
        <v>1062.5</v>
      </c>
      <c r="N87" s="20"/>
      <c r="O87" s="23"/>
      <c r="P87" s="20"/>
      <c r="Q87" s="23"/>
      <c r="R87" s="22">
        <v>17000</v>
      </c>
      <c r="S87" s="70"/>
      <c r="T87" s="70"/>
      <c r="U87" s="70"/>
      <c r="V87" s="70"/>
      <c r="W87" s="70"/>
    </row>
    <row r="88" spans="2:23" s="16" customFormat="1" ht="30" x14ac:dyDescent="0.25">
      <c r="B88" s="124"/>
      <c r="C88" s="20" t="s">
        <v>1364</v>
      </c>
      <c r="D88" s="45">
        <v>94</v>
      </c>
      <c r="E88" s="45"/>
      <c r="F88" s="137" t="s">
        <v>1374</v>
      </c>
      <c r="G88" s="23">
        <v>12500</v>
      </c>
      <c r="H88" s="20"/>
      <c r="I88" s="23">
        <v>3750</v>
      </c>
      <c r="J88" s="20"/>
      <c r="K88" s="23">
        <v>2500</v>
      </c>
      <c r="L88" s="20"/>
      <c r="M88" s="23">
        <v>1250</v>
      </c>
      <c r="N88" s="20"/>
      <c r="O88" s="23"/>
      <c r="P88" s="20"/>
      <c r="Q88" s="23"/>
      <c r="R88" s="22">
        <v>20000</v>
      </c>
      <c r="S88" s="70"/>
      <c r="T88" s="70"/>
      <c r="U88" s="70"/>
      <c r="V88" s="70"/>
      <c r="W88" s="70"/>
    </row>
    <row r="89" spans="2:23" s="16" customFormat="1" x14ac:dyDescent="0.25">
      <c r="B89" s="124"/>
      <c r="C89" s="20" t="s">
        <v>1364</v>
      </c>
      <c r="D89" s="45">
        <v>95</v>
      </c>
      <c r="E89" s="45"/>
      <c r="F89" s="137" t="s">
        <v>1373</v>
      </c>
      <c r="G89" s="23">
        <v>11250</v>
      </c>
      <c r="H89" s="20"/>
      <c r="I89" s="23">
        <v>3375</v>
      </c>
      <c r="J89" s="20"/>
      <c r="K89" s="23">
        <v>2250</v>
      </c>
      <c r="L89" s="20"/>
      <c r="M89" s="23">
        <v>1125</v>
      </c>
      <c r="N89" s="20"/>
      <c r="O89" s="23"/>
      <c r="P89" s="20"/>
      <c r="Q89" s="23"/>
      <c r="R89" s="22">
        <v>18000</v>
      </c>
      <c r="S89" s="70"/>
      <c r="T89" s="70"/>
      <c r="U89" s="70"/>
      <c r="V89" s="70"/>
      <c r="W89" s="70"/>
    </row>
    <row r="90" spans="2:23" s="16" customFormat="1" ht="45" x14ac:dyDescent="0.25">
      <c r="B90" s="124"/>
      <c r="C90" s="20" t="s">
        <v>1364</v>
      </c>
      <c r="D90" s="45">
        <v>96</v>
      </c>
      <c r="E90" s="45"/>
      <c r="F90" s="249" t="s">
        <v>1372</v>
      </c>
      <c r="G90" s="270">
        <v>3750</v>
      </c>
      <c r="H90" s="27"/>
      <c r="I90" s="270">
        <v>1125</v>
      </c>
      <c r="J90" s="27"/>
      <c r="K90" s="270">
        <v>750</v>
      </c>
      <c r="L90" s="27"/>
      <c r="M90" s="270">
        <v>375</v>
      </c>
      <c r="N90" s="27"/>
      <c r="O90" s="270"/>
      <c r="P90" s="27"/>
      <c r="Q90" s="270"/>
      <c r="R90" s="22">
        <v>6000</v>
      </c>
      <c r="S90" s="70"/>
      <c r="T90" s="70"/>
      <c r="U90" s="70"/>
      <c r="V90" s="70"/>
      <c r="W90" s="70"/>
    </row>
    <row r="91" spans="2:23" s="16" customFormat="1" ht="30" x14ac:dyDescent="0.25">
      <c r="B91" s="124"/>
      <c r="C91" s="27" t="s">
        <v>1364</v>
      </c>
      <c r="D91" s="45">
        <v>97</v>
      </c>
      <c r="E91" s="45"/>
      <c r="F91" s="26" t="s">
        <v>1371</v>
      </c>
      <c r="G91" s="23">
        <v>1875</v>
      </c>
      <c r="H91" s="20"/>
      <c r="I91" s="23">
        <v>562.5</v>
      </c>
      <c r="J91" s="20"/>
      <c r="K91" s="23">
        <v>375</v>
      </c>
      <c r="L91" s="20"/>
      <c r="M91" s="23">
        <v>187.5</v>
      </c>
      <c r="N91" s="20"/>
      <c r="O91" s="23"/>
      <c r="P91" s="20"/>
      <c r="Q91" s="23"/>
      <c r="R91" s="22">
        <v>3000</v>
      </c>
      <c r="S91" s="20"/>
      <c r="T91" s="20"/>
      <c r="U91" s="20"/>
      <c r="V91" s="20"/>
      <c r="W91" s="21"/>
    </row>
    <row r="92" spans="2:23" s="16" customFormat="1" ht="45" x14ac:dyDescent="0.25">
      <c r="B92" s="96"/>
      <c r="C92" s="20" t="s">
        <v>1364</v>
      </c>
      <c r="D92" s="20">
        <v>98</v>
      </c>
      <c r="E92" s="20"/>
      <c r="F92" s="286" t="s">
        <v>1370</v>
      </c>
      <c r="G92" s="23">
        <v>2187.5</v>
      </c>
      <c r="H92" s="20"/>
      <c r="I92" s="23">
        <v>656.25</v>
      </c>
      <c r="J92" s="20"/>
      <c r="K92" s="23">
        <v>437.5</v>
      </c>
      <c r="L92" s="20"/>
      <c r="M92" s="23">
        <v>218.75</v>
      </c>
      <c r="N92" s="20"/>
      <c r="O92" s="23"/>
      <c r="P92" s="20"/>
      <c r="Q92" s="23"/>
      <c r="R92" s="22">
        <v>3500</v>
      </c>
      <c r="S92" s="20"/>
      <c r="T92" s="20"/>
      <c r="U92" s="20"/>
      <c r="V92" s="20"/>
      <c r="W92" s="21"/>
    </row>
    <row r="93" spans="2:23" s="16" customFormat="1" ht="45" x14ac:dyDescent="0.25">
      <c r="B93" s="96"/>
      <c r="C93" s="20" t="s">
        <v>1364</v>
      </c>
      <c r="D93" s="20">
        <v>99</v>
      </c>
      <c r="E93" s="20"/>
      <c r="F93" s="286" t="s">
        <v>1369</v>
      </c>
      <c r="G93" s="23">
        <v>4375</v>
      </c>
      <c r="H93" s="20"/>
      <c r="I93" s="23">
        <v>1312.5</v>
      </c>
      <c r="J93" s="20"/>
      <c r="K93" s="23">
        <v>875</v>
      </c>
      <c r="L93" s="20"/>
      <c r="M93" s="23">
        <v>437.5</v>
      </c>
      <c r="N93" s="20"/>
      <c r="O93" s="23"/>
      <c r="P93" s="20"/>
      <c r="Q93" s="23"/>
      <c r="R93" s="22">
        <v>7000</v>
      </c>
      <c r="S93" s="20"/>
      <c r="T93" s="20"/>
      <c r="U93" s="20"/>
      <c r="V93" s="20"/>
      <c r="W93" s="21"/>
    </row>
    <row r="94" spans="2:23" s="16" customFormat="1" ht="30" x14ac:dyDescent="0.25">
      <c r="B94" s="124"/>
      <c r="C94" s="20" t="s">
        <v>1364</v>
      </c>
      <c r="D94" s="20">
        <v>100</v>
      </c>
      <c r="E94" s="20"/>
      <c r="F94" s="286" t="s">
        <v>1368</v>
      </c>
      <c r="G94" s="23">
        <v>666.13</v>
      </c>
      <c r="H94" s="20">
        <v>31.5</v>
      </c>
      <c r="I94" s="23">
        <v>199.84</v>
      </c>
      <c r="J94" s="20">
        <v>21</v>
      </c>
      <c r="K94" s="23">
        <v>133.22</v>
      </c>
      <c r="L94" s="20">
        <v>10.5</v>
      </c>
      <c r="M94" s="23">
        <v>66.61</v>
      </c>
      <c r="N94" s="20">
        <v>0</v>
      </c>
      <c r="O94" s="23">
        <v>0</v>
      </c>
      <c r="P94" s="20">
        <v>0</v>
      </c>
      <c r="Q94" s="23">
        <v>0</v>
      </c>
      <c r="R94" s="22">
        <v>1065.8</v>
      </c>
      <c r="S94" s="70"/>
      <c r="T94" s="70"/>
      <c r="U94" s="70"/>
      <c r="V94" s="70"/>
      <c r="W94" s="70"/>
    </row>
    <row r="95" spans="2:23" s="16" customFormat="1" x14ac:dyDescent="0.25">
      <c r="B95" s="124"/>
      <c r="C95" s="20" t="s">
        <v>1364</v>
      </c>
      <c r="D95" s="20">
        <v>101</v>
      </c>
      <c r="E95" s="20"/>
      <c r="F95" s="286" t="s">
        <v>1367</v>
      </c>
      <c r="G95" s="229">
        <v>6270.7</v>
      </c>
      <c r="H95" s="20"/>
      <c r="I95" s="23">
        <v>1881.2099999999998</v>
      </c>
      <c r="J95" s="20"/>
      <c r="K95" s="23">
        <v>1254.1400000000001</v>
      </c>
      <c r="L95" s="20"/>
      <c r="M95" s="23">
        <v>627.07000000000005</v>
      </c>
      <c r="N95" s="20"/>
      <c r="O95" s="23"/>
      <c r="P95" s="20"/>
      <c r="Q95" s="23"/>
      <c r="R95" s="22">
        <v>10033.119999999999</v>
      </c>
      <c r="S95" s="70"/>
      <c r="T95" s="70"/>
      <c r="U95" s="70"/>
      <c r="V95" s="70"/>
      <c r="W95" s="70"/>
    </row>
    <row r="96" spans="2:23" s="16" customFormat="1" x14ac:dyDescent="0.25">
      <c r="B96" s="124"/>
      <c r="C96" s="20" t="s">
        <v>1364</v>
      </c>
      <c r="D96" s="20">
        <v>102</v>
      </c>
      <c r="E96" s="20"/>
      <c r="F96" s="286" t="s">
        <v>1366</v>
      </c>
      <c r="G96" s="229">
        <v>2666.8634999999999</v>
      </c>
      <c r="H96" s="229">
        <v>0</v>
      </c>
      <c r="I96" s="229">
        <v>800.05904999999996</v>
      </c>
      <c r="J96" s="229">
        <v>0</v>
      </c>
      <c r="K96" s="246">
        <v>0</v>
      </c>
      <c r="L96" s="246">
        <v>0</v>
      </c>
      <c r="M96" s="246">
        <v>0</v>
      </c>
      <c r="N96" s="229">
        <v>0</v>
      </c>
      <c r="O96" s="229">
        <v>0</v>
      </c>
      <c r="P96" s="229">
        <v>0</v>
      </c>
      <c r="Q96" s="229">
        <v>0</v>
      </c>
      <c r="R96" s="287">
        <v>3466.9225499999998</v>
      </c>
      <c r="S96" s="70"/>
      <c r="T96" s="70"/>
      <c r="U96" s="70"/>
      <c r="V96" s="70"/>
      <c r="W96" s="70"/>
    </row>
    <row r="97" spans="2:23" s="16" customFormat="1" ht="30" x14ac:dyDescent="0.25">
      <c r="B97" s="124"/>
      <c r="C97" s="20" t="s">
        <v>1364</v>
      </c>
      <c r="D97" s="20">
        <v>103</v>
      </c>
      <c r="E97" s="20"/>
      <c r="F97" s="286" t="s">
        <v>1365</v>
      </c>
      <c r="G97" s="23">
        <v>3999.12</v>
      </c>
      <c r="H97" s="20">
        <v>31.5</v>
      </c>
      <c r="I97" s="23">
        <v>1199.74</v>
      </c>
      <c r="J97" s="20">
        <v>21</v>
      </c>
      <c r="K97" s="23">
        <v>799.83</v>
      </c>
      <c r="L97" s="20">
        <v>10.5</v>
      </c>
      <c r="M97" s="23">
        <v>399.91</v>
      </c>
      <c r="N97" s="20">
        <v>0</v>
      </c>
      <c r="O97" s="24">
        <v>0</v>
      </c>
      <c r="P97" s="20">
        <v>0</v>
      </c>
      <c r="Q97" s="23">
        <v>0</v>
      </c>
      <c r="R97" s="22">
        <v>6398.6</v>
      </c>
      <c r="S97" s="70"/>
      <c r="T97" s="70"/>
      <c r="U97" s="70"/>
      <c r="V97" s="70"/>
      <c r="W97" s="70"/>
    </row>
    <row r="98" spans="2:23" s="16" customFormat="1" ht="75" x14ac:dyDescent="0.25">
      <c r="B98" s="124"/>
      <c r="C98" s="20" t="s">
        <v>1364</v>
      </c>
      <c r="D98" s="20">
        <v>104</v>
      </c>
      <c r="E98" s="20"/>
      <c r="F98" s="286" t="s">
        <v>1363</v>
      </c>
      <c r="G98" s="23">
        <v>3200</v>
      </c>
      <c r="H98" s="20"/>
      <c r="I98" s="24">
        <v>0</v>
      </c>
      <c r="J98" s="25"/>
      <c r="K98" s="24">
        <v>0</v>
      </c>
      <c r="L98" s="25"/>
      <c r="M98" s="24">
        <v>0</v>
      </c>
      <c r="N98" s="20"/>
      <c r="O98" s="23"/>
      <c r="P98" s="20"/>
      <c r="Q98" s="23"/>
      <c r="R98" s="22">
        <v>3200</v>
      </c>
      <c r="S98" s="70"/>
      <c r="T98" s="70"/>
      <c r="U98" s="70"/>
      <c r="V98" s="70"/>
      <c r="W98" s="70"/>
    </row>
    <row r="99" spans="2:23" ht="22.5" x14ac:dyDescent="0.25">
      <c r="B99" s="15"/>
      <c r="C99" s="101"/>
      <c r="D99" s="7"/>
      <c r="E99" s="7"/>
      <c r="F99" s="266" t="s">
        <v>3</v>
      </c>
      <c r="G99" s="216"/>
      <c r="H99" s="215"/>
      <c r="I99" s="8"/>
      <c r="J99" s="8"/>
      <c r="K99" s="8"/>
      <c r="L99" s="8"/>
      <c r="M99" s="8"/>
      <c r="N99" s="8"/>
      <c r="O99" s="8"/>
      <c r="P99" s="8"/>
      <c r="Q99" s="8"/>
      <c r="R99" s="285"/>
    </row>
    <row r="100" spans="2:23" ht="33.75" x14ac:dyDescent="0.25">
      <c r="B100" s="10"/>
      <c r="C100" s="101"/>
      <c r="D100" s="7"/>
      <c r="E100" s="7"/>
      <c r="F100" s="5" t="s">
        <v>2</v>
      </c>
      <c r="G100" s="9">
        <v>0.3</v>
      </c>
      <c r="H100" s="3">
        <v>0.3</v>
      </c>
      <c r="I100" s="8"/>
      <c r="J100" s="8"/>
      <c r="K100" s="8"/>
      <c r="L100" s="8"/>
      <c r="M100" s="8"/>
      <c r="N100" s="8"/>
      <c r="O100" s="8"/>
      <c r="P100" s="8"/>
      <c r="Q100" s="8"/>
      <c r="R100" s="285"/>
    </row>
    <row r="101" spans="2:23" ht="22.5" x14ac:dyDescent="0.25">
      <c r="B101" s="10"/>
      <c r="C101" s="101"/>
      <c r="D101" s="7"/>
      <c r="E101" s="7"/>
      <c r="F101" s="5" t="s">
        <v>1</v>
      </c>
      <c r="G101" s="9">
        <v>0.2</v>
      </c>
      <c r="H101" s="3">
        <v>0.2</v>
      </c>
      <c r="I101" s="8"/>
      <c r="J101" s="8"/>
      <c r="K101" s="8"/>
      <c r="L101" s="8"/>
      <c r="M101" s="8"/>
      <c r="N101" s="8"/>
      <c r="O101" s="8"/>
      <c r="P101" s="8"/>
      <c r="Q101" s="8"/>
      <c r="R101" s="285"/>
    </row>
    <row r="102" spans="2:23" ht="34.5" thickBot="1" x14ac:dyDescent="0.3">
      <c r="B102" s="6"/>
      <c r="C102" s="100"/>
      <c r="D102" s="1"/>
      <c r="E102" s="1"/>
      <c r="F102" s="5" t="s">
        <v>0</v>
      </c>
      <c r="G102" s="4">
        <v>0.1</v>
      </c>
      <c r="H102" s="3">
        <v>0.1</v>
      </c>
      <c r="I102" s="2"/>
      <c r="J102" s="2"/>
      <c r="K102" s="2"/>
      <c r="L102" s="2"/>
      <c r="M102" s="2"/>
      <c r="N102" s="2"/>
      <c r="O102" s="2"/>
      <c r="P102" s="2"/>
      <c r="Q102" s="2"/>
      <c r="R102" s="284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AI21"/>
  <sheetViews>
    <sheetView topLeftCell="C1" workbookViewId="0">
      <selection activeCell="AO2" sqref="AO2"/>
    </sheetView>
  </sheetViews>
  <sheetFormatPr baseColWidth="10" defaultRowHeight="15" x14ac:dyDescent="0.25"/>
  <cols>
    <col min="1" max="1" width="0" hidden="1" customWidth="1"/>
    <col min="2" max="2" width="15.28515625" hidden="1" customWidth="1"/>
    <col min="4" max="4" width="5.28515625" customWidth="1"/>
    <col min="5" max="5" width="0" hidden="1" customWidth="1"/>
    <col min="6" max="6" width="31.42578125" customWidth="1"/>
    <col min="7" max="7" width="13.8554687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3" width="0" hidden="1" customWidth="1"/>
    <col min="25" max="25" width="0" style="108" hidden="1" customWidth="1"/>
    <col min="27" max="36" width="0" hidden="1" customWidth="1"/>
  </cols>
  <sheetData>
    <row r="1" spans="1:35" s="16" customFormat="1" ht="114" customHeight="1" thickBot="1" x14ac:dyDescent="0.3">
      <c r="B1" s="38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8"/>
      <c r="T1" s="38"/>
      <c r="U1" s="38"/>
    </row>
    <row r="2" spans="1:35" s="16" customFormat="1" ht="46.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1397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102" customHeight="1" x14ac:dyDescent="0.25">
      <c r="A3" s="16">
        <v>642</v>
      </c>
      <c r="B3">
        <v>2544</v>
      </c>
      <c r="C3" s="26" t="s">
        <v>1390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5">
        <v>0</v>
      </c>
      <c r="O3" s="24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s="108" t="s">
        <v>5</v>
      </c>
      <c r="AA3" s="17"/>
      <c r="AD3" s="16" t="s">
        <v>4</v>
      </c>
      <c r="AE3" s="46">
        <v>279.36</v>
      </c>
      <c r="AF3" s="16">
        <v>279.36</v>
      </c>
      <c r="AG3" s="16">
        <f t="shared" ref="AG3:AG15" si="0">+AF3*5%</f>
        <v>13.968000000000002</v>
      </c>
      <c r="AH3" s="16">
        <f t="shared" ref="AH3:AH15" si="1">+AG3+AF3</f>
        <v>293.32800000000003</v>
      </c>
      <c r="AI3" s="17">
        <f t="shared" ref="AI3:AI15" si="2">+AH3-R3</f>
        <v>-1.9999999999527063E-3</v>
      </c>
    </row>
    <row r="4" spans="1:35" s="16" customFormat="1" ht="45" x14ac:dyDescent="0.25">
      <c r="A4" s="16">
        <v>643</v>
      </c>
      <c r="B4">
        <v>2545</v>
      </c>
      <c r="C4" s="26" t="s">
        <v>1390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5">
        <v>0</v>
      </c>
      <c r="O4" s="24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s="108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ht="45" x14ac:dyDescent="0.25">
      <c r="A5" s="16">
        <v>644</v>
      </c>
      <c r="B5">
        <v>2546</v>
      </c>
      <c r="C5" s="26" t="s">
        <v>1390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s="108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45" x14ac:dyDescent="0.25">
      <c r="A6" s="16">
        <v>645</v>
      </c>
      <c r="B6">
        <v>2547</v>
      </c>
      <c r="C6" s="26" t="s">
        <v>1390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s="108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45" x14ac:dyDescent="0.25">
      <c r="A7" s="16">
        <v>646</v>
      </c>
      <c r="B7">
        <v>2548</v>
      </c>
      <c r="C7" s="26" t="s">
        <v>1390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s="108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45" x14ac:dyDescent="0.25">
      <c r="A8" s="16">
        <v>647</v>
      </c>
      <c r="B8">
        <v>2549</v>
      </c>
      <c r="C8" s="26" t="s">
        <v>1390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s="10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45" x14ac:dyDescent="0.25">
      <c r="A9" s="16">
        <v>648</v>
      </c>
      <c r="B9">
        <v>2550</v>
      </c>
      <c r="C9" s="26" t="s">
        <v>1390</v>
      </c>
      <c r="D9" s="20">
        <v>7</v>
      </c>
      <c r="E9" s="20">
        <v>1</v>
      </c>
      <c r="F9" s="26" t="s">
        <v>681</v>
      </c>
      <c r="G9" s="23">
        <v>3334.16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0">
        <v>0</v>
      </c>
      <c r="Q9" s="23">
        <v>0</v>
      </c>
      <c r="R9" s="22">
        <v>3334.16</v>
      </c>
      <c r="S9" s="20">
        <v>0</v>
      </c>
      <c r="T9" s="20">
        <v>0</v>
      </c>
      <c r="U9" s="21">
        <v>0</v>
      </c>
      <c r="V9" s="20"/>
      <c r="W9" s="20"/>
      <c r="X9"/>
      <c r="Y9" s="108" t="s">
        <v>5</v>
      </c>
      <c r="AA9" s="17"/>
      <c r="AD9" s="16" t="s">
        <v>4</v>
      </c>
      <c r="AE9" s="46">
        <v>3175.39</v>
      </c>
      <c r="AF9" s="16">
        <v>3175.39</v>
      </c>
      <c r="AG9" s="16">
        <f t="shared" si="0"/>
        <v>158.76949999999999</v>
      </c>
      <c r="AH9" s="16">
        <f t="shared" si="1"/>
        <v>3334.1594999999998</v>
      </c>
      <c r="AI9" s="17">
        <f t="shared" si="2"/>
        <v>-5.0000000010186341E-4</v>
      </c>
    </row>
    <row r="10" spans="1:35" s="16" customFormat="1" ht="45" x14ac:dyDescent="0.25">
      <c r="A10" s="16">
        <v>649</v>
      </c>
      <c r="B10">
        <v>2551</v>
      </c>
      <c r="C10" s="26" t="s">
        <v>1390</v>
      </c>
      <c r="D10" s="20">
        <v>9</v>
      </c>
      <c r="E10" s="20">
        <v>1</v>
      </c>
      <c r="F10" s="26" t="s">
        <v>1396</v>
      </c>
      <c r="G10" s="23">
        <v>1799.72</v>
      </c>
      <c r="H10" s="20">
        <v>0</v>
      </c>
      <c r="I10" s="23">
        <f>+G10*30%</f>
        <v>539.91599999999994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4">
        <v>0</v>
      </c>
      <c r="P10" s="20">
        <v>0</v>
      </c>
      <c r="Q10" s="23">
        <v>0</v>
      </c>
      <c r="R10" s="22">
        <f>+G10+I10</f>
        <v>2339.636</v>
      </c>
      <c r="S10" s="20">
        <v>0</v>
      </c>
      <c r="T10" s="20">
        <v>0</v>
      </c>
      <c r="U10" s="21">
        <v>0</v>
      </c>
      <c r="V10" s="20"/>
      <c r="W10" s="20"/>
      <c r="X10"/>
      <c r="Y10" s="108" t="s">
        <v>5</v>
      </c>
      <c r="AA10" s="17"/>
      <c r="AD10" s="16" t="s">
        <v>4</v>
      </c>
      <c r="AE10" s="46">
        <v>1714.02</v>
      </c>
      <c r="AF10" s="16">
        <v>1714.02</v>
      </c>
      <c r="AG10" s="16">
        <f t="shared" si="0"/>
        <v>85.701000000000008</v>
      </c>
      <c r="AH10" s="16">
        <f t="shared" si="1"/>
        <v>1799.721</v>
      </c>
      <c r="AI10" s="17">
        <f t="shared" si="2"/>
        <v>-539.91499999999996</v>
      </c>
    </row>
    <row r="11" spans="1:35" s="16" customFormat="1" ht="45" x14ac:dyDescent="0.25">
      <c r="A11" s="16">
        <v>650</v>
      </c>
      <c r="B11">
        <v>2552</v>
      </c>
      <c r="C11" s="26" t="s">
        <v>1390</v>
      </c>
      <c r="D11" s="20">
        <v>10</v>
      </c>
      <c r="E11" s="20">
        <v>1</v>
      </c>
      <c r="F11" s="26" t="s">
        <v>1395</v>
      </c>
      <c r="G11" s="23">
        <v>2666.86</v>
      </c>
      <c r="H11" s="20">
        <v>0</v>
      </c>
      <c r="I11" s="23">
        <f>+G11*30%</f>
        <v>800.05799999999999</v>
      </c>
      <c r="J11" s="25">
        <v>0</v>
      </c>
      <c r="K11" s="24">
        <v>0</v>
      </c>
      <c r="L11" s="25">
        <v>0</v>
      </c>
      <c r="M11" s="24">
        <v>0</v>
      </c>
      <c r="N11" s="25">
        <v>0</v>
      </c>
      <c r="O11" s="24">
        <v>0</v>
      </c>
      <c r="P11" s="20">
        <v>0</v>
      </c>
      <c r="Q11" s="23">
        <v>0</v>
      </c>
      <c r="R11" s="22">
        <f>+G11+I11</f>
        <v>3466.9180000000001</v>
      </c>
      <c r="S11" s="20">
        <v>0</v>
      </c>
      <c r="T11" s="20">
        <v>0</v>
      </c>
      <c r="U11" s="21">
        <v>0</v>
      </c>
      <c r="V11" s="20"/>
      <c r="W11" s="20"/>
      <c r="X11"/>
      <c r="Y11" s="108" t="s">
        <v>5</v>
      </c>
      <c r="AA11" s="17"/>
      <c r="AD11" s="16" t="s">
        <v>4</v>
      </c>
      <c r="AE11" s="46">
        <v>2539.87</v>
      </c>
      <c r="AF11" s="16">
        <v>2539.87</v>
      </c>
      <c r="AG11" s="16">
        <f t="shared" si="0"/>
        <v>126.9935</v>
      </c>
      <c r="AH11" s="16">
        <f t="shared" si="1"/>
        <v>2666.8634999999999</v>
      </c>
      <c r="AI11" s="17">
        <f t="shared" si="2"/>
        <v>-800.05450000000019</v>
      </c>
    </row>
    <row r="12" spans="1:35" s="16" customFormat="1" ht="45" x14ac:dyDescent="0.25">
      <c r="B12">
        <v>2553</v>
      </c>
      <c r="C12" s="26" t="s">
        <v>1390</v>
      </c>
      <c r="D12" s="20">
        <v>11</v>
      </c>
      <c r="E12" s="20">
        <v>1</v>
      </c>
      <c r="F12" s="26" t="s">
        <v>299</v>
      </c>
      <c r="G12" s="23">
        <v>1333.43</v>
      </c>
      <c r="H12" s="20">
        <v>0</v>
      </c>
      <c r="I12" s="23">
        <f>+G12*30%</f>
        <v>400.029</v>
      </c>
      <c r="J12" s="25">
        <v>0</v>
      </c>
      <c r="K12" s="24">
        <v>0</v>
      </c>
      <c r="L12" s="25">
        <v>0</v>
      </c>
      <c r="M12" s="24">
        <v>0</v>
      </c>
      <c r="N12" s="25">
        <v>0</v>
      </c>
      <c r="O12" s="24">
        <v>0</v>
      </c>
      <c r="P12" s="20">
        <v>0</v>
      </c>
      <c r="Q12" s="23">
        <v>0</v>
      </c>
      <c r="R12" s="22">
        <f>+G12+I12</f>
        <v>1733.4590000000001</v>
      </c>
      <c r="S12" s="20"/>
      <c r="T12" s="20"/>
      <c r="U12" s="21"/>
      <c r="V12" s="20"/>
      <c r="W12" s="20"/>
      <c r="X12"/>
      <c r="Y12" s="108"/>
      <c r="AA12" s="17"/>
      <c r="AD12" s="16" t="s">
        <v>4</v>
      </c>
      <c r="AE12" s="46">
        <v>1269.93</v>
      </c>
      <c r="AF12" s="16">
        <v>1269.93</v>
      </c>
      <c r="AG12" s="16">
        <f t="shared" si="0"/>
        <v>63.496500000000005</v>
      </c>
      <c r="AH12" s="16">
        <f t="shared" si="1"/>
        <v>1333.4265</v>
      </c>
      <c r="AI12" s="17">
        <f t="shared" si="2"/>
        <v>-400.03250000000003</v>
      </c>
    </row>
    <row r="13" spans="1:35" s="16" customFormat="1" ht="45" x14ac:dyDescent="0.25">
      <c r="B13">
        <v>2554</v>
      </c>
      <c r="C13" s="26" t="s">
        <v>1390</v>
      </c>
      <c r="D13" s="20">
        <v>12</v>
      </c>
      <c r="E13" s="20"/>
      <c r="F13" s="26" t="s">
        <v>1394</v>
      </c>
      <c r="G13" s="23">
        <v>2666.86</v>
      </c>
      <c r="H13" s="20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2666.86</v>
      </c>
      <c r="S13" s="20"/>
      <c r="T13" s="20"/>
      <c r="U13" s="21"/>
      <c r="V13" s="20"/>
      <c r="W13" s="20"/>
      <c r="X13"/>
      <c r="Y13" s="108"/>
      <c r="AA13" s="17"/>
      <c r="AD13" s="16" t="s">
        <v>4</v>
      </c>
      <c r="AE13" s="46">
        <v>2539.87</v>
      </c>
      <c r="AF13" s="16">
        <v>2539.87</v>
      </c>
      <c r="AG13" s="16">
        <f t="shared" si="0"/>
        <v>126.9935</v>
      </c>
      <c r="AH13" s="16">
        <f t="shared" si="1"/>
        <v>2666.8634999999999</v>
      </c>
      <c r="AI13" s="17">
        <f t="shared" si="2"/>
        <v>3.4999999998035491E-3</v>
      </c>
    </row>
    <row r="14" spans="1:35" s="16" customFormat="1" ht="45" x14ac:dyDescent="0.25">
      <c r="B14">
        <v>2555</v>
      </c>
      <c r="C14" s="26" t="s">
        <v>1390</v>
      </c>
      <c r="D14" s="20">
        <v>13</v>
      </c>
      <c r="E14" s="20"/>
      <c r="F14" s="26" t="s">
        <v>1393</v>
      </c>
      <c r="G14" s="23">
        <v>1333.43</v>
      </c>
      <c r="H14" s="20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1333.43</v>
      </c>
      <c r="S14" s="20"/>
      <c r="T14" s="20"/>
      <c r="U14" s="21"/>
      <c r="V14" s="20"/>
      <c r="W14" s="20"/>
      <c r="X14"/>
      <c r="Y14" s="108"/>
      <c r="AA14" s="17"/>
      <c r="AD14" s="16" t="s">
        <v>4</v>
      </c>
      <c r="AE14" s="46">
        <v>1269.93</v>
      </c>
      <c r="AF14" s="16">
        <v>1269.93</v>
      </c>
      <c r="AG14" s="16">
        <f t="shared" si="0"/>
        <v>63.496500000000005</v>
      </c>
      <c r="AH14" s="16">
        <f t="shared" si="1"/>
        <v>1333.4265</v>
      </c>
      <c r="AI14" s="17">
        <f t="shared" si="2"/>
        <v>-3.5000000000309228E-3</v>
      </c>
    </row>
    <row r="15" spans="1:35" s="16" customFormat="1" ht="45" x14ac:dyDescent="0.25">
      <c r="A15" s="16">
        <v>651</v>
      </c>
      <c r="B15">
        <v>2556</v>
      </c>
      <c r="C15" s="26" t="s">
        <v>1390</v>
      </c>
      <c r="D15" s="20">
        <v>14</v>
      </c>
      <c r="E15" s="20"/>
      <c r="F15" s="26" t="s">
        <v>1392</v>
      </c>
      <c r="G15" s="23">
        <v>1799.72</v>
      </c>
      <c r="H15" s="20">
        <v>0</v>
      </c>
      <c r="I15" s="24">
        <v>0</v>
      </c>
      <c r="J15" s="25">
        <v>0</v>
      </c>
      <c r="K15" s="24">
        <v>0</v>
      </c>
      <c r="L15" s="25">
        <v>0</v>
      </c>
      <c r="M15" s="24">
        <v>0</v>
      </c>
      <c r="N15" s="20">
        <v>0</v>
      </c>
      <c r="O15" s="20">
        <v>0</v>
      </c>
      <c r="P15" s="20">
        <v>0</v>
      </c>
      <c r="Q15" s="20">
        <v>0</v>
      </c>
      <c r="R15" s="22">
        <v>1799.72</v>
      </c>
      <c r="S15" s="20">
        <v>0</v>
      </c>
      <c r="T15" s="20">
        <v>0</v>
      </c>
      <c r="U15" s="21">
        <v>0</v>
      </c>
      <c r="V15" s="20"/>
      <c r="W15" s="20"/>
      <c r="X15"/>
      <c r="Y15" s="108" t="s">
        <v>5</v>
      </c>
      <c r="AA15" s="17"/>
      <c r="AD15" s="16" t="s">
        <v>4</v>
      </c>
      <c r="AE15" s="46">
        <v>1714.02</v>
      </c>
      <c r="AF15" s="16">
        <v>1714.02</v>
      </c>
      <c r="AG15" s="16">
        <f t="shared" si="0"/>
        <v>85.701000000000008</v>
      </c>
      <c r="AH15" s="16">
        <f t="shared" si="1"/>
        <v>1799.721</v>
      </c>
      <c r="AI15" s="17">
        <f t="shared" si="2"/>
        <v>9.9999999997635314E-4</v>
      </c>
    </row>
    <row r="16" spans="1:35" s="16" customFormat="1" ht="45" x14ac:dyDescent="0.25">
      <c r="B16"/>
      <c r="C16" s="26" t="s">
        <v>1390</v>
      </c>
      <c r="D16" s="20">
        <v>15</v>
      </c>
      <c r="E16" s="20"/>
      <c r="F16" s="26" t="s">
        <v>1391</v>
      </c>
      <c r="G16" s="23">
        <v>1799.72</v>
      </c>
      <c r="H16" s="20"/>
      <c r="I16" s="24"/>
      <c r="J16" s="25"/>
      <c r="K16" s="24"/>
      <c r="L16" s="25"/>
      <c r="M16" s="24"/>
      <c r="N16" s="20"/>
      <c r="O16" s="20"/>
      <c r="P16" s="20"/>
      <c r="Q16" s="20"/>
      <c r="R16" s="22">
        <v>1799.72</v>
      </c>
      <c r="S16" s="70"/>
      <c r="T16" s="70"/>
      <c r="U16" s="70"/>
      <c r="V16" s="70"/>
      <c r="W16" s="70"/>
      <c r="X16"/>
      <c r="Y16" s="108"/>
      <c r="AA16" s="17"/>
      <c r="AE16" s="46"/>
      <c r="AI16" s="17"/>
    </row>
    <row r="17" spans="2:35" s="16" customFormat="1" ht="45" x14ac:dyDescent="0.25">
      <c r="B17"/>
      <c r="C17" s="26" t="s">
        <v>1390</v>
      </c>
      <c r="D17" s="20">
        <v>16</v>
      </c>
      <c r="E17" s="20"/>
      <c r="F17" s="26" t="s">
        <v>1389</v>
      </c>
      <c r="G17" s="23">
        <v>1799.72</v>
      </c>
      <c r="H17" s="20">
        <v>0</v>
      </c>
      <c r="I17" s="23">
        <f>+G17*30%</f>
        <v>539.91599999999994</v>
      </c>
      <c r="J17" s="25">
        <v>0</v>
      </c>
      <c r="K17" s="24">
        <v>0</v>
      </c>
      <c r="L17" s="25">
        <v>0</v>
      </c>
      <c r="M17" s="24">
        <v>0</v>
      </c>
      <c r="N17" s="25">
        <v>0</v>
      </c>
      <c r="O17" s="24">
        <v>0</v>
      </c>
      <c r="P17" s="20">
        <v>0</v>
      </c>
      <c r="Q17" s="23">
        <v>0</v>
      </c>
      <c r="R17" s="22">
        <f>+G17+I17</f>
        <v>2339.636</v>
      </c>
      <c r="S17" s="70"/>
      <c r="T17" s="70"/>
      <c r="U17" s="70"/>
      <c r="V17" s="70"/>
      <c r="W17" s="70"/>
      <c r="X17"/>
      <c r="Y17" s="108"/>
      <c r="AA17" s="17"/>
      <c r="AE17" s="46"/>
      <c r="AI17" s="17"/>
    </row>
    <row r="18" spans="2:35" ht="33.75" x14ac:dyDescent="0.25">
      <c r="B18" s="15"/>
      <c r="C18" s="102"/>
      <c r="D18" s="11"/>
      <c r="E18" s="11"/>
      <c r="F18" s="5" t="s">
        <v>3</v>
      </c>
      <c r="G18" s="14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1"/>
    </row>
    <row r="19" spans="2:35" ht="33.75" x14ac:dyDescent="0.25">
      <c r="B19" s="10"/>
      <c r="C19" s="101"/>
      <c r="D19" s="7"/>
      <c r="E19" s="7"/>
      <c r="F19" s="5" t="s">
        <v>2</v>
      </c>
      <c r="G19" s="9">
        <v>0.3</v>
      </c>
      <c r="H19" s="3">
        <v>0.3</v>
      </c>
      <c r="I19" s="8"/>
      <c r="J19" s="8"/>
      <c r="K19" s="8"/>
      <c r="L19" s="8"/>
      <c r="M19" s="8"/>
      <c r="N19" s="8"/>
      <c r="O19" s="8"/>
      <c r="P19" s="8"/>
      <c r="Q19" s="8"/>
      <c r="R19" s="7"/>
    </row>
    <row r="20" spans="2:35" ht="33.75" x14ac:dyDescent="0.25">
      <c r="B20" s="10"/>
      <c r="C20" s="101"/>
      <c r="D20" s="7"/>
      <c r="E20" s="7"/>
      <c r="F20" s="5" t="s">
        <v>1</v>
      </c>
      <c r="G20" s="9">
        <v>0.2</v>
      </c>
      <c r="H20" s="3">
        <v>0.2</v>
      </c>
      <c r="I20" s="8"/>
      <c r="J20" s="8"/>
      <c r="K20" s="8"/>
      <c r="L20" s="8"/>
      <c r="M20" s="8"/>
      <c r="N20" s="8"/>
      <c r="O20" s="8"/>
      <c r="P20" s="8"/>
      <c r="Q20" s="8"/>
      <c r="R20" s="7"/>
    </row>
    <row r="21" spans="2:35" ht="45.75" thickBot="1" x14ac:dyDescent="0.3">
      <c r="B21" s="6"/>
      <c r="C21" s="100"/>
      <c r="D21" s="1"/>
      <c r="E21" s="1"/>
      <c r="F21" s="5" t="s">
        <v>0</v>
      </c>
      <c r="G21" s="4">
        <v>0.1</v>
      </c>
      <c r="H21" s="3">
        <v>0.1</v>
      </c>
      <c r="I21" s="2"/>
      <c r="J21" s="2"/>
      <c r="K21" s="2"/>
      <c r="L21" s="2"/>
      <c r="M21" s="2"/>
      <c r="N21" s="2"/>
      <c r="O21" s="2"/>
      <c r="P21" s="2"/>
      <c r="Q21" s="2"/>
      <c r="R21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I19"/>
  <sheetViews>
    <sheetView topLeftCell="C1" workbookViewId="0">
      <selection activeCell="AA1" sqref="AA1"/>
    </sheetView>
  </sheetViews>
  <sheetFormatPr baseColWidth="10" defaultRowHeight="15" x14ac:dyDescent="0.25"/>
  <cols>
    <col min="1" max="1" width="0" hidden="1" customWidth="1"/>
    <col min="2" max="2" width="11.42578125" hidden="1" customWidth="1"/>
    <col min="4" max="4" width="5.28515625" customWidth="1"/>
    <col min="5" max="5" width="0" hidden="1" customWidth="1"/>
    <col min="6" max="6" width="31.42578125" customWidth="1"/>
    <col min="7" max="7" width="13.85546875" customWidth="1"/>
    <col min="8" max="8" width="0" hidden="1" customWidth="1"/>
    <col min="10" max="10" width="0" hidden="1" customWidth="1"/>
    <col min="12" max="12" width="0" hidden="1" customWidth="1"/>
    <col min="14" max="17" width="0" hidden="1" customWidth="1"/>
    <col min="19" max="23" width="0" hidden="1" customWidth="1"/>
    <col min="25" max="25" width="0" style="108" hidden="1" customWidth="1"/>
    <col min="30" max="36" width="0" hidden="1" customWidth="1"/>
  </cols>
  <sheetData>
    <row r="1" spans="1:35" s="16" customFormat="1" ht="117.75" customHeight="1" thickBot="1" x14ac:dyDescent="0.3">
      <c r="B1" s="38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8"/>
      <c r="T1" s="38"/>
      <c r="U1" s="38"/>
    </row>
    <row r="2" spans="1:35" s="16" customFormat="1" ht="50.2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5" t="s">
        <v>1400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26.25" customHeight="1" x14ac:dyDescent="0.25">
      <c r="A3" s="16">
        <v>642</v>
      </c>
      <c r="B3" s="20">
        <v>639</v>
      </c>
      <c r="C3" s="20" t="s">
        <v>1398</v>
      </c>
      <c r="D3" s="20">
        <v>1</v>
      </c>
      <c r="E3" s="20">
        <v>1</v>
      </c>
      <c r="F3" s="26" t="s">
        <v>55</v>
      </c>
      <c r="G3" s="23">
        <v>293.33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5">
        <v>0</v>
      </c>
      <c r="O3" s="24">
        <v>0</v>
      </c>
      <c r="P3" s="20">
        <v>0</v>
      </c>
      <c r="Q3" s="23">
        <v>0</v>
      </c>
      <c r="R3" s="22">
        <v>293.33</v>
      </c>
      <c r="S3" s="20">
        <v>0</v>
      </c>
      <c r="T3" s="20">
        <v>0</v>
      </c>
      <c r="U3" s="21">
        <v>0</v>
      </c>
      <c r="V3" s="20"/>
      <c r="W3" s="20"/>
      <c r="X3"/>
      <c r="Y3" s="108" t="s">
        <v>5</v>
      </c>
      <c r="AA3" s="17"/>
      <c r="AD3" s="16" t="s">
        <v>4</v>
      </c>
      <c r="AE3" s="46">
        <v>279.36</v>
      </c>
      <c r="AF3" s="16">
        <v>279.36</v>
      </c>
      <c r="AG3" s="16">
        <f t="shared" ref="AG3:AG15" si="0">+AF3*5%</f>
        <v>13.968000000000002</v>
      </c>
      <c r="AH3" s="16">
        <f t="shared" ref="AH3:AH15" si="1">+AG3+AF3</f>
        <v>293.32800000000003</v>
      </c>
      <c r="AI3" s="17">
        <f t="shared" ref="AI3:AI15" si="2">+AH3-R3</f>
        <v>-1.9999999999527063E-3</v>
      </c>
    </row>
    <row r="4" spans="1:35" s="16" customFormat="1" ht="30" x14ac:dyDescent="0.25">
      <c r="A4" s="16">
        <v>643</v>
      </c>
      <c r="B4" s="20">
        <v>640</v>
      </c>
      <c r="C4" s="20" t="s">
        <v>1398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5">
        <v>0</v>
      </c>
      <c r="O4" s="24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s="108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644</v>
      </c>
      <c r="B5" s="20">
        <v>641</v>
      </c>
      <c r="C5" s="20" t="s">
        <v>1398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s="108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645</v>
      </c>
      <c r="B6" s="20">
        <v>642</v>
      </c>
      <c r="C6" s="20" t="s">
        <v>1398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s="108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646</v>
      </c>
      <c r="B7" s="20">
        <v>643</v>
      </c>
      <c r="C7" s="20" t="s">
        <v>1398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s="108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647</v>
      </c>
      <c r="B8" s="20">
        <v>644</v>
      </c>
      <c r="C8" s="20" t="s">
        <v>1398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s="10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648</v>
      </c>
      <c r="B9" s="20">
        <v>645</v>
      </c>
      <c r="C9" s="20" t="s">
        <v>1398</v>
      </c>
      <c r="D9" s="20">
        <v>7</v>
      </c>
      <c r="E9" s="20">
        <v>1</v>
      </c>
      <c r="F9" s="26" t="s">
        <v>681</v>
      </c>
      <c r="G9" s="23">
        <v>3334.16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0">
        <v>0</v>
      </c>
      <c r="Q9" s="23">
        <v>0</v>
      </c>
      <c r="R9" s="22">
        <v>3334.16</v>
      </c>
      <c r="S9" s="20">
        <v>0</v>
      </c>
      <c r="T9" s="20">
        <v>0</v>
      </c>
      <c r="U9" s="21">
        <v>0</v>
      </c>
      <c r="V9" s="20"/>
      <c r="W9" s="20"/>
      <c r="X9"/>
      <c r="Y9" s="108" t="s">
        <v>5</v>
      </c>
      <c r="AA9" s="17"/>
      <c r="AD9" s="16" t="s">
        <v>4</v>
      </c>
      <c r="AE9" s="46">
        <v>3175.39</v>
      </c>
      <c r="AF9" s="16">
        <v>3175.39</v>
      </c>
      <c r="AG9" s="16">
        <f t="shared" si="0"/>
        <v>158.76949999999999</v>
      </c>
      <c r="AH9" s="16">
        <f t="shared" si="1"/>
        <v>3334.1594999999998</v>
      </c>
      <c r="AI9" s="17">
        <f t="shared" si="2"/>
        <v>-5.0000000010186341E-4</v>
      </c>
    </row>
    <row r="10" spans="1:35" s="16" customFormat="1" x14ac:dyDescent="0.25">
      <c r="A10" s="16">
        <v>649</v>
      </c>
      <c r="B10" s="20">
        <v>646</v>
      </c>
      <c r="C10" s="20" t="s">
        <v>1398</v>
      </c>
      <c r="D10" s="20">
        <v>9</v>
      </c>
      <c r="E10" s="20">
        <v>1</v>
      </c>
      <c r="F10" s="26" t="s">
        <v>1396</v>
      </c>
      <c r="G10" s="23">
        <v>1799.72</v>
      </c>
      <c r="H10" s="20">
        <v>0</v>
      </c>
      <c r="I10" s="23">
        <v>539.91599999999994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4">
        <v>0</v>
      </c>
      <c r="P10" s="20">
        <v>0</v>
      </c>
      <c r="Q10" s="23">
        <v>0</v>
      </c>
      <c r="R10" s="22">
        <v>2339.636</v>
      </c>
      <c r="S10" s="20">
        <v>0</v>
      </c>
      <c r="T10" s="20">
        <v>0</v>
      </c>
      <c r="U10" s="21">
        <v>0</v>
      </c>
      <c r="V10" s="20"/>
      <c r="W10" s="20"/>
      <c r="X10" t="s">
        <v>1399</v>
      </c>
      <c r="Y10" s="108" t="s">
        <v>5</v>
      </c>
      <c r="AA10" s="17"/>
      <c r="AD10" s="16" t="s">
        <v>4</v>
      </c>
      <c r="AE10" s="46">
        <v>1714.02</v>
      </c>
      <c r="AF10" s="16">
        <v>1714.02</v>
      </c>
      <c r="AG10" s="16">
        <f t="shared" si="0"/>
        <v>85.701000000000008</v>
      </c>
      <c r="AH10" s="16">
        <f t="shared" si="1"/>
        <v>1799.721</v>
      </c>
      <c r="AI10" s="17">
        <f t="shared" si="2"/>
        <v>-539.91499999999996</v>
      </c>
    </row>
    <row r="11" spans="1:35" s="16" customFormat="1" x14ac:dyDescent="0.25">
      <c r="A11" s="16">
        <v>650</v>
      </c>
      <c r="B11" s="20">
        <v>647</v>
      </c>
      <c r="C11" s="20" t="s">
        <v>1398</v>
      </c>
      <c r="D11" s="20">
        <v>10</v>
      </c>
      <c r="E11" s="20">
        <v>1</v>
      </c>
      <c r="F11" s="26" t="s">
        <v>1395</v>
      </c>
      <c r="G11" s="23">
        <v>2666.86</v>
      </c>
      <c r="H11" s="20">
        <v>0</v>
      </c>
      <c r="I11" s="23">
        <v>800.05799999999999</v>
      </c>
      <c r="J11" s="25">
        <v>0</v>
      </c>
      <c r="K11" s="24">
        <v>0</v>
      </c>
      <c r="L11" s="25">
        <v>0</v>
      </c>
      <c r="M11" s="24">
        <v>0</v>
      </c>
      <c r="N11" s="25">
        <v>0</v>
      </c>
      <c r="O11" s="24">
        <v>0</v>
      </c>
      <c r="P11" s="20">
        <v>0</v>
      </c>
      <c r="Q11" s="23">
        <v>0</v>
      </c>
      <c r="R11" s="22">
        <v>3466.9180000000001</v>
      </c>
      <c r="S11" s="20">
        <v>0</v>
      </c>
      <c r="T11" s="20">
        <v>0</v>
      </c>
      <c r="U11" s="21">
        <v>0</v>
      </c>
      <c r="V11" s="20"/>
      <c r="W11" s="20"/>
      <c r="X11" t="s">
        <v>1399</v>
      </c>
      <c r="Y11" s="108" t="s">
        <v>5</v>
      </c>
      <c r="AA11" s="17"/>
      <c r="AD11" s="16" t="s">
        <v>4</v>
      </c>
      <c r="AE11" s="46">
        <v>2539.87</v>
      </c>
      <c r="AF11" s="16">
        <v>2539.87</v>
      </c>
      <c r="AG11" s="16">
        <f t="shared" si="0"/>
        <v>126.9935</v>
      </c>
      <c r="AH11" s="16">
        <f t="shared" si="1"/>
        <v>2666.8634999999999</v>
      </c>
      <c r="AI11" s="17">
        <f t="shared" si="2"/>
        <v>-800.05450000000019</v>
      </c>
    </row>
    <row r="12" spans="1:35" s="16" customFormat="1" x14ac:dyDescent="0.25">
      <c r="B12" s="20">
        <v>648</v>
      </c>
      <c r="C12" s="20" t="s">
        <v>1398</v>
      </c>
      <c r="D12" s="20">
        <v>11</v>
      </c>
      <c r="E12" s="20">
        <v>1</v>
      </c>
      <c r="F12" s="26" t="s">
        <v>299</v>
      </c>
      <c r="G12" s="23">
        <v>1333.43</v>
      </c>
      <c r="H12" s="20">
        <v>0</v>
      </c>
      <c r="I12" s="23">
        <v>400.029</v>
      </c>
      <c r="J12" s="25">
        <v>0</v>
      </c>
      <c r="K12" s="24">
        <v>0</v>
      </c>
      <c r="L12" s="25">
        <v>0</v>
      </c>
      <c r="M12" s="24">
        <v>0</v>
      </c>
      <c r="N12" s="25">
        <v>0</v>
      </c>
      <c r="O12" s="24">
        <v>0</v>
      </c>
      <c r="P12" s="20">
        <v>0</v>
      </c>
      <c r="Q12" s="23">
        <v>0</v>
      </c>
      <c r="R12" s="22">
        <v>1733.4590000000001</v>
      </c>
      <c r="S12" s="20"/>
      <c r="T12" s="20"/>
      <c r="U12" s="21"/>
      <c r="V12" s="20"/>
      <c r="W12" s="20"/>
      <c r="X12" t="s">
        <v>1399</v>
      </c>
      <c r="Y12" s="108"/>
      <c r="AA12" s="17"/>
      <c r="AD12" s="16" t="s">
        <v>4</v>
      </c>
      <c r="AE12" s="46">
        <v>1269.93</v>
      </c>
      <c r="AF12" s="16">
        <v>1269.93</v>
      </c>
      <c r="AG12" s="16">
        <f t="shared" si="0"/>
        <v>63.496500000000005</v>
      </c>
      <c r="AH12" s="16">
        <f t="shared" si="1"/>
        <v>1333.4265</v>
      </c>
      <c r="AI12" s="17">
        <f t="shared" si="2"/>
        <v>-400.03250000000003</v>
      </c>
    </row>
    <row r="13" spans="1:35" s="16" customFormat="1" ht="30" x14ac:dyDescent="0.25">
      <c r="B13" s="93">
        <v>2523</v>
      </c>
      <c r="C13" s="20" t="s">
        <v>1398</v>
      </c>
      <c r="D13" s="20">
        <v>12</v>
      </c>
      <c r="E13" s="20"/>
      <c r="F13" s="26" t="s">
        <v>1394</v>
      </c>
      <c r="G13" s="23">
        <v>2666.86</v>
      </c>
      <c r="H13" s="20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2666.86</v>
      </c>
      <c r="S13" s="20"/>
      <c r="T13" s="20"/>
      <c r="U13" s="21"/>
      <c r="V13" s="20"/>
      <c r="W13" s="20"/>
      <c r="X13" s="108"/>
      <c r="Y13" s="108"/>
      <c r="AA13" s="17"/>
      <c r="AD13" s="16" t="s">
        <v>4</v>
      </c>
      <c r="AE13" s="46">
        <v>2539.87</v>
      </c>
      <c r="AF13" s="16">
        <v>2539.87</v>
      </c>
      <c r="AG13" s="16">
        <f t="shared" si="0"/>
        <v>126.9935</v>
      </c>
      <c r="AH13" s="16">
        <f t="shared" si="1"/>
        <v>2666.8634999999999</v>
      </c>
      <c r="AI13" s="17">
        <f t="shared" si="2"/>
        <v>3.4999999998035491E-3</v>
      </c>
    </row>
    <row r="14" spans="1:35" s="16" customFormat="1" ht="30" x14ac:dyDescent="0.25">
      <c r="B14" s="93">
        <v>2524</v>
      </c>
      <c r="C14" s="20" t="s">
        <v>1398</v>
      </c>
      <c r="D14" s="20">
        <v>13</v>
      </c>
      <c r="E14" s="20"/>
      <c r="F14" s="26" t="s">
        <v>1393</v>
      </c>
      <c r="G14" s="23">
        <v>1333.43</v>
      </c>
      <c r="H14" s="20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1333.43</v>
      </c>
      <c r="S14" s="20"/>
      <c r="T14" s="20"/>
      <c r="U14" s="21"/>
      <c r="V14" s="20"/>
      <c r="W14" s="20"/>
      <c r="X14" s="108"/>
      <c r="Y14" s="108"/>
      <c r="AA14" s="17"/>
      <c r="AD14" s="16" t="s">
        <v>4</v>
      </c>
      <c r="AE14" s="46">
        <v>1269.93</v>
      </c>
      <c r="AF14" s="16">
        <v>1269.93</v>
      </c>
      <c r="AG14" s="16">
        <f t="shared" si="0"/>
        <v>63.496500000000005</v>
      </c>
      <c r="AH14" s="16">
        <f t="shared" si="1"/>
        <v>1333.4265</v>
      </c>
      <c r="AI14" s="17">
        <f t="shared" si="2"/>
        <v>-3.5000000000309228E-3</v>
      </c>
    </row>
    <row r="15" spans="1:35" s="16" customFormat="1" ht="30" x14ac:dyDescent="0.25">
      <c r="A15" s="16">
        <v>651</v>
      </c>
      <c r="B15" s="93">
        <v>2525</v>
      </c>
      <c r="C15" s="20" t="s">
        <v>1398</v>
      </c>
      <c r="D15" s="20">
        <v>14</v>
      </c>
      <c r="E15" s="20"/>
      <c r="F15" s="26" t="s">
        <v>1392</v>
      </c>
      <c r="G15" s="23">
        <v>1799.72</v>
      </c>
      <c r="H15" s="20">
        <v>0</v>
      </c>
      <c r="I15" s="24">
        <v>0</v>
      </c>
      <c r="J15" s="25">
        <v>0</v>
      </c>
      <c r="K15" s="24">
        <v>0</v>
      </c>
      <c r="L15" s="25">
        <v>0</v>
      </c>
      <c r="M15" s="24">
        <v>0</v>
      </c>
      <c r="N15" s="20">
        <v>0</v>
      </c>
      <c r="O15" s="20">
        <v>0</v>
      </c>
      <c r="P15" s="20">
        <v>0</v>
      </c>
      <c r="Q15" s="20">
        <v>0</v>
      </c>
      <c r="R15" s="22">
        <v>1799.72</v>
      </c>
      <c r="S15" s="20">
        <v>0</v>
      </c>
      <c r="T15" s="20">
        <v>0</v>
      </c>
      <c r="U15" s="21">
        <v>0</v>
      </c>
      <c r="V15" s="20"/>
      <c r="W15" s="20"/>
      <c r="X15" s="108"/>
      <c r="Y15" s="108" t="s">
        <v>5</v>
      </c>
      <c r="AA15" s="17"/>
      <c r="AD15" s="16" t="s">
        <v>4</v>
      </c>
      <c r="AE15" s="46">
        <v>1714.02</v>
      </c>
      <c r="AF15" s="16">
        <v>1714.02</v>
      </c>
      <c r="AG15" s="16">
        <f t="shared" si="0"/>
        <v>85.701000000000008</v>
      </c>
      <c r="AH15" s="16">
        <f t="shared" si="1"/>
        <v>1799.721</v>
      </c>
      <c r="AI15" s="17">
        <f t="shared" si="2"/>
        <v>9.9999999997635314E-4</v>
      </c>
    </row>
    <row r="16" spans="1:35" ht="33.75" x14ac:dyDescent="0.25">
      <c r="B16" s="15"/>
      <c r="C16" s="102"/>
      <c r="D16" s="11"/>
      <c r="E16" s="11"/>
      <c r="F16" s="5" t="s">
        <v>3</v>
      </c>
      <c r="G16" s="14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1"/>
    </row>
    <row r="17" spans="2:18" ht="33.75" x14ac:dyDescent="0.25">
      <c r="B17" s="10"/>
      <c r="C17" s="101"/>
      <c r="D17" s="7"/>
      <c r="E17" s="7"/>
      <c r="F17" s="5" t="s">
        <v>2</v>
      </c>
      <c r="G17" s="9">
        <v>0.3</v>
      </c>
      <c r="H17" s="3">
        <v>0.3</v>
      </c>
      <c r="I17" s="8"/>
      <c r="J17" s="8"/>
      <c r="K17" s="8"/>
      <c r="L17" s="8"/>
      <c r="M17" s="8"/>
      <c r="N17" s="8"/>
      <c r="O17" s="8"/>
      <c r="P17" s="8"/>
      <c r="Q17" s="8"/>
      <c r="R17" s="7"/>
    </row>
    <row r="18" spans="2:18" ht="33.75" x14ac:dyDescent="0.25">
      <c r="B18" s="10"/>
      <c r="C18" s="101"/>
      <c r="D18" s="7"/>
      <c r="E18" s="7"/>
      <c r="F18" s="5" t="s">
        <v>1</v>
      </c>
      <c r="G18" s="9">
        <v>0.2</v>
      </c>
      <c r="H18" s="3">
        <v>0.2</v>
      </c>
      <c r="I18" s="8"/>
      <c r="J18" s="8"/>
      <c r="K18" s="8"/>
      <c r="L18" s="8"/>
      <c r="M18" s="8"/>
      <c r="N18" s="8"/>
      <c r="O18" s="8"/>
      <c r="P18" s="8"/>
      <c r="Q18" s="8"/>
      <c r="R18" s="7"/>
    </row>
    <row r="19" spans="2:18" ht="45.75" thickBot="1" x14ac:dyDescent="0.3">
      <c r="B19" s="6"/>
      <c r="C19" s="100"/>
      <c r="D19" s="1"/>
      <c r="E19" s="1"/>
      <c r="F19" s="5" t="s">
        <v>0</v>
      </c>
      <c r="G19" s="4">
        <v>0.1</v>
      </c>
      <c r="H19" s="3">
        <v>0.1</v>
      </c>
      <c r="I19" s="2"/>
      <c r="J19" s="2"/>
      <c r="K19" s="2"/>
      <c r="L19" s="2"/>
      <c r="M19" s="2"/>
      <c r="N19" s="2"/>
      <c r="O19" s="2"/>
      <c r="P19" s="2"/>
      <c r="Q19" s="2"/>
      <c r="R19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I50"/>
  <sheetViews>
    <sheetView topLeftCell="C1" workbookViewId="0">
      <selection activeCell="AM3" sqref="AM3"/>
    </sheetView>
  </sheetViews>
  <sheetFormatPr baseColWidth="10" defaultRowHeight="15" x14ac:dyDescent="0.25"/>
  <cols>
    <col min="1" max="1" width="0" hidden="1" customWidth="1"/>
    <col min="2" max="2" width="9.7109375" hidden="1" customWidth="1"/>
    <col min="4" max="4" width="5.42578125" customWidth="1"/>
    <col min="5" max="5" width="0" hidden="1" customWidth="1"/>
    <col min="6" max="6" width="32.140625" customWidth="1"/>
    <col min="7" max="7" width="13.28515625" customWidth="1"/>
    <col min="8" max="8" width="0" hidden="1" customWidth="1"/>
    <col min="9" max="9" width="13.28515625" customWidth="1"/>
    <col min="10" max="10" width="0" hidden="1" customWidth="1"/>
    <col min="11" max="11" width="13.7109375" customWidth="1"/>
    <col min="12" max="12" width="0" hidden="1" customWidth="1"/>
    <col min="13" max="13" width="15.42578125" customWidth="1"/>
    <col min="14" max="17" width="0" hidden="1" customWidth="1"/>
    <col min="19" max="23" width="0" hidden="1" customWidth="1"/>
    <col min="25" max="25" width="0" hidden="1" customWidth="1"/>
    <col min="26" max="26" width="0.5703125" customWidth="1"/>
    <col min="27" max="29" width="11.42578125" hidden="1" customWidth="1"/>
    <col min="30" max="35" width="0" hidden="1" customWidth="1"/>
  </cols>
  <sheetData>
    <row r="1" spans="1:35" s="16" customFormat="1" ht="118.5" customHeight="1" thickBot="1" x14ac:dyDescent="0.3">
      <c r="B1" s="38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8"/>
      <c r="T1" s="38"/>
      <c r="U1" s="38"/>
    </row>
    <row r="2" spans="1:35" s="16" customFormat="1" ht="118.5" customHeight="1" thickBot="1" x14ac:dyDescent="0.3">
      <c r="B2" s="37" t="s">
        <v>70</v>
      </c>
      <c r="C2" s="295" t="s">
        <v>69</v>
      </c>
      <c r="D2" s="294" t="s">
        <v>135</v>
      </c>
      <c r="E2" s="294" t="s">
        <v>67</v>
      </c>
      <c r="F2" s="293" t="s">
        <v>1438</v>
      </c>
      <c r="G2" s="293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42" t="s">
        <v>84</v>
      </c>
      <c r="O2" s="340"/>
      <c r="P2" s="342" t="s">
        <v>61</v>
      </c>
      <c r="Q2" s="340"/>
      <c r="R2" s="292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118.5" customHeight="1" x14ac:dyDescent="0.25">
      <c r="A3" s="16">
        <v>78</v>
      </c>
      <c r="B3" s="20">
        <v>109</v>
      </c>
      <c r="C3" s="47" t="s">
        <v>1402</v>
      </c>
      <c r="D3" s="47">
        <v>1</v>
      </c>
      <c r="E3" s="47">
        <v>1</v>
      </c>
      <c r="F3" s="52" t="s">
        <v>55</v>
      </c>
      <c r="G3" s="51">
        <v>293.33</v>
      </c>
      <c r="H3" s="47">
        <v>0</v>
      </c>
      <c r="I3" s="49">
        <v>0</v>
      </c>
      <c r="J3" s="50">
        <v>0</v>
      </c>
      <c r="K3" s="49">
        <v>0</v>
      </c>
      <c r="L3" s="50">
        <v>0</v>
      </c>
      <c r="M3" s="49">
        <v>0</v>
      </c>
      <c r="N3" s="50">
        <v>0</v>
      </c>
      <c r="O3" s="49">
        <v>0</v>
      </c>
      <c r="P3" s="47">
        <v>0</v>
      </c>
      <c r="Q3" s="51">
        <v>0</v>
      </c>
      <c r="R3" s="48">
        <v>293.33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279.36</v>
      </c>
      <c r="AF3" s="16">
        <v>279.36</v>
      </c>
      <c r="AG3" s="16">
        <f t="shared" ref="AG3:AG45" si="0">+AF3*5%</f>
        <v>13.968000000000002</v>
      </c>
      <c r="AH3" s="16">
        <f t="shared" ref="AH3:AH45" si="1">+AG3+AF3</f>
        <v>293.32800000000003</v>
      </c>
      <c r="AI3" s="17">
        <f t="shared" ref="AI3:AI45" si="2">+AH3-R3</f>
        <v>-1.9999999999527063E-3</v>
      </c>
    </row>
    <row r="4" spans="1:35" s="16" customFormat="1" ht="30" x14ac:dyDescent="0.25">
      <c r="A4" s="16">
        <v>79</v>
      </c>
      <c r="B4" s="20">
        <v>110</v>
      </c>
      <c r="C4" s="20" t="s">
        <v>1402</v>
      </c>
      <c r="D4" s="20">
        <v>2</v>
      </c>
      <c r="E4" s="20">
        <v>1</v>
      </c>
      <c r="F4" s="26" t="s">
        <v>54</v>
      </c>
      <c r="G4" s="23">
        <v>513.04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5">
        <v>0</v>
      </c>
      <c r="O4" s="24">
        <v>0</v>
      </c>
      <c r="P4" s="20">
        <v>0</v>
      </c>
      <c r="Q4" s="23">
        <v>0</v>
      </c>
      <c r="R4" s="22">
        <v>513.04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488.61</v>
      </c>
      <c r="AF4" s="16">
        <v>488.61</v>
      </c>
      <c r="AG4" s="16">
        <f t="shared" si="0"/>
        <v>24.430500000000002</v>
      </c>
      <c r="AH4" s="16">
        <f t="shared" si="1"/>
        <v>513.04050000000007</v>
      </c>
      <c r="AI4" s="17">
        <f t="shared" si="2"/>
        <v>5.0000000010186341E-4</v>
      </c>
    </row>
    <row r="5" spans="1:35" s="16" customFormat="1" x14ac:dyDescent="0.25">
      <c r="A5" s="16">
        <v>80</v>
      </c>
      <c r="B5" s="20">
        <v>111</v>
      </c>
      <c r="C5" s="20" t="s">
        <v>1402</v>
      </c>
      <c r="D5" s="20">
        <v>3</v>
      </c>
      <c r="E5" s="20">
        <v>1</v>
      </c>
      <c r="F5" s="26" t="s">
        <v>53</v>
      </c>
      <c r="G5" s="23">
        <v>585.49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0">
        <v>0</v>
      </c>
      <c r="Q5" s="23">
        <v>0</v>
      </c>
      <c r="R5" s="22">
        <v>585.49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557.61</v>
      </c>
      <c r="AF5" s="16">
        <v>557.61</v>
      </c>
      <c r="AG5" s="16">
        <f t="shared" si="0"/>
        <v>27.880500000000001</v>
      </c>
      <c r="AH5" s="16">
        <f t="shared" si="1"/>
        <v>585.4905</v>
      </c>
      <c r="AI5" s="17">
        <f t="shared" si="2"/>
        <v>4.9999999998817657E-4</v>
      </c>
    </row>
    <row r="6" spans="1:35" s="16" customFormat="1" ht="30" x14ac:dyDescent="0.25">
      <c r="A6" s="16">
        <v>81</v>
      </c>
      <c r="B6" s="20">
        <v>112</v>
      </c>
      <c r="C6" s="20" t="s">
        <v>1402</v>
      </c>
      <c r="D6" s="20">
        <v>4</v>
      </c>
      <c r="E6" s="20">
        <v>1</v>
      </c>
      <c r="F6" s="26" t="s">
        <v>52</v>
      </c>
      <c r="G6" s="23">
        <v>513.04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0">
        <v>0</v>
      </c>
      <c r="Q6" s="23">
        <v>0</v>
      </c>
      <c r="R6" s="22">
        <v>513.04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488.61</v>
      </c>
      <c r="AF6" s="16">
        <v>488.61</v>
      </c>
      <c r="AG6" s="16">
        <f t="shared" si="0"/>
        <v>24.430500000000002</v>
      </c>
      <c r="AH6" s="16">
        <f t="shared" si="1"/>
        <v>513.04050000000007</v>
      </c>
      <c r="AI6" s="17">
        <f t="shared" si="2"/>
        <v>5.0000000010186341E-4</v>
      </c>
    </row>
    <row r="7" spans="1:35" s="16" customFormat="1" ht="30" x14ac:dyDescent="0.25">
      <c r="A7" s="16">
        <v>82</v>
      </c>
      <c r="B7" s="20">
        <v>113</v>
      </c>
      <c r="C7" s="20" t="s">
        <v>1402</v>
      </c>
      <c r="D7" s="20">
        <v>5</v>
      </c>
      <c r="E7" s="20">
        <v>1</v>
      </c>
      <c r="F7" s="26" t="s">
        <v>51</v>
      </c>
      <c r="G7" s="23">
        <v>513.04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0">
        <v>0</v>
      </c>
      <c r="Q7" s="23">
        <v>0</v>
      </c>
      <c r="R7" s="22">
        <v>513.04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488.61</v>
      </c>
      <c r="AF7" s="16">
        <v>488.61</v>
      </c>
      <c r="AG7" s="16">
        <f t="shared" si="0"/>
        <v>24.430500000000002</v>
      </c>
      <c r="AH7" s="16">
        <f t="shared" si="1"/>
        <v>513.04050000000007</v>
      </c>
      <c r="AI7" s="17">
        <f t="shared" si="2"/>
        <v>5.0000000010186341E-4</v>
      </c>
    </row>
    <row r="8" spans="1:35" s="16" customFormat="1" ht="30" x14ac:dyDescent="0.25">
      <c r="A8" s="16">
        <v>83</v>
      </c>
      <c r="B8" s="20">
        <v>114</v>
      </c>
      <c r="C8" s="20" t="s">
        <v>1402</v>
      </c>
      <c r="D8" s="20">
        <v>6</v>
      </c>
      <c r="E8" s="20">
        <v>1</v>
      </c>
      <c r="F8" s="26" t="s">
        <v>50</v>
      </c>
      <c r="G8" s="23">
        <v>513.04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0">
        <v>0</v>
      </c>
      <c r="Q8" s="23">
        <v>0</v>
      </c>
      <c r="R8" s="22">
        <v>513.04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488.61</v>
      </c>
      <c r="AF8" s="16">
        <v>488.61</v>
      </c>
      <c r="AG8" s="16">
        <f t="shared" si="0"/>
        <v>24.430500000000002</v>
      </c>
      <c r="AH8" s="16">
        <f t="shared" si="1"/>
        <v>513.04050000000007</v>
      </c>
      <c r="AI8" s="17">
        <f t="shared" si="2"/>
        <v>5.0000000010186341E-4</v>
      </c>
    </row>
    <row r="9" spans="1:35" s="16" customFormat="1" ht="30" x14ac:dyDescent="0.25">
      <c r="A9" s="16">
        <v>84</v>
      </c>
      <c r="B9" s="20">
        <v>115</v>
      </c>
      <c r="C9" s="20" t="s">
        <v>1402</v>
      </c>
      <c r="D9" s="20">
        <v>7</v>
      </c>
      <c r="E9" s="20">
        <v>1</v>
      </c>
      <c r="F9" s="26" t="s">
        <v>1437</v>
      </c>
      <c r="G9" s="23">
        <v>8801.1</v>
      </c>
      <c r="H9" s="20">
        <v>31.5</v>
      </c>
      <c r="I9" s="23">
        <v>2640.33</v>
      </c>
      <c r="J9" s="20">
        <v>21</v>
      </c>
      <c r="K9" s="23">
        <v>1760.22</v>
      </c>
      <c r="L9" s="20">
        <v>10.5</v>
      </c>
      <c r="M9" s="23">
        <v>880.11</v>
      </c>
      <c r="N9" s="20">
        <v>0</v>
      </c>
      <c r="O9" s="23">
        <v>0</v>
      </c>
      <c r="P9" s="20">
        <v>0</v>
      </c>
      <c r="Q9" s="23">
        <v>0</v>
      </c>
      <c r="R9" s="22">
        <v>14081.76</v>
      </c>
      <c r="S9" s="20">
        <v>100</v>
      </c>
      <c r="T9" s="20">
        <v>50</v>
      </c>
      <c r="U9" s="21">
        <v>25</v>
      </c>
      <c r="V9" s="20"/>
      <c r="W9" s="20"/>
      <c r="X9"/>
      <c r="Y9" t="s">
        <v>5</v>
      </c>
      <c r="AA9" s="17"/>
      <c r="AD9" s="16" t="s">
        <v>4</v>
      </c>
      <c r="AE9" s="46">
        <v>13411.2</v>
      </c>
      <c r="AF9" s="16">
        <v>13411.2</v>
      </c>
      <c r="AG9" s="16">
        <f t="shared" si="0"/>
        <v>670.56000000000006</v>
      </c>
      <c r="AH9" s="16">
        <f t="shared" si="1"/>
        <v>14081.76</v>
      </c>
      <c r="AI9" s="17">
        <f t="shared" si="2"/>
        <v>0</v>
      </c>
    </row>
    <row r="10" spans="1:35" s="16" customFormat="1" x14ac:dyDescent="0.25">
      <c r="A10" s="16">
        <v>85</v>
      </c>
      <c r="B10" s="20">
        <v>116</v>
      </c>
      <c r="C10" s="20" t="s">
        <v>1402</v>
      </c>
      <c r="D10" s="20">
        <v>8</v>
      </c>
      <c r="E10" s="20">
        <v>1</v>
      </c>
      <c r="F10" s="26" t="s">
        <v>1436</v>
      </c>
      <c r="G10" s="23">
        <v>11734.41</v>
      </c>
      <c r="H10" s="20">
        <v>31.5</v>
      </c>
      <c r="I10" s="23">
        <v>3520.32</v>
      </c>
      <c r="J10" s="20">
        <v>21</v>
      </c>
      <c r="K10" s="23">
        <v>2346.89</v>
      </c>
      <c r="L10" s="20">
        <v>10.5</v>
      </c>
      <c r="M10" s="23">
        <v>1173.44</v>
      </c>
      <c r="N10" s="20">
        <v>0</v>
      </c>
      <c r="O10" s="23">
        <v>0</v>
      </c>
      <c r="P10" s="20">
        <v>0</v>
      </c>
      <c r="Q10" s="23">
        <v>0</v>
      </c>
      <c r="R10" s="22">
        <v>18775.060000000001</v>
      </c>
      <c r="S10" s="20">
        <v>100</v>
      </c>
      <c r="T10" s="20">
        <v>50</v>
      </c>
      <c r="U10" s="21">
        <v>25</v>
      </c>
      <c r="V10" s="20"/>
      <c r="W10" s="20"/>
      <c r="X10"/>
      <c r="Y10" t="s">
        <v>5</v>
      </c>
      <c r="AA10" s="17"/>
      <c r="AD10" s="16" t="s">
        <v>4</v>
      </c>
      <c r="AE10" s="46">
        <v>17881.009999999998</v>
      </c>
      <c r="AF10" s="16">
        <v>17881.009999999998</v>
      </c>
      <c r="AG10" s="16">
        <f t="shared" si="0"/>
        <v>894.05049999999994</v>
      </c>
      <c r="AH10" s="16">
        <f t="shared" si="1"/>
        <v>18775.0605</v>
      </c>
      <c r="AI10" s="17">
        <f t="shared" si="2"/>
        <v>4.99999998282874E-4</v>
      </c>
    </row>
    <row r="11" spans="1:35" s="16" customFormat="1" ht="30" x14ac:dyDescent="0.25">
      <c r="A11" s="16">
        <v>86</v>
      </c>
      <c r="B11" s="20">
        <v>117</v>
      </c>
      <c r="C11" s="20" t="s">
        <v>1402</v>
      </c>
      <c r="D11" s="20">
        <v>9</v>
      </c>
      <c r="E11" s="20">
        <v>1</v>
      </c>
      <c r="F11" s="26" t="s">
        <v>1435</v>
      </c>
      <c r="G11" s="23">
        <v>17333.419999999998</v>
      </c>
      <c r="H11" s="20">
        <v>31.5</v>
      </c>
      <c r="I11" s="23">
        <v>5200.03</v>
      </c>
      <c r="J11" s="20">
        <v>21</v>
      </c>
      <c r="K11" s="23">
        <v>3466.68</v>
      </c>
      <c r="L11" s="20">
        <v>10.5</v>
      </c>
      <c r="M11" s="23">
        <v>1733.34</v>
      </c>
      <c r="N11" s="20">
        <v>0</v>
      </c>
      <c r="O11" s="23">
        <v>0</v>
      </c>
      <c r="P11" s="20">
        <v>0</v>
      </c>
      <c r="Q11" s="23">
        <v>0</v>
      </c>
      <c r="R11" s="22">
        <v>27733.47</v>
      </c>
      <c r="S11" s="20">
        <v>100</v>
      </c>
      <c r="T11" s="20">
        <v>50</v>
      </c>
      <c r="U11" s="21">
        <v>25</v>
      </c>
      <c r="V11" s="20"/>
      <c r="W11" s="20"/>
      <c r="X11"/>
      <c r="Y11" t="s">
        <v>5</v>
      </c>
      <c r="AA11" s="17"/>
      <c r="AD11" s="16" t="s">
        <v>4</v>
      </c>
      <c r="AE11" s="46">
        <v>26412.83</v>
      </c>
      <c r="AF11" s="16">
        <v>26412.83</v>
      </c>
      <c r="AG11" s="16">
        <f t="shared" si="0"/>
        <v>1320.6415000000002</v>
      </c>
      <c r="AH11" s="16">
        <f t="shared" si="1"/>
        <v>27733.471500000003</v>
      </c>
      <c r="AI11" s="17">
        <f t="shared" si="2"/>
        <v>1.5000000021245796E-3</v>
      </c>
    </row>
    <row r="12" spans="1:35" s="16" customFormat="1" ht="30" x14ac:dyDescent="0.25">
      <c r="A12" s="16">
        <v>87</v>
      </c>
      <c r="B12" s="20">
        <v>118</v>
      </c>
      <c r="C12" s="20" t="s">
        <v>1402</v>
      </c>
      <c r="D12" s="20">
        <v>10</v>
      </c>
      <c r="E12" s="20">
        <v>1</v>
      </c>
      <c r="F12" s="26" t="s">
        <v>1434</v>
      </c>
      <c r="G12" s="23">
        <v>9332.84</v>
      </c>
      <c r="H12" s="20">
        <v>31.5</v>
      </c>
      <c r="I12" s="23">
        <v>2799.86</v>
      </c>
      <c r="J12" s="20">
        <v>21</v>
      </c>
      <c r="K12" s="23">
        <v>1866.56</v>
      </c>
      <c r="L12" s="20">
        <v>10.5</v>
      </c>
      <c r="M12" s="23">
        <v>933.28</v>
      </c>
      <c r="N12" s="20">
        <v>0</v>
      </c>
      <c r="O12" s="23">
        <v>0</v>
      </c>
      <c r="P12" s="20">
        <v>0</v>
      </c>
      <c r="Q12" s="23">
        <v>0</v>
      </c>
      <c r="R12" s="22">
        <v>14932.54</v>
      </c>
      <c r="S12" s="20">
        <v>100</v>
      </c>
      <c r="T12" s="20">
        <v>50</v>
      </c>
      <c r="U12" s="21">
        <v>25</v>
      </c>
      <c r="V12" s="20"/>
      <c r="W12" s="20"/>
      <c r="X12"/>
      <c r="Y12" t="s">
        <v>5</v>
      </c>
      <c r="AA12" s="17"/>
      <c r="AD12" s="16" t="s">
        <v>4</v>
      </c>
      <c r="AE12" s="46">
        <v>14221.47</v>
      </c>
      <c r="AF12" s="16">
        <v>14221.47</v>
      </c>
      <c r="AG12" s="16">
        <f t="shared" si="0"/>
        <v>711.07349999999997</v>
      </c>
      <c r="AH12" s="16">
        <f t="shared" si="1"/>
        <v>14932.5435</v>
      </c>
      <c r="AI12" s="17">
        <f t="shared" si="2"/>
        <v>3.4999999988940544E-3</v>
      </c>
    </row>
    <row r="13" spans="1:35" s="16" customFormat="1" ht="30" x14ac:dyDescent="0.25">
      <c r="A13" s="16">
        <v>88</v>
      </c>
      <c r="B13" s="20">
        <v>119</v>
      </c>
      <c r="C13" s="20" t="s">
        <v>1402</v>
      </c>
      <c r="D13" s="20">
        <v>11</v>
      </c>
      <c r="E13" s="20">
        <v>1</v>
      </c>
      <c r="F13" s="26" t="s">
        <v>1433</v>
      </c>
      <c r="G13" s="23">
        <v>9332.84</v>
      </c>
      <c r="H13" s="20">
        <v>31.5</v>
      </c>
      <c r="I13" s="23">
        <v>2799.86</v>
      </c>
      <c r="J13" s="20">
        <v>21</v>
      </c>
      <c r="K13" s="23">
        <v>1866.56</v>
      </c>
      <c r="L13" s="20">
        <v>10.5</v>
      </c>
      <c r="M13" s="23">
        <v>933.28</v>
      </c>
      <c r="N13" s="20">
        <v>0</v>
      </c>
      <c r="O13" s="23">
        <v>0</v>
      </c>
      <c r="P13" s="20">
        <v>0</v>
      </c>
      <c r="Q13" s="23">
        <v>0</v>
      </c>
      <c r="R13" s="22">
        <v>14932.54</v>
      </c>
      <c r="S13" s="20">
        <v>100</v>
      </c>
      <c r="T13" s="20">
        <v>50</v>
      </c>
      <c r="U13" s="21">
        <v>25</v>
      </c>
      <c r="V13" s="20"/>
      <c r="W13" s="20"/>
      <c r="X13"/>
      <c r="Y13" t="s">
        <v>5</v>
      </c>
      <c r="AA13" s="17"/>
      <c r="AD13" s="16" t="s">
        <v>4</v>
      </c>
      <c r="AE13" s="46">
        <v>14221.47</v>
      </c>
      <c r="AF13" s="16">
        <v>14221.47</v>
      </c>
      <c r="AG13" s="16">
        <f t="shared" si="0"/>
        <v>711.07349999999997</v>
      </c>
      <c r="AH13" s="16">
        <f t="shared" si="1"/>
        <v>14932.5435</v>
      </c>
      <c r="AI13" s="17">
        <f t="shared" si="2"/>
        <v>3.4999999988940544E-3</v>
      </c>
    </row>
    <row r="14" spans="1:35" s="16" customFormat="1" ht="30" x14ac:dyDescent="0.25">
      <c r="A14" s="16">
        <v>89</v>
      </c>
      <c r="B14" s="20">
        <v>120</v>
      </c>
      <c r="C14" s="20" t="s">
        <v>1402</v>
      </c>
      <c r="D14" s="20">
        <v>12</v>
      </c>
      <c r="E14" s="20">
        <v>1</v>
      </c>
      <c r="F14" s="26" t="s">
        <v>1432</v>
      </c>
      <c r="G14" s="23">
        <v>9332.84</v>
      </c>
      <c r="H14" s="20">
        <v>31.5</v>
      </c>
      <c r="I14" s="23">
        <v>2799.86</v>
      </c>
      <c r="J14" s="20">
        <v>21</v>
      </c>
      <c r="K14" s="23">
        <v>1866.56</v>
      </c>
      <c r="L14" s="20">
        <v>10.5</v>
      </c>
      <c r="M14" s="23">
        <v>933.28</v>
      </c>
      <c r="N14" s="20">
        <v>0</v>
      </c>
      <c r="O14" s="23">
        <v>0</v>
      </c>
      <c r="P14" s="20">
        <v>0</v>
      </c>
      <c r="Q14" s="23">
        <v>0</v>
      </c>
      <c r="R14" s="22">
        <v>14932.54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AA14" s="17"/>
      <c r="AD14" s="16" t="s">
        <v>4</v>
      </c>
      <c r="AE14" s="46">
        <v>14221.47</v>
      </c>
      <c r="AF14" s="16">
        <v>14221.47</v>
      </c>
      <c r="AG14" s="16">
        <f t="shared" si="0"/>
        <v>711.07349999999997</v>
      </c>
      <c r="AH14" s="16">
        <f t="shared" si="1"/>
        <v>14932.5435</v>
      </c>
      <c r="AI14" s="17">
        <f t="shared" si="2"/>
        <v>3.4999999988940544E-3</v>
      </c>
    </row>
    <row r="15" spans="1:35" s="16" customFormat="1" ht="30" x14ac:dyDescent="0.25">
      <c r="A15" s="16">
        <v>90</v>
      </c>
      <c r="B15" s="20">
        <v>121</v>
      </c>
      <c r="C15" s="20" t="s">
        <v>1402</v>
      </c>
      <c r="D15" s="20">
        <v>13</v>
      </c>
      <c r="E15" s="20">
        <v>1</v>
      </c>
      <c r="F15" s="26" t="s">
        <v>1431</v>
      </c>
      <c r="G15" s="23">
        <v>7333.28</v>
      </c>
      <c r="H15" s="20">
        <v>31.5</v>
      </c>
      <c r="I15" s="23">
        <v>2199.98</v>
      </c>
      <c r="J15" s="20">
        <v>21</v>
      </c>
      <c r="K15" s="23">
        <v>1466.66</v>
      </c>
      <c r="L15" s="20">
        <v>10.5</v>
      </c>
      <c r="M15" s="23">
        <v>733.33</v>
      </c>
      <c r="N15" s="20">
        <v>0</v>
      </c>
      <c r="O15" s="23">
        <v>0</v>
      </c>
      <c r="P15" s="20">
        <v>0</v>
      </c>
      <c r="Q15" s="23">
        <v>0</v>
      </c>
      <c r="R15" s="22">
        <v>11733.25</v>
      </c>
      <c r="S15" s="20">
        <v>100</v>
      </c>
      <c r="T15" s="20">
        <v>50</v>
      </c>
      <c r="U15" s="21">
        <v>25</v>
      </c>
      <c r="V15" s="20"/>
      <c r="W15" s="20"/>
      <c r="X15"/>
      <c r="Y15" t="s">
        <v>5</v>
      </c>
      <c r="AA15" s="17"/>
      <c r="AD15" s="16" t="s">
        <v>4</v>
      </c>
      <c r="AE15" s="46">
        <v>11174.53</v>
      </c>
      <c r="AF15" s="16">
        <v>11174.53</v>
      </c>
      <c r="AG15" s="16">
        <f t="shared" si="0"/>
        <v>558.7265000000001</v>
      </c>
      <c r="AH15" s="16">
        <f t="shared" si="1"/>
        <v>11733.256500000001</v>
      </c>
      <c r="AI15" s="17">
        <f t="shared" si="2"/>
        <v>6.5000000013242243E-3</v>
      </c>
    </row>
    <row r="16" spans="1:35" s="16" customFormat="1" x14ac:dyDescent="0.25">
      <c r="A16" s="16">
        <v>91</v>
      </c>
      <c r="B16" s="20">
        <v>122</v>
      </c>
      <c r="C16" s="20" t="s">
        <v>1402</v>
      </c>
      <c r="D16" s="20">
        <v>14</v>
      </c>
      <c r="E16" s="20">
        <v>1</v>
      </c>
      <c r="F16" s="26" t="s">
        <v>1430</v>
      </c>
      <c r="G16" s="23">
        <v>7333.28</v>
      </c>
      <c r="H16" s="20">
        <v>31.5</v>
      </c>
      <c r="I16" s="23">
        <v>2199.98</v>
      </c>
      <c r="J16" s="20">
        <v>21</v>
      </c>
      <c r="K16" s="23">
        <v>1466.66</v>
      </c>
      <c r="L16" s="20">
        <v>10.5</v>
      </c>
      <c r="M16" s="23">
        <v>733.33</v>
      </c>
      <c r="N16" s="20">
        <v>0</v>
      </c>
      <c r="O16" s="23">
        <v>0</v>
      </c>
      <c r="P16" s="20">
        <v>0</v>
      </c>
      <c r="Q16" s="23">
        <v>0</v>
      </c>
      <c r="R16" s="22">
        <v>11733.25</v>
      </c>
      <c r="S16" s="20">
        <v>100</v>
      </c>
      <c r="T16" s="20">
        <v>50</v>
      </c>
      <c r="U16" s="21">
        <v>25</v>
      </c>
      <c r="V16" s="20"/>
      <c r="W16" s="20"/>
      <c r="X16"/>
      <c r="Y16" t="s">
        <v>5</v>
      </c>
      <c r="AA16" s="17"/>
      <c r="AD16" s="16" t="s">
        <v>4</v>
      </c>
      <c r="AE16" s="46">
        <v>11174.53</v>
      </c>
      <c r="AF16" s="16">
        <v>11174.53</v>
      </c>
      <c r="AG16" s="16">
        <f t="shared" si="0"/>
        <v>558.7265000000001</v>
      </c>
      <c r="AH16" s="16">
        <f t="shared" si="1"/>
        <v>11733.256500000001</v>
      </c>
      <c r="AI16" s="17">
        <f t="shared" si="2"/>
        <v>6.5000000013242243E-3</v>
      </c>
    </row>
    <row r="17" spans="1:35" s="16" customFormat="1" ht="30" x14ac:dyDescent="0.25">
      <c r="A17" s="16">
        <v>92</v>
      </c>
      <c r="B17" s="20">
        <v>123</v>
      </c>
      <c r="C17" s="20" t="s">
        <v>1402</v>
      </c>
      <c r="D17" s="20">
        <v>15</v>
      </c>
      <c r="E17" s="20">
        <v>1</v>
      </c>
      <c r="F17" s="26" t="s">
        <v>1429</v>
      </c>
      <c r="G17" s="23">
        <v>6600.53</v>
      </c>
      <c r="H17" s="20">
        <v>31.5</v>
      </c>
      <c r="I17" s="23">
        <v>1980.16</v>
      </c>
      <c r="J17" s="20">
        <v>21</v>
      </c>
      <c r="K17" s="23">
        <v>1320.1</v>
      </c>
      <c r="L17" s="20">
        <v>10.5</v>
      </c>
      <c r="M17" s="23">
        <v>660.05</v>
      </c>
      <c r="N17" s="20">
        <v>0</v>
      </c>
      <c r="O17" s="23">
        <v>0</v>
      </c>
      <c r="P17" s="20">
        <v>0</v>
      </c>
      <c r="Q17" s="23">
        <v>0</v>
      </c>
      <c r="R17" s="22">
        <v>10560.84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AA17" s="17"/>
      <c r="AD17" s="16" t="s">
        <v>4</v>
      </c>
      <c r="AE17" s="46">
        <v>10057.950000000001</v>
      </c>
      <c r="AF17" s="16">
        <v>10057.950000000001</v>
      </c>
      <c r="AG17" s="16">
        <f t="shared" si="0"/>
        <v>502.89750000000004</v>
      </c>
      <c r="AH17" s="16">
        <f t="shared" si="1"/>
        <v>10560.8475</v>
      </c>
      <c r="AI17" s="17">
        <f t="shared" si="2"/>
        <v>7.4999999997089617E-3</v>
      </c>
    </row>
    <row r="18" spans="1:35" s="16" customFormat="1" ht="30" x14ac:dyDescent="0.25">
      <c r="A18" s="16">
        <v>93</v>
      </c>
      <c r="B18" s="20">
        <v>124</v>
      </c>
      <c r="C18" s="20" t="s">
        <v>1402</v>
      </c>
      <c r="D18" s="20">
        <v>16</v>
      </c>
      <c r="E18" s="20">
        <v>1</v>
      </c>
      <c r="F18" s="26" t="s">
        <v>1428</v>
      </c>
      <c r="G18" s="23">
        <v>2200.5700000000002</v>
      </c>
      <c r="H18" s="20">
        <v>31.5</v>
      </c>
      <c r="I18" s="23">
        <v>660.17</v>
      </c>
      <c r="J18" s="20">
        <v>21</v>
      </c>
      <c r="K18" s="23">
        <v>440.12</v>
      </c>
      <c r="L18" s="20">
        <v>10.5</v>
      </c>
      <c r="M18" s="23">
        <v>220.06</v>
      </c>
      <c r="N18" s="20">
        <v>0</v>
      </c>
      <c r="O18" s="23">
        <v>0</v>
      </c>
      <c r="P18" s="20">
        <v>0</v>
      </c>
      <c r="Q18" s="23">
        <v>0</v>
      </c>
      <c r="R18" s="22">
        <v>3520.92</v>
      </c>
      <c r="S18" s="20">
        <v>100</v>
      </c>
      <c r="T18" s="20">
        <v>50</v>
      </c>
      <c r="U18" s="21">
        <v>25</v>
      </c>
      <c r="V18" s="20"/>
      <c r="W18" s="20"/>
      <c r="X18"/>
      <c r="Y18" t="s">
        <v>5</v>
      </c>
      <c r="AA18" s="17"/>
      <c r="AD18" s="16" t="s">
        <v>4</v>
      </c>
      <c r="AE18" s="46">
        <v>3353.25</v>
      </c>
      <c r="AF18" s="16">
        <v>3353.25</v>
      </c>
      <c r="AG18" s="16">
        <f t="shared" si="0"/>
        <v>167.66250000000002</v>
      </c>
      <c r="AH18" s="16">
        <f t="shared" si="1"/>
        <v>3520.9124999999999</v>
      </c>
      <c r="AI18" s="17">
        <f t="shared" si="2"/>
        <v>-7.500000000163709E-3</v>
      </c>
    </row>
    <row r="19" spans="1:35" s="16" customFormat="1" ht="30" x14ac:dyDescent="0.25">
      <c r="A19" s="16">
        <v>94</v>
      </c>
      <c r="B19" s="20">
        <v>125</v>
      </c>
      <c r="C19" s="20" t="s">
        <v>1402</v>
      </c>
      <c r="D19" s="20">
        <v>17</v>
      </c>
      <c r="E19" s="20">
        <v>1</v>
      </c>
      <c r="F19" s="26" t="s">
        <v>1427</v>
      </c>
      <c r="G19" s="23">
        <v>2200.5700000000002</v>
      </c>
      <c r="H19" s="20">
        <v>31.5</v>
      </c>
      <c r="I19" s="23">
        <v>660.17</v>
      </c>
      <c r="J19" s="20">
        <v>21</v>
      </c>
      <c r="K19" s="23">
        <v>440.12</v>
      </c>
      <c r="L19" s="20">
        <v>10.5</v>
      </c>
      <c r="M19" s="23">
        <v>220.06</v>
      </c>
      <c r="N19" s="20">
        <v>0</v>
      </c>
      <c r="O19" s="23">
        <v>0</v>
      </c>
      <c r="P19" s="20">
        <v>0</v>
      </c>
      <c r="Q19" s="23">
        <v>0</v>
      </c>
      <c r="R19" s="22">
        <v>3520.92</v>
      </c>
      <c r="S19" s="20">
        <v>100</v>
      </c>
      <c r="T19" s="20">
        <v>50</v>
      </c>
      <c r="U19" s="21">
        <v>25</v>
      </c>
      <c r="V19" s="20"/>
      <c r="W19" s="20"/>
      <c r="X19"/>
      <c r="Y19" t="s">
        <v>5</v>
      </c>
      <c r="AA19" s="17"/>
      <c r="AD19" s="16" t="s">
        <v>4</v>
      </c>
      <c r="AE19" s="46">
        <v>3353.25</v>
      </c>
      <c r="AF19" s="16">
        <v>3353.25</v>
      </c>
      <c r="AG19" s="16">
        <f t="shared" si="0"/>
        <v>167.66250000000002</v>
      </c>
      <c r="AH19" s="16">
        <f t="shared" si="1"/>
        <v>3520.9124999999999</v>
      </c>
      <c r="AI19" s="17">
        <f t="shared" si="2"/>
        <v>-7.500000000163709E-3</v>
      </c>
    </row>
    <row r="20" spans="1:35" s="16" customFormat="1" ht="45" x14ac:dyDescent="0.25">
      <c r="A20" s="16">
        <v>95</v>
      </c>
      <c r="B20" s="20">
        <v>126</v>
      </c>
      <c r="C20" s="20" t="s">
        <v>1402</v>
      </c>
      <c r="D20" s="20">
        <v>18</v>
      </c>
      <c r="E20" s="20">
        <v>1</v>
      </c>
      <c r="F20" s="26" t="s">
        <v>1426</v>
      </c>
      <c r="G20" s="23">
        <v>10266.59</v>
      </c>
      <c r="H20" s="20">
        <v>31.5</v>
      </c>
      <c r="I20" s="23">
        <v>3079.98</v>
      </c>
      <c r="J20" s="20">
        <v>21</v>
      </c>
      <c r="K20" s="23">
        <v>2053.3200000000002</v>
      </c>
      <c r="L20" s="20">
        <v>10.5</v>
      </c>
      <c r="M20" s="23">
        <v>1026.6600000000001</v>
      </c>
      <c r="N20" s="20">
        <v>0</v>
      </c>
      <c r="O20" s="23">
        <v>0</v>
      </c>
      <c r="P20" s="20">
        <v>0</v>
      </c>
      <c r="Q20" s="23">
        <v>0</v>
      </c>
      <c r="R20" s="22">
        <v>16426.55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AA20" s="17"/>
      <c r="AD20" s="16" t="s">
        <v>4</v>
      </c>
      <c r="AE20" s="46">
        <v>15644.32</v>
      </c>
      <c r="AF20" s="16">
        <v>15644.32</v>
      </c>
      <c r="AG20" s="16">
        <f t="shared" si="0"/>
        <v>782.21600000000001</v>
      </c>
      <c r="AH20" s="16">
        <f t="shared" si="1"/>
        <v>16426.536</v>
      </c>
      <c r="AI20" s="17">
        <f t="shared" si="2"/>
        <v>-1.3999999999214197E-2</v>
      </c>
    </row>
    <row r="21" spans="1:35" s="16" customFormat="1" x14ac:dyDescent="0.25">
      <c r="A21" s="16">
        <v>96</v>
      </c>
      <c r="B21" s="20">
        <v>127</v>
      </c>
      <c r="C21" s="20" t="s">
        <v>1402</v>
      </c>
      <c r="D21" s="20">
        <v>19</v>
      </c>
      <c r="E21" s="20">
        <v>1</v>
      </c>
      <c r="F21" s="26" t="s">
        <v>1256</v>
      </c>
      <c r="G21" s="23">
        <v>5866.62</v>
      </c>
      <c r="H21" s="20">
        <v>0</v>
      </c>
      <c r="I21" s="23">
        <v>0</v>
      </c>
      <c r="J21" s="20">
        <v>0</v>
      </c>
      <c r="K21" s="23">
        <v>0</v>
      </c>
      <c r="L21" s="20">
        <v>0</v>
      </c>
      <c r="M21" s="23">
        <v>0</v>
      </c>
      <c r="N21" s="20">
        <v>0</v>
      </c>
      <c r="O21" s="23">
        <v>0</v>
      </c>
      <c r="P21" s="20">
        <v>0</v>
      </c>
      <c r="Q21" s="23">
        <v>0</v>
      </c>
      <c r="R21" s="22">
        <v>5866.62</v>
      </c>
      <c r="S21" s="20">
        <v>0</v>
      </c>
      <c r="T21" s="20">
        <v>0</v>
      </c>
      <c r="U21" s="21">
        <v>0</v>
      </c>
      <c r="V21" s="20"/>
      <c r="W21" s="20"/>
      <c r="X21"/>
      <c r="Y21" t="s">
        <v>5</v>
      </c>
      <c r="AA21" s="17"/>
      <c r="AD21" s="16" t="s">
        <v>4</v>
      </c>
      <c r="AE21" s="46">
        <v>5587.26</v>
      </c>
      <c r="AF21" s="16">
        <v>5587.26</v>
      </c>
      <c r="AG21" s="16">
        <f t="shared" si="0"/>
        <v>279.363</v>
      </c>
      <c r="AH21" s="16">
        <f t="shared" si="1"/>
        <v>5866.6230000000005</v>
      </c>
      <c r="AI21" s="17">
        <f t="shared" si="2"/>
        <v>3.0000000006111804E-3</v>
      </c>
    </row>
    <row r="22" spans="1:35" s="16" customFormat="1" x14ac:dyDescent="0.25">
      <c r="A22" s="16">
        <v>97</v>
      </c>
      <c r="B22" s="20">
        <v>128</v>
      </c>
      <c r="C22" s="20" t="s">
        <v>1402</v>
      </c>
      <c r="D22" s="20">
        <v>20</v>
      </c>
      <c r="E22" s="20">
        <v>1</v>
      </c>
      <c r="F22" s="26" t="s">
        <v>1425</v>
      </c>
      <c r="G22" s="23">
        <v>3999.12</v>
      </c>
      <c r="H22" s="20">
        <v>31.5</v>
      </c>
      <c r="I22" s="23">
        <v>1199.74</v>
      </c>
      <c r="J22" s="20">
        <v>21</v>
      </c>
      <c r="K22" s="23">
        <v>799.83</v>
      </c>
      <c r="L22" s="20">
        <v>10.5</v>
      </c>
      <c r="M22" s="23">
        <v>399.91</v>
      </c>
      <c r="N22" s="20">
        <v>0</v>
      </c>
      <c r="O22" s="23">
        <v>0</v>
      </c>
      <c r="P22" s="20">
        <v>0</v>
      </c>
      <c r="Q22" s="23">
        <v>0</v>
      </c>
      <c r="R22" s="22">
        <v>6398.6</v>
      </c>
      <c r="S22" s="20">
        <v>100</v>
      </c>
      <c r="T22" s="20">
        <v>50</v>
      </c>
      <c r="U22" s="21">
        <v>25</v>
      </c>
      <c r="V22" s="20"/>
      <c r="W22" s="20"/>
      <c r="X22"/>
      <c r="Y22" t="s">
        <v>5</v>
      </c>
      <c r="AA22" s="17"/>
      <c r="AD22" s="16" t="s">
        <v>4</v>
      </c>
      <c r="AE22" s="46">
        <v>6093.91</v>
      </c>
      <c r="AF22" s="16">
        <v>6093.91</v>
      </c>
      <c r="AG22" s="16">
        <f t="shared" si="0"/>
        <v>304.69549999999998</v>
      </c>
      <c r="AH22" s="16">
        <f t="shared" si="1"/>
        <v>6398.6054999999997</v>
      </c>
      <c r="AI22" s="17">
        <f t="shared" si="2"/>
        <v>5.4999999993015081E-3</v>
      </c>
    </row>
    <row r="23" spans="1:35" s="16" customFormat="1" ht="30" x14ac:dyDescent="0.25">
      <c r="A23" s="16">
        <v>98</v>
      </c>
      <c r="B23" s="20">
        <v>129</v>
      </c>
      <c r="C23" s="20" t="s">
        <v>1402</v>
      </c>
      <c r="D23" s="20">
        <v>21</v>
      </c>
      <c r="E23" s="20">
        <v>1</v>
      </c>
      <c r="F23" s="26" t="s">
        <v>1424</v>
      </c>
      <c r="G23" s="23">
        <v>1065.81</v>
      </c>
      <c r="H23" s="20">
        <v>0</v>
      </c>
      <c r="I23" s="24">
        <v>0</v>
      </c>
      <c r="J23" s="25">
        <v>0</v>
      </c>
      <c r="K23" s="24">
        <v>0</v>
      </c>
      <c r="L23" s="25">
        <v>0</v>
      </c>
      <c r="M23" s="24">
        <v>0</v>
      </c>
      <c r="N23" s="20">
        <v>0</v>
      </c>
      <c r="O23" s="23">
        <v>0</v>
      </c>
      <c r="P23" s="20">
        <v>0</v>
      </c>
      <c r="Q23" s="23">
        <v>0</v>
      </c>
      <c r="R23" s="22">
        <v>1065.81</v>
      </c>
      <c r="S23" s="20">
        <v>0</v>
      </c>
      <c r="T23" s="20">
        <v>0</v>
      </c>
      <c r="U23" s="21">
        <v>0</v>
      </c>
      <c r="V23" s="20"/>
      <c r="W23" s="20"/>
      <c r="X23"/>
      <c r="Y23" t="s">
        <v>5</v>
      </c>
      <c r="AA23" s="17"/>
      <c r="AD23" s="16" t="s">
        <v>4</v>
      </c>
      <c r="AE23" s="46">
        <v>1015.06</v>
      </c>
      <c r="AF23" s="16">
        <v>1015.06</v>
      </c>
      <c r="AG23" s="16">
        <f t="shared" si="0"/>
        <v>50.753</v>
      </c>
      <c r="AH23" s="16">
        <f t="shared" si="1"/>
        <v>1065.8129999999999</v>
      </c>
      <c r="AI23" s="17">
        <f t="shared" si="2"/>
        <v>2.9999999999290594E-3</v>
      </c>
    </row>
    <row r="24" spans="1:35" s="16" customFormat="1" ht="30" x14ac:dyDescent="0.25">
      <c r="A24" s="16">
        <v>99</v>
      </c>
      <c r="B24" s="20">
        <v>130</v>
      </c>
      <c r="C24" s="20" t="s">
        <v>1402</v>
      </c>
      <c r="D24" s="20">
        <v>22</v>
      </c>
      <c r="E24" s="20">
        <v>1</v>
      </c>
      <c r="F24" s="26" t="s">
        <v>1423</v>
      </c>
      <c r="G24" s="23">
        <v>233.73</v>
      </c>
      <c r="H24" s="20">
        <v>0</v>
      </c>
      <c r="I24" s="24">
        <v>0</v>
      </c>
      <c r="J24" s="25">
        <v>0</v>
      </c>
      <c r="K24" s="24">
        <v>0</v>
      </c>
      <c r="L24" s="25">
        <v>0</v>
      </c>
      <c r="M24" s="24">
        <v>0</v>
      </c>
      <c r="N24" s="20">
        <v>0</v>
      </c>
      <c r="O24" s="23">
        <v>0</v>
      </c>
      <c r="P24" s="20">
        <v>0</v>
      </c>
      <c r="Q24" s="23">
        <v>0</v>
      </c>
      <c r="R24" s="22">
        <v>233.73</v>
      </c>
      <c r="S24" s="20">
        <v>0</v>
      </c>
      <c r="T24" s="20">
        <v>0</v>
      </c>
      <c r="U24" s="21">
        <v>0</v>
      </c>
      <c r="V24" s="20"/>
      <c r="W24" s="20"/>
      <c r="X24"/>
      <c r="Y24" t="s">
        <v>5</v>
      </c>
      <c r="AA24" s="17"/>
      <c r="AD24" s="16" t="s">
        <v>4</v>
      </c>
      <c r="AE24" s="46">
        <v>222.6</v>
      </c>
      <c r="AF24" s="16">
        <v>222.6</v>
      </c>
      <c r="AG24" s="16">
        <f t="shared" si="0"/>
        <v>11.13</v>
      </c>
      <c r="AH24" s="16">
        <f t="shared" si="1"/>
        <v>233.73</v>
      </c>
      <c r="AI24" s="17">
        <f t="shared" si="2"/>
        <v>0</v>
      </c>
    </row>
    <row r="25" spans="1:35" s="16" customFormat="1" ht="30" x14ac:dyDescent="0.25">
      <c r="A25" s="16">
        <v>100</v>
      </c>
      <c r="B25" s="20">
        <v>131</v>
      </c>
      <c r="C25" s="20" t="s">
        <v>1402</v>
      </c>
      <c r="D25" s="20">
        <v>23</v>
      </c>
      <c r="E25" s="20">
        <v>1</v>
      </c>
      <c r="F25" s="26" t="s">
        <v>1422</v>
      </c>
      <c r="G25" s="23">
        <v>16001.16</v>
      </c>
      <c r="H25" s="20">
        <v>0</v>
      </c>
      <c r="I25" s="24">
        <v>0</v>
      </c>
      <c r="J25" s="25">
        <v>0</v>
      </c>
      <c r="K25" s="24">
        <v>0</v>
      </c>
      <c r="L25" s="25">
        <v>0</v>
      </c>
      <c r="M25" s="24">
        <v>0</v>
      </c>
      <c r="N25" s="20">
        <v>0</v>
      </c>
      <c r="O25" s="23">
        <v>0</v>
      </c>
      <c r="P25" s="20">
        <v>0</v>
      </c>
      <c r="Q25" s="23">
        <v>0</v>
      </c>
      <c r="R25" s="22">
        <v>16001.16</v>
      </c>
      <c r="S25" s="20">
        <v>0</v>
      </c>
      <c r="T25" s="20">
        <v>0</v>
      </c>
      <c r="U25" s="21">
        <v>0</v>
      </c>
      <c r="V25" s="20"/>
      <c r="W25" s="20"/>
      <c r="X25"/>
      <c r="Y25" t="s">
        <v>5</v>
      </c>
      <c r="AA25" s="17"/>
      <c r="AD25" s="16" t="s">
        <v>4</v>
      </c>
      <c r="AE25" s="46">
        <v>15239.2</v>
      </c>
      <c r="AF25" s="16">
        <v>15239.2</v>
      </c>
      <c r="AG25" s="16">
        <f t="shared" si="0"/>
        <v>761.96</v>
      </c>
      <c r="AH25" s="16">
        <f t="shared" si="1"/>
        <v>16001.16</v>
      </c>
      <c r="AI25" s="17">
        <f t="shared" si="2"/>
        <v>0</v>
      </c>
    </row>
    <row r="26" spans="1:35" s="16" customFormat="1" ht="60" x14ac:dyDescent="0.25">
      <c r="A26" s="16">
        <v>101</v>
      </c>
      <c r="B26" s="20">
        <v>132</v>
      </c>
      <c r="C26" s="20" t="s">
        <v>1402</v>
      </c>
      <c r="D26" s="20">
        <v>24</v>
      </c>
      <c r="E26" s="20">
        <v>1</v>
      </c>
      <c r="F26" s="26" t="s">
        <v>1421</v>
      </c>
      <c r="G26" s="23">
        <v>26668.59</v>
      </c>
      <c r="H26" s="20">
        <v>31.5</v>
      </c>
      <c r="I26" s="23">
        <v>8000.58</v>
      </c>
      <c r="J26" s="20">
        <v>21</v>
      </c>
      <c r="K26" s="23">
        <v>5333.72</v>
      </c>
      <c r="L26" s="20">
        <v>10.5</v>
      </c>
      <c r="M26" s="23">
        <v>2666.86</v>
      </c>
      <c r="N26" s="20">
        <v>0</v>
      </c>
      <c r="O26" s="23">
        <v>0</v>
      </c>
      <c r="P26" s="20">
        <v>0</v>
      </c>
      <c r="Q26" s="23">
        <v>0</v>
      </c>
      <c r="R26" s="22">
        <v>42669.75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AA26" s="17"/>
      <c r="AD26" s="16" t="s">
        <v>4</v>
      </c>
      <c r="AE26" s="46">
        <v>40637.86</v>
      </c>
      <c r="AF26" s="16">
        <v>40637.86</v>
      </c>
      <c r="AG26" s="16">
        <f t="shared" si="0"/>
        <v>2031.893</v>
      </c>
      <c r="AH26" s="16">
        <f t="shared" si="1"/>
        <v>42669.752999999997</v>
      </c>
      <c r="AI26" s="17">
        <f t="shared" si="2"/>
        <v>2.9999999969732016E-3</v>
      </c>
    </row>
    <row r="27" spans="1:35" s="16" customFormat="1" ht="45" x14ac:dyDescent="0.25">
      <c r="A27" s="16">
        <v>102</v>
      </c>
      <c r="B27" s="20">
        <v>1631</v>
      </c>
      <c r="C27" s="20" t="s">
        <v>1402</v>
      </c>
      <c r="D27" s="20">
        <v>25</v>
      </c>
      <c r="E27" s="20">
        <v>1</v>
      </c>
      <c r="F27" s="26" t="s">
        <v>6</v>
      </c>
      <c r="G27" s="23">
        <v>1333.43</v>
      </c>
      <c r="H27" s="20">
        <v>31.5</v>
      </c>
      <c r="I27" s="23">
        <v>400.03</v>
      </c>
      <c r="J27" s="20">
        <v>21</v>
      </c>
      <c r="K27" s="23">
        <v>266.69</v>
      </c>
      <c r="L27" s="20">
        <v>0</v>
      </c>
      <c r="M27" s="24">
        <v>0</v>
      </c>
      <c r="N27" s="20">
        <v>0</v>
      </c>
      <c r="O27" s="23">
        <v>0</v>
      </c>
      <c r="P27" s="20">
        <v>0</v>
      </c>
      <c r="Q27" s="23">
        <v>0</v>
      </c>
      <c r="R27" s="22">
        <v>2000.15</v>
      </c>
      <c r="S27" s="20">
        <v>100</v>
      </c>
      <c r="T27" s="20">
        <v>50</v>
      </c>
      <c r="U27" s="21">
        <v>25</v>
      </c>
      <c r="V27" s="20"/>
      <c r="W27" s="19"/>
      <c r="X27"/>
      <c r="Y27" t="s">
        <v>5</v>
      </c>
      <c r="AA27" s="17"/>
      <c r="AD27" s="16" t="s">
        <v>4</v>
      </c>
      <c r="AE27" s="46">
        <v>1904.9</v>
      </c>
      <c r="AF27" s="16">
        <v>1904.9</v>
      </c>
      <c r="AG27" s="16">
        <f t="shared" si="0"/>
        <v>95.245000000000005</v>
      </c>
      <c r="AH27" s="16">
        <f t="shared" si="1"/>
        <v>2000.145</v>
      </c>
      <c r="AI27" s="17">
        <f t="shared" si="2"/>
        <v>-5.0000000001091394E-3</v>
      </c>
    </row>
    <row r="28" spans="1:35" s="16" customFormat="1" ht="45" x14ac:dyDescent="0.25">
      <c r="A28" s="16">
        <v>103</v>
      </c>
      <c r="B28" s="20">
        <v>1632</v>
      </c>
      <c r="C28" s="20" t="s">
        <v>1402</v>
      </c>
      <c r="D28" s="20">
        <v>26</v>
      </c>
      <c r="E28" s="20">
        <v>1</v>
      </c>
      <c r="F28" s="291" t="s">
        <v>1420</v>
      </c>
      <c r="G28" s="23">
        <v>9933.52</v>
      </c>
      <c r="H28" s="20">
        <v>31.5</v>
      </c>
      <c r="I28" s="23">
        <v>2980.06</v>
      </c>
      <c r="J28" s="20">
        <v>21</v>
      </c>
      <c r="K28" s="23">
        <v>1986.71</v>
      </c>
      <c r="L28" s="20">
        <v>0</v>
      </c>
      <c r="M28" s="24">
        <v>0</v>
      </c>
      <c r="N28" s="20">
        <v>0</v>
      </c>
      <c r="O28" s="23">
        <v>0</v>
      </c>
      <c r="P28" s="20">
        <v>0</v>
      </c>
      <c r="Q28" s="23">
        <v>0</v>
      </c>
      <c r="R28" s="22">
        <v>14900.29</v>
      </c>
      <c r="S28" s="20">
        <v>100</v>
      </c>
      <c r="T28" s="20">
        <v>50</v>
      </c>
      <c r="U28" s="21">
        <v>25</v>
      </c>
      <c r="V28" s="20"/>
      <c r="W28" s="19"/>
      <c r="X28"/>
      <c r="Y28" t="s">
        <v>5</v>
      </c>
      <c r="AA28" s="17"/>
      <c r="AD28" s="16" t="s">
        <v>4</v>
      </c>
      <c r="AE28" s="46">
        <v>14190.75</v>
      </c>
      <c r="AF28" s="16">
        <v>14190.75</v>
      </c>
      <c r="AG28" s="16">
        <f t="shared" si="0"/>
        <v>709.53750000000002</v>
      </c>
      <c r="AH28" s="16">
        <f t="shared" si="1"/>
        <v>14900.2875</v>
      </c>
      <c r="AI28" s="17">
        <f t="shared" si="2"/>
        <v>-2.500000000509317E-3</v>
      </c>
    </row>
    <row r="29" spans="1:35" s="16" customFormat="1" ht="45" x14ac:dyDescent="0.25">
      <c r="A29" s="16">
        <v>104</v>
      </c>
      <c r="B29" s="20">
        <v>1633</v>
      </c>
      <c r="C29" s="20" t="s">
        <v>1402</v>
      </c>
      <c r="D29" s="20">
        <v>28</v>
      </c>
      <c r="E29" s="20">
        <v>1</v>
      </c>
      <c r="F29" s="26" t="s">
        <v>1419</v>
      </c>
      <c r="G29" s="23">
        <v>8799.93</v>
      </c>
      <c r="H29" s="20">
        <v>31.5</v>
      </c>
      <c r="I29" s="23">
        <v>2639.98</v>
      </c>
      <c r="J29" s="20">
        <v>21</v>
      </c>
      <c r="K29" s="23">
        <v>1759.99</v>
      </c>
      <c r="L29" s="20">
        <v>0</v>
      </c>
      <c r="M29" s="24">
        <v>0</v>
      </c>
      <c r="N29" s="20">
        <v>0</v>
      </c>
      <c r="O29" s="23">
        <v>0</v>
      </c>
      <c r="P29" s="20">
        <v>0</v>
      </c>
      <c r="Q29" s="23">
        <v>0</v>
      </c>
      <c r="R29" s="22">
        <v>13199.9</v>
      </c>
      <c r="S29" s="20">
        <v>100</v>
      </c>
      <c r="T29" s="20">
        <v>50</v>
      </c>
      <c r="U29" s="21">
        <v>25</v>
      </c>
      <c r="V29" s="20"/>
      <c r="W29" s="19"/>
      <c r="X29"/>
      <c r="Y29" t="s">
        <v>5</v>
      </c>
      <c r="AA29" s="17"/>
      <c r="AD29" s="16" t="s">
        <v>4</v>
      </c>
      <c r="AE29" s="46">
        <v>12571.34</v>
      </c>
      <c r="AF29" s="16">
        <v>12571.34</v>
      </c>
      <c r="AG29" s="16">
        <f t="shared" si="0"/>
        <v>628.56700000000001</v>
      </c>
      <c r="AH29" s="16">
        <f t="shared" si="1"/>
        <v>13199.906999999999</v>
      </c>
      <c r="AI29" s="17">
        <f t="shared" si="2"/>
        <v>6.9999999996070983E-3</v>
      </c>
    </row>
    <row r="30" spans="1:35" s="16" customFormat="1" ht="30" x14ac:dyDescent="0.25">
      <c r="A30" s="16">
        <v>105</v>
      </c>
      <c r="B30" s="20">
        <v>1634</v>
      </c>
      <c r="C30" s="20" t="s">
        <v>1402</v>
      </c>
      <c r="D30" s="20">
        <v>29</v>
      </c>
      <c r="E30" s="20">
        <v>1</v>
      </c>
      <c r="F30" s="26" t="s">
        <v>1418</v>
      </c>
      <c r="G30" s="23">
        <v>8799.93</v>
      </c>
      <c r="H30" s="20">
        <v>31.5</v>
      </c>
      <c r="I30" s="23">
        <v>2639.98</v>
      </c>
      <c r="J30" s="20">
        <v>21</v>
      </c>
      <c r="K30" s="23">
        <v>1759.99</v>
      </c>
      <c r="L30" s="20">
        <v>0</v>
      </c>
      <c r="M30" s="24">
        <v>0</v>
      </c>
      <c r="N30" s="20">
        <v>0</v>
      </c>
      <c r="O30" s="23">
        <v>0</v>
      </c>
      <c r="P30" s="20">
        <v>0</v>
      </c>
      <c r="Q30" s="23">
        <v>0</v>
      </c>
      <c r="R30" s="22">
        <v>13199.9</v>
      </c>
      <c r="S30" s="20">
        <v>100</v>
      </c>
      <c r="T30" s="20">
        <v>50</v>
      </c>
      <c r="U30" s="21">
        <v>25</v>
      </c>
      <c r="V30" s="20"/>
      <c r="W30" s="19"/>
      <c r="X30"/>
      <c r="Y30" t="s">
        <v>5</v>
      </c>
      <c r="AA30" s="17"/>
      <c r="AD30" s="16" t="s">
        <v>4</v>
      </c>
      <c r="AE30" s="46">
        <v>12571.34</v>
      </c>
      <c r="AF30" s="16">
        <v>12571.34</v>
      </c>
      <c r="AG30" s="16">
        <f t="shared" si="0"/>
        <v>628.56700000000001</v>
      </c>
      <c r="AH30" s="16">
        <f t="shared" si="1"/>
        <v>13199.906999999999</v>
      </c>
      <c r="AI30" s="17">
        <f t="shared" si="2"/>
        <v>6.9999999996070983E-3</v>
      </c>
    </row>
    <row r="31" spans="1:35" s="16" customFormat="1" ht="45" x14ac:dyDescent="0.25">
      <c r="A31" s="16">
        <v>106</v>
      </c>
      <c r="B31" s="20">
        <v>1635</v>
      </c>
      <c r="C31" s="20" t="s">
        <v>1402</v>
      </c>
      <c r="D31" s="20">
        <v>30</v>
      </c>
      <c r="E31" s="20">
        <v>1</v>
      </c>
      <c r="F31" s="26" t="s">
        <v>1417</v>
      </c>
      <c r="G31" s="23">
        <v>8799.93</v>
      </c>
      <c r="H31" s="20">
        <v>31.5</v>
      </c>
      <c r="I31" s="23">
        <v>2639.98</v>
      </c>
      <c r="J31" s="20">
        <v>21</v>
      </c>
      <c r="K31" s="23">
        <v>1759.99</v>
      </c>
      <c r="L31" s="20">
        <v>0</v>
      </c>
      <c r="M31" s="24">
        <v>0</v>
      </c>
      <c r="N31" s="20">
        <v>0</v>
      </c>
      <c r="O31" s="23">
        <v>0</v>
      </c>
      <c r="P31" s="20">
        <v>0</v>
      </c>
      <c r="Q31" s="23">
        <v>0</v>
      </c>
      <c r="R31" s="22">
        <v>13199.9</v>
      </c>
      <c r="S31" s="20">
        <v>100</v>
      </c>
      <c r="T31" s="20">
        <v>50</v>
      </c>
      <c r="U31" s="21">
        <v>25</v>
      </c>
      <c r="V31" s="20"/>
      <c r="W31" s="19"/>
      <c r="X31"/>
      <c r="Y31" t="s">
        <v>5</v>
      </c>
      <c r="AA31" s="17"/>
      <c r="AD31" s="16" t="s">
        <v>4</v>
      </c>
      <c r="AE31" s="46">
        <v>12571.34</v>
      </c>
      <c r="AF31" s="16">
        <v>12571.34</v>
      </c>
      <c r="AG31" s="16">
        <f t="shared" si="0"/>
        <v>628.56700000000001</v>
      </c>
      <c r="AH31" s="16">
        <f t="shared" si="1"/>
        <v>13199.906999999999</v>
      </c>
      <c r="AI31" s="17">
        <f t="shared" si="2"/>
        <v>6.9999999996070983E-3</v>
      </c>
    </row>
    <row r="32" spans="1:35" s="16" customFormat="1" ht="30" x14ac:dyDescent="0.25">
      <c r="A32" s="16">
        <v>107</v>
      </c>
      <c r="B32" s="20">
        <v>1636</v>
      </c>
      <c r="C32" s="20" t="s">
        <v>1402</v>
      </c>
      <c r="D32" s="20">
        <v>31</v>
      </c>
      <c r="E32" s="20">
        <v>1</v>
      </c>
      <c r="F32" s="26" t="s">
        <v>1416</v>
      </c>
      <c r="G32" s="23">
        <v>17296.02</v>
      </c>
      <c r="H32" s="20">
        <v>31.5</v>
      </c>
      <c r="I32" s="23">
        <v>5188.8100000000004</v>
      </c>
      <c r="J32" s="20">
        <v>21</v>
      </c>
      <c r="K32" s="23">
        <v>3459.2</v>
      </c>
      <c r="L32" s="20">
        <v>0</v>
      </c>
      <c r="M32" s="24">
        <v>0</v>
      </c>
      <c r="N32" s="20">
        <v>0</v>
      </c>
      <c r="O32" s="23">
        <v>0</v>
      </c>
      <c r="P32" s="20">
        <v>0</v>
      </c>
      <c r="Q32" s="23">
        <v>0</v>
      </c>
      <c r="R32" s="22">
        <v>25944.03</v>
      </c>
      <c r="S32" s="20">
        <v>100</v>
      </c>
      <c r="T32" s="20">
        <v>50</v>
      </c>
      <c r="U32" s="21">
        <v>25</v>
      </c>
      <c r="V32" s="20"/>
      <c r="W32" s="19"/>
      <c r="X32"/>
      <c r="Y32" t="s">
        <v>5</v>
      </c>
      <c r="AA32" s="17"/>
      <c r="AD32" s="16" t="s">
        <v>4</v>
      </c>
      <c r="AE32" s="46">
        <v>24708.6</v>
      </c>
      <c r="AF32" s="16">
        <v>24708.6</v>
      </c>
      <c r="AG32" s="16">
        <f t="shared" si="0"/>
        <v>1235.43</v>
      </c>
      <c r="AH32" s="16">
        <f t="shared" si="1"/>
        <v>25944.03</v>
      </c>
      <c r="AI32" s="17">
        <f t="shared" si="2"/>
        <v>0</v>
      </c>
    </row>
    <row r="33" spans="1:35" s="16" customFormat="1" ht="30" x14ac:dyDescent="0.25">
      <c r="A33" s="16">
        <v>108</v>
      </c>
      <c r="B33" s="20">
        <v>1637</v>
      </c>
      <c r="C33" s="20" t="s">
        <v>1402</v>
      </c>
      <c r="D33" s="20">
        <v>32</v>
      </c>
      <c r="E33" s="20">
        <v>1</v>
      </c>
      <c r="F33" s="26" t="s">
        <v>1415</v>
      </c>
      <c r="G33" s="23">
        <v>17296.02</v>
      </c>
      <c r="H33" s="20">
        <v>31.5</v>
      </c>
      <c r="I33" s="23">
        <v>5188.8100000000004</v>
      </c>
      <c r="J33" s="20">
        <v>21</v>
      </c>
      <c r="K33" s="23">
        <v>3459.2</v>
      </c>
      <c r="L33" s="20">
        <v>0</v>
      </c>
      <c r="M33" s="24">
        <v>0</v>
      </c>
      <c r="N33" s="20">
        <v>0</v>
      </c>
      <c r="O33" s="23">
        <v>0</v>
      </c>
      <c r="P33" s="20">
        <v>0</v>
      </c>
      <c r="Q33" s="23">
        <v>0</v>
      </c>
      <c r="R33" s="22">
        <v>25944.03</v>
      </c>
      <c r="S33" s="20">
        <v>100</v>
      </c>
      <c r="T33" s="20">
        <v>50</v>
      </c>
      <c r="U33" s="21">
        <v>25</v>
      </c>
      <c r="V33" s="20"/>
      <c r="W33" s="19"/>
      <c r="X33"/>
      <c r="Y33" t="s">
        <v>5</v>
      </c>
      <c r="AA33" s="17"/>
      <c r="AD33" s="16" t="s">
        <v>4</v>
      </c>
      <c r="AE33" s="46">
        <v>24708.6</v>
      </c>
      <c r="AF33" s="16">
        <v>24708.6</v>
      </c>
      <c r="AG33" s="16">
        <f t="shared" si="0"/>
        <v>1235.43</v>
      </c>
      <c r="AH33" s="16">
        <f t="shared" si="1"/>
        <v>25944.03</v>
      </c>
      <c r="AI33" s="17">
        <f t="shared" si="2"/>
        <v>0</v>
      </c>
    </row>
    <row r="34" spans="1:35" s="16" customFormat="1" ht="30" x14ac:dyDescent="0.25">
      <c r="A34" s="16">
        <v>109</v>
      </c>
      <c r="B34" s="20">
        <v>1638</v>
      </c>
      <c r="C34" s="20" t="s">
        <v>1402</v>
      </c>
      <c r="D34" s="20">
        <v>33</v>
      </c>
      <c r="E34" s="20">
        <v>1</v>
      </c>
      <c r="F34" s="290" t="s">
        <v>1414</v>
      </c>
      <c r="G34" s="23">
        <v>18698.400000000001</v>
      </c>
      <c r="H34" s="20">
        <v>31.5</v>
      </c>
      <c r="I34" s="23">
        <v>5609.52</v>
      </c>
      <c r="J34" s="20">
        <v>21</v>
      </c>
      <c r="K34" s="23">
        <v>3739.68</v>
      </c>
      <c r="L34" s="20">
        <v>0</v>
      </c>
      <c r="M34" s="24">
        <v>0</v>
      </c>
      <c r="N34" s="20">
        <v>0</v>
      </c>
      <c r="O34" s="23">
        <v>0</v>
      </c>
      <c r="P34" s="20">
        <v>0</v>
      </c>
      <c r="Q34" s="23">
        <v>0</v>
      </c>
      <c r="R34" s="22">
        <v>28047.599999999999</v>
      </c>
      <c r="S34" s="20">
        <v>100</v>
      </c>
      <c r="T34" s="20">
        <v>50</v>
      </c>
      <c r="U34" s="21">
        <v>25</v>
      </c>
      <c r="V34" s="20"/>
      <c r="W34" s="19"/>
      <c r="X34"/>
      <c r="Y34" t="s">
        <v>5</v>
      </c>
      <c r="AA34" s="17"/>
      <c r="AD34" s="16" t="s">
        <v>4</v>
      </c>
      <c r="AE34" s="46">
        <v>26712</v>
      </c>
      <c r="AF34" s="16">
        <v>26712</v>
      </c>
      <c r="AG34" s="16">
        <f t="shared" si="0"/>
        <v>1335.6000000000001</v>
      </c>
      <c r="AH34" s="16">
        <f t="shared" si="1"/>
        <v>28047.599999999999</v>
      </c>
      <c r="AI34" s="17">
        <f t="shared" si="2"/>
        <v>0</v>
      </c>
    </row>
    <row r="35" spans="1:35" s="16" customFormat="1" ht="30" x14ac:dyDescent="0.25">
      <c r="A35" s="16">
        <v>110</v>
      </c>
      <c r="B35" s="20">
        <v>1639</v>
      </c>
      <c r="C35" s="20" t="s">
        <v>1402</v>
      </c>
      <c r="D35" s="20">
        <v>34</v>
      </c>
      <c r="E35" s="20">
        <v>1</v>
      </c>
      <c r="F35" s="290" t="s">
        <v>1413</v>
      </c>
      <c r="G35" s="23">
        <v>18698.400000000001</v>
      </c>
      <c r="H35" s="20">
        <v>31.5</v>
      </c>
      <c r="I35" s="23">
        <v>5609.52</v>
      </c>
      <c r="J35" s="20">
        <v>21</v>
      </c>
      <c r="K35" s="23">
        <v>3739.68</v>
      </c>
      <c r="L35" s="20">
        <v>0</v>
      </c>
      <c r="M35" s="24">
        <v>0</v>
      </c>
      <c r="N35" s="20">
        <v>0</v>
      </c>
      <c r="O35" s="23">
        <v>0</v>
      </c>
      <c r="P35" s="20">
        <v>0</v>
      </c>
      <c r="Q35" s="23">
        <v>0</v>
      </c>
      <c r="R35" s="22">
        <v>28047.599999999999</v>
      </c>
      <c r="S35" s="20">
        <v>100</v>
      </c>
      <c r="T35" s="20">
        <v>50</v>
      </c>
      <c r="U35" s="21">
        <v>25</v>
      </c>
      <c r="V35" s="20"/>
      <c r="W35" s="19"/>
      <c r="X35"/>
      <c r="Y35" t="s">
        <v>5</v>
      </c>
      <c r="AA35" s="17"/>
      <c r="AD35" s="16" t="s">
        <v>4</v>
      </c>
      <c r="AE35" s="46">
        <v>26712</v>
      </c>
      <c r="AF35" s="16">
        <v>26712</v>
      </c>
      <c r="AG35" s="16">
        <f t="shared" si="0"/>
        <v>1335.6000000000001</v>
      </c>
      <c r="AH35" s="16">
        <f t="shared" si="1"/>
        <v>28047.599999999999</v>
      </c>
      <c r="AI35" s="17">
        <f t="shared" si="2"/>
        <v>0</v>
      </c>
    </row>
    <row r="36" spans="1:35" s="16" customFormat="1" ht="60" x14ac:dyDescent="0.25">
      <c r="A36" s="16">
        <v>111</v>
      </c>
      <c r="B36" s="20">
        <v>1640</v>
      </c>
      <c r="C36" s="20" t="s">
        <v>1402</v>
      </c>
      <c r="D36" s="20">
        <v>35</v>
      </c>
      <c r="E36" s="20">
        <v>1</v>
      </c>
      <c r="F36" s="290" t="s">
        <v>1412</v>
      </c>
      <c r="G36" s="23">
        <v>18698.400000000001</v>
      </c>
      <c r="H36" s="20">
        <v>31.5</v>
      </c>
      <c r="I36" s="23">
        <v>5609.52</v>
      </c>
      <c r="J36" s="20">
        <v>21</v>
      </c>
      <c r="K36" s="23">
        <v>3739.68</v>
      </c>
      <c r="L36" s="20">
        <v>0</v>
      </c>
      <c r="M36" s="24">
        <v>0</v>
      </c>
      <c r="N36" s="20">
        <v>0</v>
      </c>
      <c r="O36" s="23">
        <v>0</v>
      </c>
      <c r="P36" s="20">
        <v>0</v>
      </c>
      <c r="Q36" s="23">
        <v>0</v>
      </c>
      <c r="R36" s="22">
        <v>28047.599999999999</v>
      </c>
      <c r="S36" s="20">
        <v>100</v>
      </c>
      <c r="T36" s="20">
        <v>50</v>
      </c>
      <c r="U36" s="21">
        <v>25</v>
      </c>
      <c r="V36" s="20"/>
      <c r="W36" s="19"/>
      <c r="X36"/>
      <c r="Y36" t="s">
        <v>5</v>
      </c>
      <c r="AA36" s="17"/>
      <c r="AD36" s="16" t="s">
        <v>4</v>
      </c>
      <c r="AE36" s="46">
        <v>26712</v>
      </c>
      <c r="AF36" s="16">
        <v>26712</v>
      </c>
      <c r="AG36" s="16">
        <f t="shared" si="0"/>
        <v>1335.6000000000001</v>
      </c>
      <c r="AH36" s="16">
        <f t="shared" si="1"/>
        <v>28047.599999999999</v>
      </c>
      <c r="AI36" s="17">
        <f t="shared" si="2"/>
        <v>0</v>
      </c>
    </row>
    <row r="37" spans="1:35" s="16" customFormat="1" ht="30" x14ac:dyDescent="0.25">
      <c r="A37" s="16">
        <v>112</v>
      </c>
      <c r="B37" s="20">
        <v>1641</v>
      </c>
      <c r="C37" s="20" t="s">
        <v>1402</v>
      </c>
      <c r="D37" s="20">
        <v>36</v>
      </c>
      <c r="E37" s="20">
        <v>1</v>
      </c>
      <c r="F37" s="26" t="s">
        <v>1411</v>
      </c>
      <c r="G37" s="23">
        <v>10266.59</v>
      </c>
      <c r="H37" s="20">
        <v>31.5</v>
      </c>
      <c r="I37" s="23">
        <v>3079.98</v>
      </c>
      <c r="J37" s="20">
        <v>21</v>
      </c>
      <c r="K37" s="23">
        <v>2053.3200000000002</v>
      </c>
      <c r="L37" s="20">
        <v>0</v>
      </c>
      <c r="M37" s="24">
        <v>0</v>
      </c>
      <c r="N37" s="20">
        <v>0</v>
      </c>
      <c r="O37" s="23">
        <v>0</v>
      </c>
      <c r="P37" s="20">
        <v>0</v>
      </c>
      <c r="Q37" s="23">
        <v>0</v>
      </c>
      <c r="R37" s="22">
        <v>15399.89</v>
      </c>
      <c r="S37" s="20">
        <v>100</v>
      </c>
      <c r="T37" s="20">
        <v>50</v>
      </c>
      <c r="U37" s="21">
        <v>25</v>
      </c>
      <c r="V37" s="20"/>
      <c r="W37" s="19"/>
      <c r="X37"/>
      <c r="Y37" t="s">
        <v>5</v>
      </c>
      <c r="AA37" s="17"/>
      <c r="AD37" s="16" t="s">
        <v>4</v>
      </c>
      <c r="AE37" s="46">
        <v>14666.55</v>
      </c>
      <c r="AF37" s="16">
        <v>14666.55</v>
      </c>
      <c r="AG37" s="16">
        <f t="shared" si="0"/>
        <v>733.32749999999999</v>
      </c>
      <c r="AH37" s="16">
        <f t="shared" si="1"/>
        <v>15399.877499999999</v>
      </c>
      <c r="AI37" s="17">
        <f t="shared" si="2"/>
        <v>-1.2500000000727596E-2</v>
      </c>
    </row>
    <row r="38" spans="1:35" s="16" customFormat="1" ht="30" x14ac:dyDescent="0.25">
      <c r="A38" s="16">
        <v>113</v>
      </c>
      <c r="B38" s="20">
        <v>1642</v>
      </c>
      <c r="C38" s="20" t="s">
        <v>1402</v>
      </c>
      <c r="D38" s="20">
        <v>38</v>
      </c>
      <c r="E38" s="20">
        <v>1</v>
      </c>
      <c r="F38" s="26" t="s">
        <v>1410</v>
      </c>
      <c r="G38" s="23">
        <v>4674.6000000000004</v>
      </c>
      <c r="H38" s="20">
        <v>31.5</v>
      </c>
      <c r="I38" s="23">
        <v>1402.38</v>
      </c>
      <c r="J38" s="20">
        <v>21</v>
      </c>
      <c r="K38" s="23">
        <v>934.92</v>
      </c>
      <c r="L38" s="20">
        <v>0</v>
      </c>
      <c r="M38" s="24">
        <v>0</v>
      </c>
      <c r="N38" s="20">
        <v>0</v>
      </c>
      <c r="O38" s="23">
        <v>0</v>
      </c>
      <c r="P38" s="20">
        <v>0</v>
      </c>
      <c r="Q38" s="23">
        <v>0</v>
      </c>
      <c r="R38" s="22">
        <v>7011.9</v>
      </c>
      <c r="S38" s="20">
        <v>100</v>
      </c>
      <c r="T38" s="20">
        <v>50</v>
      </c>
      <c r="U38" s="21">
        <v>25</v>
      </c>
      <c r="V38" s="20"/>
      <c r="W38" s="19"/>
      <c r="X38"/>
      <c r="Y38" t="s">
        <v>5</v>
      </c>
      <c r="AA38" s="17"/>
      <c r="AD38" s="16" t="s">
        <v>4</v>
      </c>
      <c r="AE38" s="46">
        <v>6678</v>
      </c>
      <c r="AF38" s="16">
        <v>6678</v>
      </c>
      <c r="AG38" s="16">
        <f t="shared" si="0"/>
        <v>333.90000000000003</v>
      </c>
      <c r="AH38" s="16">
        <f t="shared" si="1"/>
        <v>7011.9</v>
      </c>
      <c r="AI38" s="17">
        <f t="shared" si="2"/>
        <v>0</v>
      </c>
    </row>
    <row r="39" spans="1:35" s="16" customFormat="1" ht="30" x14ac:dyDescent="0.25">
      <c r="A39" s="16">
        <v>114</v>
      </c>
      <c r="B39" s="20">
        <v>1643</v>
      </c>
      <c r="C39" s="20" t="s">
        <v>1402</v>
      </c>
      <c r="D39" s="20">
        <v>39</v>
      </c>
      <c r="E39" s="20">
        <v>1</v>
      </c>
      <c r="F39" s="26" t="s">
        <v>1409</v>
      </c>
      <c r="G39" s="23">
        <v>15192.45</v>
      </c>
      <c r="H39" s="20">
        <v>31.5</v>
      </c>
      <c r="I39" s="23">
        <v>4557.74</v>
      </c>
      <c r="J39" s="20">
        <v>21</v>
      </c>
      <c r="K39" s="23">
        <v>3038.49</v>
      </c>
      <c r="L39" s="20">
        <v>0</v>
      </c>
      <c r="M39" s="24">
        <v>0</v>
      </c>
      <c r="N39" s="20">
        <v>0</v>
      </c>
      <c r="O39" s="23">
        <v>0</v>
      </c>
      <c r="P39" s="20">
        <v>0</v>
      </c>
      <c r="Q39" s="23">
        <v>0</v>
      </c>
      <c r="R39" s="22">
        <v>22788.68</v>
      </c>
      <c r="S39" s="20">
        <v>100</v>
      </c>
      <c r="T39" s="20">
        <v>50</v>
      </c>
      <c r="U39" s="21">
        <v>25</v>
      </c>
      <c r="V39" s="20"/>
      <c r="W39" s="19"/>
      <c r="X39"/>
      <c r="Y39" t="s">
        <v>5</v>
      </c>
      <c r="AA39" s="17"/>
      <c r="AD39" s="16" t="s">
        <v>4</v>
      </c>
      <c r="AE39" s="46">
        <v>21703.5</v>
      </c>
      <c r="AF39" s="16">
        <v>21703.5</v>
      </c>
      <c r="AG39" s="16">
        <f t="shared" si="0"/>
        <v>1085.175</v>
      </c>
      <c r="AH39" s="16">
        <f t="shared" si="1"/>
        <v>22788.674999999999</v>
      </c>
      <c r="AI39" s="17">
        <f t="shared" si="2"/>
        <v>-5.0000000010186341E-3</v>
      </c>
    </row>
    <row r="40" spans="1:35" s="16" customFormat="1" ht="30" x14ac:dyDescent="0.25">
      <c r="A40" s="16">
        <v>115</v>
      </c>
      <c r="B40" s="20">
        <v>1644</v>
      </c>
      <c r="C40" s="20" t="s">
        <v>1402</v>
      </c>
      <c r="D40" s="20">
        <v>40</v>
      </c>
      <c r="E40" s="20">
        <v>1</v>
      </c>
      <c r="F40" s="26" t="s">
        <v>1408</v>
      </c>
      <c r="G40" s="23">
        <v>9349.2000000000007</v>
      </c>
      <c r="H40" s="20">
        <v>31.5</v>
      </c>
      <c r="I40" s="23">
        <v>2804.76</v>
      </c>
      <c r="J40" s="20">
        <v>21</v>
      </c>
      <c r="K40" s="23">
        <v>1869.84</v>
      </c>
      <c r="L40" s="20">
        <v>0</v>
      </c>
      <c r="M40" s="24">
        <v>0</v>
      </c>
      <c r="N40" s="20">
        <v>0</v>
      </c>
      <c r="O40" s="23">
        <v>0</v>
      </c>
      <c r="P40" s="20">
        <v>0</v>
      </c>
      <c r="Q40" s="23">
        <v>0</v>
      </c>
      <c r="R40" s="22">
        <v>14023.8</v>
      </c>
      <c r="S40" s="20">
        <v>100</v>
      </c>
      <c r="T40" s="20">
        <v>50</v>
      </c>
      <c r="U40" s="21">
        <v>25</v>
      </c>
      <c r="V40" s="20"/>
      <c r="W40" s="19"/>
      <c r="X40"/>
      <c r="Y40" t="s">
        <v>5</v>
      </c>
      <c r="AA40" s="17"/>
      <c r="AD40" s="16" t="s">
        <v>4</v>
      </c>
      <c r="AE40" s="46">
        <v>13356</v>
      </c>
      <c r="AF40" s="16">
        <v>13356</v>
      </c>
      <c r="AG40" s="16">
        <f t="shared" si="0"/>
        <v>667.80000000000007</v>
      </c>
      <c r="AH40" s="16">
        <f t="shared" si="1"/>
        <v>14023.8</v>
      </c>
      <c r="AI40" s="17">
        <f t="shared" si="2"/>
        <v>0</v>
      </c>
    </row>
    <row r="41" spans="1:35" s="16" customFormat="1" ht="30" x14ac:dyDescent="0.25">
      <c r="A41" s="16">
        <v>116</v>
      </c>
      <c r="B41" s="20">
        <v>1645</v>
      </c>
      <c r="C41" s="20" t="s">
        <v>1402</v>
      </c>
      <c r="D41" s="20">
        <v>41</v>
      </c>
      <c r="E41" s="20">
        <v>1</v>
      </c>
      <c r="F41" s="26" t="s">
        <v>1407</v>
      </c>
      <c r="G41" s="23">
        <v>11686.5</v>
      </c>
      <c r="H41" s="20">
        <v>31.5</v>
      </c>
      <c r="I41" s="23">
        <v>3505.95</v>
      </c>
      <c r="J41" s="20">
        <v>21</v>
      </c>
      <c r="K41" s="23">
        <v>2337.3000000000002</v>
      </c>
      <c r="L41" s="20">
        <v>0</v>
      </c>
      <c r="M41" s="24">
        <v>0</v>
      </c>
      <c r="N41" s="20">
        <v>0</v>
      </c>
      <c r="O41" s="23">
        <v>0</v>
      </c>
      <c r="P41" s="20">
        <v>0</v>
      </c>
      <c r="Q41" s="23">
        <v>0</v>
      </c>
      <c r="R41" s="22">
        <v>17529.75</v>
      </c>
      <c r="S41" s="20">
        <v>100</v>
      </c>
      <c r="T41" s="20">
        <v>50</v>
      </c>
      <c r="U41" s="21">
        <v>25</v>
      </c>
      <c r="V41" s="20"/>
      <c r="W41" s="19"/>
      <c r="X41"/>
      <c r="Y41" t="s">
        <v>5</v>
      </c>
      <c r="AA41" s="17"/>
      <c r="AD41" s="16" t="s">
        <v>4</v>
      </c>
      <c r="AE41" s="46">
        <v>16695</v>
      </c>
      <c r="AF41" s="16">
        <v>16695</v>
      </c>
      <c r="AG41" s="16">
        <f t="shared" si="0"/>
        <v>834.75</v>
      </c>
      <c r="AH41" s="16">
        <f t="shared" si="1"/>
        <v>17529.75</v>
      </c>
      <c r="AI41" s="17">
        <f t="shared" si="2"/>
        <v>0</v>
      </c>
    </row>
    <row r="42" spans="1:35" s="16" customFormat="1" ht="45" x14ac:dyDescent="0.25">
      <c r="A42" s="16">
        <v>117</v>
      </c>
      <c r="B42" s="20">
        <v>1646</v>
      </c>
      <c r="C42" s="20" t="s">
        <v>1402</v>
      </c>
      <c r="D42" s="20">
        <v>42</v>
      </c>
      <c r="E42" s="20">
        <v>1</v>
      </c>
      <c r="F42" s="26" t="s">
        <v>1406</v>
      </c>
      <c r="G42" s="23">
        <v>15192.45</v>
      </c>
      <c r="H42" s="20">
        <v>31.5</v>
      </c>
      <c r="I42" s="23">
        <v>4557.74</v>
      </c>
      <c r="J42" s="20">
        <v>21</v>
      </c>
      <c r="K42" s="23">
        <v>3038.49</v>
      </c>
      <c r="L42" s="20">
        <v>0</v>
      </c>
      <c r="M42" s="24">
        <v>0</v>
      </c>
      <c r="N42" s="20">
        <v>0</v>
      </c>
      <c r="O42" s="23">
        <v>0</v>
      </c>
      <c r="P42" s="20">
        <v>0</v>
      </c>
      <c r="Q42" s="23">
        <v>0</v>
      </c>
      <c r="R42" s="22">
        <v>22788.68</v>
      </c>
      <c r="S42" s="20">
        <v>100</v>
      </c>
      <c r="T42" s="20">
        <v>50</v>
      </c>
      <c r="U42" s="21">
        <v>25</v>
      </c>
      <c r="V42" s="20"/>
      <c r="W42" s="19"/>
      <c r="X42"/>
      <c r="Y42" t="s">
        <v>5</v>
      </c>
      <c r="AA42" s="17"/>
      <c r="AD42" s="16" t="s">
        <v>4</v>
      </c>
      <c r="AE42" s="46">
        <v>21703.5</v>
      </c>
      <c r="AF42" s="16">
        <v>21703.5</v>
      </c>
      <c r="AG42" s="16">
        <f t="shared" si="0"/>
        <v>1085.175</v>
      </c>
      <c r="AH42" s="16">
        <f t="shared" si="1"/>
        <v>22788.674999999999</v>
      </c>
      <c r="AI42" s="17">
        <f t="shared" si="2"/>
        <v>-5.0000000010186341E-3</v>
      </c>
    </row>
    <row r="43" spans="1:35" s="16" customFormat="1" ht="30" x14ac:dyDescent="0.25">
      <c r="A43" s="16">
        <v>118</v>
      </c>
      <c r="B43" s="20">
        <v>1647</v>
      </c>
      <c r="C43" s="20" t="s">
        <v>1402</v>
      </c>
      <c r="D43" s="20">
        <v>43</v>
      </c>
      <c r="E43" s="20">
        <v>1</v>
      </c>
      <c r="F43" s="26" t="s">
        <v>1405</v>
      </c>
      <c r="G43" s="23">
        <v>15192.45</v>
      </c>
      <c r="H43" s="20">
        <v>31.5</v>
      </c>
      <c r="I43" s="23">
        <v>4557.74</v>
      </c>
      <c r="J43" s="20">
        <v>21</v>
      </c>
      <c r="K43" s="23">
        <v>3038.49</v>
      </c>
      <c r="L43" s="20">
        <v>0</v>
      </c>
      <c r="M43" s="24">
        <v>0</v>
      </c>
      <c r="N43" s="20">
        <v>0</v>
      </c>
      <c r="O43" s="23">
        <v>0</v>
      </c>
      <c r="P43" s="20">
        <v>0</v>
      </c>
      <c r="Q43" s="23">
        <v>0</v>
      </c>
      <c r="R43" s="22">
        <v>22788.68</v>
      </c>
      <c r="S43" s="20">
        <v>100</v>
      </c>
      <c r="T43" s="20">
        <v>50</v>
      </c>
      <c r="U43" s="21">
        <v>25</v>
      </c>
      <c r="V43" s="20"/>
      <c r="W43" s="19"/>
      <c r="X43"/>
      <c r="Y43" t="s">
        <v>5</v>
      </c>
      <c r="AA43" s="17"/>
      <c r="AD43" s="16" t="s">
        <v>4</v>
      </c>
      <c r="AE43" s="46">
        <v>21703.5</v>
      </c>
      <c r="AF43" s="16">
        <v>21703.5</v>
      </c>
      <c r="AG43" s="16">
        <f t="shared" si="0"/>
        <v>1085.175</v>
      </c>
      <c r="AH43" s="16">
        <f t="shared" si="1"/>
        <v>22788.674999999999</v>
      </c>
      <c r="AI43" s="17">
        <f t="shared" si="2"/>
        <v>-5.0000000010186341E-3</v>
      </c>
    </row>
    <row r="44" spans="1:35" s="16" customFormat="1" ht="30" x14ac:dyDescent="0.25">
      <c r="A44" s="16">
        <v>119</v>
      </c>
      <c r="B44" s="20">
        <v>1648</v>
      </c>
      <c r="C44" s="20" t="s">
        <v>1402</v>
      </c>
      <c r="D44" s="20">
        <v>44</v>
      </c>
      <c r="E44" s="20">
        <v>1</v>
      </c>
      <c r="F44" s="26" t="s">
        <v>1404</v>
      </c>
      <c r="G44" s="23">
        <v>12855.15</v>
      </c>
      <c r="H44" s="20">
        <v>31.5</v>
      </c>
      <c r="I44" s="23">
        <v>3856.54</v>
      </c>
      <c r="J44" s="20">
        <v>21</v>
      </c>
      <c r="K44" s="23">
        <v>2571.0300000000002</v>
      </c>
      <c r="L44" s="20">
        <v>0</v>
      </c>
      <c r="M44" s="24">
        <v>0</v>
      </c>
      <c r="N44" s="20">
        <v>0</v>
      </c>
      <c r="O44" s="23">
        <v>0</v>
      </c>
      <c r="P44" s="20">
        <v>0</v>
      </c>
      <c r="Q44" s="23">
        <v>0</v>
      </c>
      <c r="R44" s="22">
        <v>19282.72</v>
      </c>
      <c r="S44" s="20">
        <v>100</v>
      </c>
      <c r="T44" s="20">
        <v>50</v>
      </c>
      <c r="U44" s="21">
        <v>25</v>
      </c>
      <c r="V44" s="20"/>
      <c r="W44" s="19"/>
      <c r="X44"/>
      <c r="Y44" t="s">
        <v>5</v>
      </c>
      <c r="AA44" s="17"/>
      <c r="AD44" s="16" t="s">
        <v>4</v>
      </c>
      <c r="AE44" s="46">
        <v>18364.5</v>
      </c>
      <c r="AF44" s="16">
        <v>18364.5</v>
      </c>
      <c r="AG44" s="16">
        <f t="shared" si="0"/>
        <v>918.22500000000002</v>
      </c>
      <c r="AH44" s="16">
        <f t="shared" si="1"/>
        <v>19282.724999999999</v>
      </c>
      <c r="AI44" s="17">
        <f t="shared" si="2"/>
        <v>4.9999999973806553E-3</v>
      </c>
    </row>
    <row r="45" spans="1:35" s="16" customFormat="1" ht="30" x14ac:dyDescent="0.25">
      <c r="A45" s="16">
        <v>120</v>
      </c>
      <c r="B45" s="27">
        <v>1649</v>
      </c>
      <c r="C45" s="27" t="s">
        <v>1402</v>
      </c>
      <c r="D45" s="27">
        <v>45</v>
      </c>
      <c r="E45" s="27">
        <v>1</v>
      </c>
      <c r="F45" s="249" t="s">
        <v>1403</v>
      </c>
      <c r="G45" s="270">
        <v>8180.55</v>
      </c>
      <c r="H45" s="27">
        <v>31.5</v>
      </c>
      <c r="I45" s="270">
        <v>2454.16</v>
      </c>
      <c r="J45" s="27">
        <v>21</v>
      </c>
      <c r="K45" s="270">
        <v>1636.11</v>
      </c>
      <c r="L45" s="27">
        <v>0</v>
      </c>
      <c r="M45" s="271">
        <v>0</v>
      </c>
      <c r="N45" s="27">
        <v>0</v>
      </c>
      <c r="O45" s="270">
        <v>0</v>
      </c>
      <c r="P45" s="27">
        <v>0</v>
      </c>
      <c r="Q45" s="270">
        <v>0</v>
      </c>
      <c r="R45" s="289">
        <v>12270.82</v>
      </c>
      <c r="S45" s="20">
        <v>100</v>
      </c>
      <c r="T45" s="20">
        <v>50</v>
      </c>
      <c r="U45" s="21">
        <v>25</v>
      </c>
      <c r="V45" s="20"/>
      <c r="W45" s="19"/>
      <c r="X45"/>
      <c r="Y45" t="s">
        <v>5</v>
      </c>
      <c r="AA45" s="17"/>
      <c r="AD45" s="16" t="s">
        <v>4</v>
      </c>
      <c r="AE45" s="46">
        <v>11686.5</v>
      </c>
      <c r="AF45" s="16">
        <v>11686.5</v>
      </c>
      <c r="AG45" s="16">
        <f t="shared" si="0"/>
        <v>584.32500000000005</v>
      </c>
      <c r="AH45" s="16">
        <f t="shared" si="1"/>
        <v>12270.825000000001</v>
      </c>
      <c r="AI45" s="17">
        <f t="shared" si="2"/>
        <v>5.0000000010186341E-3</v>
      </c>
    </row>
    <row r="46" spans="1:35" s="16" customFormat="1" ht="30" x14ac:dyDescent="0.25">
      <c r="B46" s="20"/>
      <c r="C46" s="27" t="s">
        <v>1402</v>
      </c>
      <c r="D46" s="27">
        <v>46</v>
      </c>
      <c r="E46" s="20"/>
      <c r="F46" s="26" t="s">
        <v>1401</v>
      </c>
      <c r="G46" s="23">
        <v>524.72</v>
      </c>
      <c r="H46" s="20"/>
      <c r="I46" s="23"/>
      <c r="J46" s="20"/>
      <c r="K46" s="23"/>
      <c r="L46" s="20"/>
      <c r="M46" s="24"/>
      <c r="N46" s="20"/>
      <c r="O46" s="23"/>
      <c r="P46" s="20"/>
      <c r="Q46" s="23"/>
      <c r="R46" s="22">
        <v>524.72</v>
      </c>
      <c r="S46" s="70"/>
      <c r="T46" s="70"/>
      <c r="U46" s="70"/>
      <c r="V46" s="70"/>
      <c r="W46" s="113"/>
      <c r="X46" t="s">
        <v>729</v>
      </c>
      <c r="Y46"/>
      <c r="AA46" s="17"/>
      <c r="AE46" s="46"/>
      <c r="AI46" s="17"/>
    </row>
    <row r="47" spans="1:35" ht="22.5" x14ac:dyDescent="0.25">
      <c r="B47" s="66"/>
      <c r="C47" s="8"/>
      <c r="D47" s="211"/>
      <c r="E47" s="7"/>
      <c r="F47" s="266" t="s">
        <v>3</v>
      </c>
      <c r="G47" s="216"/>
      <c r="H47" s="215"/>
      <c r="I47" s="8"/>
      <c r="J47" s="8"/>
      <c r="K47" s="8"/>
      <c r="L47" s="8"/>
      <c r="M47" s="8"/>
      <c r="N47" s="8"/>
      <c r="O47" s="8"/>
      <c r="P47" s="8"/>
      <c r="Q47" s="8"/>
      <c r="R47" s="7"/>
    </row>
    <row r="48" spans="1:35" ht="33.75" x14ac:dyDescent="0.25">
      <c r="B48" s="66"/>
      <c r="C48" s="8"/>
      <c r="D48" s="211"/>
      <c r="E48" s="7"/>
      <c r="F48" s="5" t="s">
        <v>2</v>
      </c>
      <c r="G48" s="9">
        <v>0.3</v>
      </c>
      <c r="H48" s="3">
        <v>0.3</v>
      </c>
      <c r="I48" s="8"/>
      <c r="J48" s="8"/>
      <c r="K48" s="8"/>
      <c r="L48" s="8"/>
      <c r="M48" s="8"/>
      <c r="N48" s="8"/>
      <c r="O48" s="8"/>
      <c r="P48" s="8"/>
      <c r="Q48" s="8"/>
      <c r="R48" s="7"/>
    </row>
    <row r="49" spans="2:18" ht="33.75" x14ac:dyDescent="0.25">
      <c r="B49" s="66"/>
      <c r="C49" s="8"/>
      <c r="D49" s="211"/>
      <c r="E49" s="7"/>
      <c r="F49" s="5" t="s">
        <v>1</v>
      </c>
      <c r="G49" s="9">
        <v>0.2</v>
      </c>
      <c r="H49" s="3">
        <v>0.2</v>
      </c>
      <c r="I49" s="8"/>
      <c r="J49" s="8"/>
      <c r="K49" s="8"/>
      <c r="L49" s="8"/>
      <c r="M49" s="8"/>
      <c r="N49" s="8"/>
      <c r="O49" s="8"/>
      <c r="P49" s="8"/>
      <c r="Q49" s="8"/>
      <c r="R49" s="7"/>
    </row>
    <row r="50" spans="2:18" ht="45.75" thickBot="1" x14ac:dyDescent="0.3">
      <c r="B50" s="63"/>
      <c r="C50" s="205"/>
      <c r="D50" s="204"/>
      <c r="E50" s="1"/>
      <c r="F50" s="5" t="s">
        <v>0</v>
      </c>
      <c r="G50" s="4">
        <v>0.1</v>
      </c>
      <c r="H50" s="3">
        <v>0.1</v>
      </c>
      <c r="I50" s="2"/>
      <c r="J50" s="2"/>
      <c r="K50" s="2"/>
      <c r="L50" s="2"/>
      <c r="M50" s="2"/>
      <c r="N50" s="2"/>
      <c r="O50" s="2"/>
      <c r="P50" s="2"/>
      <c r="Q50" s="2"/>
      <c r="R50" s="1"/>
    </row>
  </sheetData>
  <autoFilter ref="A2:AA2">
    <filterColumn colId="7" showButton="0"/>
    <filterColumn colId="9" showButton="0"/>
    <filterColumn colId="11" showButton="0"/>
    <filterColumn colId="13" showButton="0"/>
    <filterColumn colId="15" showButton="0"/>
    <filterColumn colId="21" showButton="0"/>
  </autoFilter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I14"/>
  <sheetViews>
    <sheetView topLeftCell="C1" workbookViewId="0">
      <selection activeCell="C1" sqref="C1:R1"/>
    </sheetView>
  </sheetViews>
  <sheetFormatPr baseColWidth="10" defaultRowHeight="15" x14ac:dyDescent="0.25"/>
  <cols>
    <col min="1" max="1" width="0" hidden="1" customWidth="1"/>
    <col min="2" max="2" width="12.140625" hidden="1" customWidth="1"/>
    <col min="5" max="5" width="0" hidden="1" customWidth="1"/>
    <col min="6" max="6" width="31.7109375" customWidth="1"/>
    <col min="8" max="8" width="0" hidden="1" customWidth="1"/>
    <col min="10" max="10" width="0" hidden="1" customWidth="1"/>
    <col min="11" max="11" width="14.140625" customWidth="1"/>
    <col min="12" max="12" width="11.42578125" hidden="1" customWidth="1"/>
    <col min="13" max="13" width="11.42578125" customWidth="1"/>
    <col min="14" max="14" width="11.42578125" hidden="1" customWidth="1"/>
    <col min="15" max="15" width="14" hidden="1" customWidth="1"/>
    <col min="16" max="17" width="0" hidden="1" customWidth="1"/>
    <col min="19" max="35" width="0" hidden="1" customWidth="1"/>
  </cols>
  <sheetData>
    <row r="1" spans="1:35" s="16" customFormat="1" ht="112.5" customHeight="1" thickBot="1" x14ac:dyDescent="0.3">
      <c r="B1" s="38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8"/>
      <c r="T1" s="38"/>
      <c r="U1" s="38"/>
    </row>
    <row r="2" spans="1:35" s="16" customFormat="1" ht="45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296" t="s">
        <v>1440</v>
      </c>
      <c r="G2" s="138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20" t="s">
        <v>62</v>
      </c>
      <c r="O2" s="321"/>
      <c r="P2" s="318" t="s">
        <v>61</v>
      </c>
      <c r="Q2" s="331"/>
      <c r="R2" s="80" t="s">
        <v>60</v>
      </c>
      <c r="S2" s="32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30" x14ac:dyDescent="0.25">
      <c r="A3" s="16">
        <v>67</v>
      </c>
      <c r="B3" s="20">
        <v>101</v>
      </c>
      <c r="C3" s="20" t="s">
        <v>1439</v>
      </c>
      <c r="D3" s="20">
        <v>2</v>
      </c>
      <c r="E3" s="20">
        <v>1</v>
      </c>
      <c r="F3" s="26" t="s">
        <v>54</v>
      </c>
      <c r="G3" s="23">
        <v>513.04</v>
      </c>
      <c r="H3" s="25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5">
        <v>0</v>
      </c>
      <c r="O3" s="24">
        <v>0</v>
      </c>
      <c r="P3" s="20">
        <v>0</v>
      </c>
      <c r="Q3" s="23">
        <v>0</v>
      </c>
      <c r="R3" s="22">
        <v>513.04</v>
      </c>
      <c r="S3" s="20">
        <v>0</v>
      </c>
      <c r="T3" s="20">
        <v>0</v>
      </c>
      <c r="U3" s="21">
        <v>0</v>
      </c>
      <c r="V3" s="20"/>
      <c r="W3" s="20"/>
      <c r="Y3" t="s">
        <v>5</v>
      </c>
      <c r="Z3"/>
      <c r="AB3" s="17"/>
      <c r="AD3" s="16" t="s">
        <v>4</v>
      </c>
      <c r="AE3" s="46">
        <v>488.61</v>
      </c>
      <c r="AF3" s="16">
        <v>488.61</v>
      </c>
      <c r="AG3" s="16">
        <f t="shared" ref="AG3:AG9" si="0">+AF3*5%</f>
        <v>24.430500000000002</v>
      </c>
      <c r="AH3" s="16">
        <f t="shared" ref="AH3:AH9" si="1">+AF3+AG3</f>
        <v>513.04050000000007</v>
      </c>
      <c r="AI3" s="17">
        <f t="shared" ref="AI3:AI9" si="2">+AH3-R3</f>
        <v>5.0000000010186341E-4</v>
      </c>
    </row>
    <row r="4" spans="1:35" s="16" customFormat="1" x14ac:dyDescent="0.25">
      <c r="A4" s="16">
        <v>68</v>
      </c>
      <c r="B4" s="20">
        <v>102</v>
      </c>
      <c r="C4" s="20" t="s">
        <v>1439</v>
      </c>
      <c r="D4" s="20">
        <v>3</v>
      </c>
      <c r="E4" s="20">
        <v>1</v>
      </c>
      <c r="F4" s="26" t="s">
        <v>53</v>
      </c>
      <c r="G4" s="23">
        <v>585.49</v>
      </c>
      <c r="H4" s="25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5">
        <v>0</v>
      </c>
      <c r="O4" s="24">
        <v>0</v>
      </c>
      <c r="P4" s="20">
        <v>0</v>
      </c>
      <c r="Q4" s="23">
        <v>0</v>
      </c>
      <c r="R4" s="22">
        <v>585.49</v>
      </c>
      <c r="S4" s="20">
        <v>0</v>
      </c>
      <c r="T4" s="20">
        <v>0</v>
      </c>
      <c r="U4" s="21">
        <v>0</v>
      </c>
      <c r="V4" s="20"/>
      <c r="W4" s="20"/>
      <c r="Y4" t="s">
        <v>5</v>
      </c>
      <c r="Z4"/>
      <c r="AB4" s="17"/>
      <c r="AD4" s="16" t="s">
        <v>4</v>
      </c>
      <c r="AE4" s="46">
        <v>557.61</v>
      </c>
      <c r="AF4" s="16">
        <v>557.61</v>
      </c>
      <c r="AG4" s="16">
        <f t="shared" si="0"/>
        <v>27.880500000000001</v>
      </c>
      <c r="AH4" s="16">
        <f t="shared" si="1"/>
        <v>585.4905</v>
      </c>
      <c r="AI4" s="17">
        <f t="shared" si="2"/>
        <v>4.9999999998817657E-4</v>
      </c>
    </row>
    <row r="5" spans="1:35" s="16" customFormat="1" ht="30" x14ac:dyDescent="0.25">
      <c r="A5" s="16">
        <v>69</v>
      </c>
      <c r="B5" s="20">
        <v>103</v>
      </c>
      <c r="C5" s="20" t="s">
        <v>1439</v>
      </c>
      <c r="D5" s="20">
        <v>4</v>
      </c>
      <c r="E5" s="20">
        <v>1</v>
      </c>
      <c r="F5" s="26" t="s">
        <v>52</v>
      </c>
      <c r="G5" s="23">
        <v>513.04</v>
      </c>
      <c r="H5" s="25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0">
        <v>0</v>
      </c>
      <c r="Q5" s="23">
        <v>0</v>
      </c>
      <c r="R5" s="22">
        <v>513.04</v>
      </c>
      <c r="S5" s="20">
        <v>0</v>
      </c>
      <c r="T5" s="20">
        <v>0</v>
      </c>
      <c r="U5" s="21">
        <v>0</v>
      </c>
      <c r="V5" s="20"/>
      <c r="W5" s="20"/>
      <c r="Y5" t="s">
        <v>5</v>
      </c>
      <c r="Z5"/>
      <c r="AB5" s="17"/>
      <c r="AD5" s="16" t="s">
        <v>4</v>
      </c>
      <c r="AE5" s="46">
        <v>488.61</v>
      </c>
      <c r="AF5" s="16">
        <v>488.61</v>
      </c>
      <c r="AG5" s="16">
        <f t="shared" si="0"/>
        <v>24.430500000000002</v>
      </c>
      <c r="AH5" s="16">
        <f t="shared" si="1"/>
        <v>513.04050000000007</v>
      </c>
      <c r="AI5" s="17">
        <f t="shared" si="2"/>
        <v>5.0000000010186341E-4</v>
      </c>
    </row>
    <row r="6" spans="1:35" s="16" customFormat="1" ht="30" x14ac:dyDescent="0.25">
      <c r="A6" s="16">
        <v>70</v>
      </c>
      <c r="B6" s="20">
        <v>104</v>
      </c>
      <c r="C6" s="20" t="s">
        <v>1439</v>
      </c>
      <c r="D6" s="20">
        <v>5</v>
      </c>
      <c r="E6" s="20">
        <v>1</v>
      </c>
      <c r="F6" s="26" t="s">
        <v>51</v>
      </c>
      <c r="G6" s="23">
        <v>513.04</v>
      </c>
      <c r="H6" s="25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0">
        <v>0</v>
      </c>
      <c r="Q6" s="23">
        <v>0</v>
      </c>
      <c r="R6" s="22">
        <v>513.04</v>
      </c>
      <c r="S6" s="20">
        <v>0</v>
      </c>
      <c r="T6" s="20">
        <v>0</v>
      </c>
      <c r="U6" s="21">
        <v>0</v>
      </c>
      <c r="V6" s="20"/>
      <c r="W6" s="20"/>
      <c r="Y6" t="s">
        <v>5</v>
      </c>
      <c r="Z6"/>
      <c r="AB6" s="17"/>
      <c r="AD6" s="16" t="s">
        <v>4</v>
      </c>
      <c r="AE6" s="46">
        <v>488.61</v>
      </c>
      <c r="AF6" s="16">
        <v>488.61</v>
      </c>
      <c r="AG6" s="16">
        <f t="shared" si="0"/>
        <v>24.430500000000002</v>
      </c>
      <c r="AH6" s="16">
        <f t="shared" si="1"/>
        <v>513.04050000000007</v>
      </c>
      <c r="AI6" s="17">
        <f t="shared" si="2"/>
        <v>5.0000000010186341E-4</v>
      </c>
    </row>
    <row r="7" spans="1:35" s="16" customFormat="1" ht="30" x14ac:dyDescent="0.25">
      <c r="A7" s="16">
        <v>71</v>
      </c>
      <c r="B7" s="20">
        <v>105</v>
      </c>
      <c r="C7" s="20" t="s">
        <v>1439</v>
      </c>
      <c r="D7" s="20">
        <v>6</v>
      </c>
      <c r="E7" s="20">
        <v>1</v>
      </c>
      <c r="F7" s="26" t="s">
        <v>470</v>
      </c>
      <c r="G7" s="23">
        <v>513.04</v>
      </c>
      <c r="H7" s="25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0">
        <v>0</v>
      </c>
      <c r="Q7" s="23">
        <v>0</v>
      </c>
      <c r="R7" s="22">
        <v>513.04</v>
      </c>
      <c r="S7" s="20">
        <v>0</v>
      </c>
      <c r="T7" s="20">
        <v>0</v>
      </c>
      <c r="U7" s="21">
        <v>0</v>
      </c>
      <c r="V7" s="20"/>
      <c r="W7" s="20"/>
      <c r="Y7" t="s">
        <v>5</v>
      </c>
      <c r="Z7"/>
      <c r="AB7" s="17"/>
      <c r="AD7" s="16" t="s">
        <v>4</v>
      </c>
      <c r="AE7" s="46">
        <v>488.61</v>
      </c>
      <c r="AF7" s="16">
        <v>488.61</v>
      </c>
      <c r="AG7" s="16">
        <f t="shared" si="0"/>
        <v>24.430500000000002</v>
      </c>
      <c r="AH7" s="16">
        <f t="shared" si="1"/>
        <v>513.04050000000007</v>
      </c>
      <c r="AI7" s="17">
        <f t="shared" si="2"/>
        <v>5.0000000010186341E-4</v>
      </c>
    </row>
    <row r="8" spans="1:35" s="16" customFormat="1" x14ac:dyDescent="0.25">
      <c r="A8" s="16">
        <v>73</v>
      </c>
      <c r="B8" s="20">
        <v>107</v>
      </c>
      <c r="C8" s="20" t="s">
        <v>1439</v>
      </c>
      <c r="D8" s="20">
        <v>8</v>
      </c>
      <c r="E8" s="20">
        <v>1</v>
      </c>
      <c r="F8" s="26" t="s">
        <v>1425</v>
      </c>
      <c r="G8" s="23">
        <v>3999.12</v>
      </c>
      <c r="H8" s="25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0">
        <v>0</v>
      </c>
      <c r="Q8" s="23">
        <v>0</v>
      </c>
      <c r="R8" s="22">
        <v>3999.12</v>
      </c>
      <c r="S8" s="20">
        <v>0</v>
      </c>
      <c r="T8" s="20">
        <v>0</v>
      </c>
      <c r="U8" s="21">
        <v>0</v>
      </c>
      <c r="V8" s="20"/>
      <c r="W8" s="20"/>
      <c r="Y8" t="s">
        <v>5</v>
      </c>
      <c r="Z8"/>
      <c r="AB8" s="17"/>
      <c r="AD8" s="16" t="s">
        <v>4</v>
      </c>
      <c r="AE8" s="46">
        <v>3808.69</v>
      </c>
      <c r="AF8" s="16">
        <v>3808.69</v>
      </c>
      <c r="AG8" s="16">
        <f t="shared" si="0"/>
        <v>190.43450000000001</v>
      </c>
      <c r="AH8" s="16">
        <f t="shared" si="1"/>
        <v>3999.1244999999999</v>
      </c>
      <c r="AI8" s="17">
        <f t="shared" si="2"/>
        <v>4.500000000007276E-3</v>
      </c>
    </row>
    <row r="9" spans="1:35" s="16" customFormat="1" ht="30" x14ac:dyDescent="0.25">
      <c r="A9" s="16">
        <v>74</v>
      </c>
      <c r="B9" s="20">
        <v>108</v>
      </c>
      <c r="C9" s="20" t="s">
        <v>1439</v>
      </c>
      <c r="D9" s="20">
        <v>9</v>
      </c>
      <c r="E9" s="20">
        <v>1</v>
      </c>
      <c r="F9" s="26" t="s">
        <v>1428</v>
      </c>
      <c r="G9" s="23">
        <v>2200.5700000000002</v>
      </c>
      <c r="H9" s="25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0">
        <v>0</v>
      </c>
      <c r="Q9" s="23">
        <v>0</v>
      </c>
      <c r="R9" s="22">
        <v>2200.5700000000002</v>
      </c>
      <c r="S9" s="20">
        <v>0</v>
      </c>
      <c r="T9" s="20">
        <v>0</v>
      </c>
      <c r="U9" s="21">
        <v>0</v>
      </c>
      <c r="V9" s="20"/>
      <c r="W9" s="20"/>
      <c r="Y9" t="s">
        <v>5</v>
      </c>
      <c r="Z9"/>
      <c r="AB9" s="17"/>
      <c r="AD9" s="16" t="s">
        <v>4</v>
      </c>
      <c r="AE9" s="46">
        <v>2095.7800000000002</v>
      </c>
      <c r="AF9" s="16">
        <v>2095.7800000000002</v>
      </c>
      <c r="AG9" s="16">
        <f t="shared" si="0"/>
        <v>104.78900000000002</v>
      </c>
      <c r="AH9" s="16">
        <f t="shared" si="1"/>
        <v>2200.5690000000004</v>
      </c>
      <c r="AI9" s="17">
        <f t="shared" si="2"/>
        <v>-9.9999999974897946E-4</v>
      </c>
    </row>
    <row r="10" spans="1:35" s="16" customFormat="1" ht="30" x14ac:dyDescent="0.25">
      <c r="B10" s="28"/>
      <c r="C10" s="20" t="s">
        <v>1439</v>
      </c>
      <c r="D10" s="20">
        <v>10</v>
      </c>
      <c r="E10" s="45"/>
      <c r="F10" s="26" t="s">
        <v>1401</v>
      </c>
      <c r="G10" s="23">
        <v>538.75</v>
      </c>
      <c r="H10" s="25"/>
      <c r="I10" s="24"/>
      <c r="J10" s="25"/>
      <c r="K10" s="24"/>
      <c r="L10" s="25"/>
      <c r="M10" s="24"/>
      <c r="N10" s="25"/>
      <c r="O10" s="24"/>
      <c r="P10" s="20"/>
      <c r="Q10" s="23"/>
      <c r="R10" s="22">
        <v>538.75</v>
      </c>
      <c r="S10" s="70"/>
      <c r="T10" s="70"/>
      <c r="U10" s="70"/>
      <c r="V10" s="70"/>
      <c r="W10" s="70"/>
      <c r="Y10"/>
      <c r="Z10"/>
      <c r="AB10" s="17"/>
      <c r="AE10" s="46"/>
      <c r="AI10" s="17"/>
    </row>
    <row r="11" spans="1:35" ht="33.75" x14ac:dyDescent="0.25">
      <c r="B11" s="15"/>
      <c r="C11" s="12"/>
      <c r="D11" s="11"/>
      <c r="E11" s="11"/>
      <c r="F11" s="5" t="s">
        <v>3</v>
      </c>
      <c r="G11" s="14"/>
      <c r="H11" s="13"/>
      <c r="I11" s="12"/>
      <c r="J11" s="12"/>
      <c r="K11" s="12"/>
      <c r="L11" s="12"/>
      <c r="M11" s="12"/>
      <c r="N11" s="12"/>
      <c r="O11" s="12"/>
      <c r="P11" s="12"/>
      <c r="Q11" s="12"/>
      <c r="R11" s="11"/>
    </row>
    <row r="12" spans="1:35" ht="33.75" x14ac:dyDescent="0.25">
      <c r="B12" s="10"/>
      <c r="C12" s="8"/>
      <c r="D12" s="7"/>
      <c r="E12" s="7"/>
      <c r="F12" s="5" t="s">
        <v>2</v>
      </c>
      <c r="G12" s="9">
        <v>0.3</v>
      </c>
      <c r="H12" s="3">
        <v>0.3</v>
      </c>
      <c r="I12" s="8"/>
      <c r="J12" s="8"/>
      <c r="K12" s="8"/>
      <c r="L12" s="8"/>
      <c r="M12" s="8"/>
      <c r="N12" s="8"/>
      <c r="O12" s="8"/>
      <c r="P12" s="8"/>
      <c r="Q12" s="8"/>
      <c r="R12" s="7"/>
    </row>
    <row r="13" spans="1:35" ht="33.75" x14ac:dyDescent="0.25">
      <c r="B13" s="10"/>
      <c r="C13" s="8"/>
      <c r="D13" s="7"/>
      <c r="E13" s="7"/>
      <c r="F13" s="5" t="s">
        <v>1</v>
      </c>
      <c r="G13" s="9">
        <v>0.2</v>
      </c>
      <c r="H13" s="3">
        <v>0.2</v>
      </c>
      <c r="I13" s="8"/>
      <c r="J13" s="8"/>
      <c r="K13" s="8"/>
      <c r="L13" s="8"/>
      <c r="M13" s="8"/>
      <c r="N13" s="8"/>
      <c r="O13" s="8"/>
      <c r="P13" s="8"/>
      <c r="Q13" s="8"/>
      <c r="R13" s="7"/>
    </row>
    <row r="14" spans="1:35" ht="45.75" thickBot="1" x14ac:dyDescent="0.3">
      <c r="B14" s="6"/>
      <c r="C14" s="2"/>
      <c r="D14" s="1"/>
      <c r="E14" s="1"/>
      <c r="F14" s="5" t="s">
        <v>0</v>
      </c>
      <c r="G14" s="4">
        <v>0.1</v>
      </c>
      <c r="H14" s="3">
        <v>0.1</v>
      </c>
      <c r="I14" s="2"/>
      <c r="J14" s="2"/>
      <c r="K14" s="2"/>
      <c r="L14" s="2"/>
      <c r="M14" s="2"/>
      <c r="N14" s="2"/>
      <c r="O14" s="2"/>
      <c r="P14" s="2"/>
      <c r="Q14" s="2"/>
      <c r="R14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I148"/>
  <sheetViews>
    <sheetView topLeftCell="C1" workbookViewId="0">
      <selection activeCell="C2" sqref="C2"/>
    </sheetView>
  </sheetViews>
  <sheetFormatPr baseColWidth="10" defaultRowHeight="15" x14ac:dyDescent="0.25"/>
  <cols>
    <col min="1" max="1" width="0" hidden="1" customWidth="1"/>
    <col min="2" max="2" width="14.5703125" hidden="1" customWidth="1"/>
    <col min="4" max="4" width="11.42578125" customWidth="1"/>
    <col min="5" max="5" width="7.42578125" hidden="1" customWidth="1"/>
    <col min="6" max="6" width="32.42578125" style="85" customWidth="1"/>
    <col min="7" max="7" width="13.7109375" customWidth="1"/>
    <col min="8" max="8" width="0" hidden="1" customWidth="1"/>
    <col min="10" max="10" width="0" hidden="1" customWidth="1"/>
    <col min="11" max="11" width="13.85546875" customWidth="1"/>
    <col min="12" max="12" width="3" hidden="1" customWidth="1"/>
    <col min="13" max="13" width="13.5703125" customWidth="1"/>
    <col min="14" max="17" width="0" hidden="1" customWidth="1"/>
    <col min="19" max="25" width="0" hidden="1" customWidth="1"/>
    <col min="26" max="28" width="11.42578125" hidden="1" customWidth="1"/>
    <col min="29" max="33" width="0" hidden="1" customWidth="1"/>
    <col min="34" max="34" width="11.85546875" hidden="1" customWidth="1"/>
    <col min="35" max="39" width="0" hidden="1" customWidth="1"/>
  </cols>
  <sheetData>
    <row r="1" spans="1:35" s="16" customFormat="1" ht="27.75" customHeight="1" x14ac:dyDescent="0.25">
      <c r="B1" s="77" t="s">
        <v>88</v>
      </c>
      <c r="C1" s="38"/>
      <c r="D1" s="38"/>
      <c r="E1" s="38"/>
      <c r="F1" s="99"/>
      <c r="G1" s="40"/>
      <c r="H1" s="38"/>
      <c r="I1" s="40"/>
      <c r="J1" s="38" t="s">
        <v>87</v>
      </c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84.75" customHeight="1" x14ac:dyDescent="0.25">
      <c r="B2" s="38"/>
      <c r="C2" s="38"/>
      <c r="D2" s="38"/>
      <c r="E2" s="38"/>
      <c r="F2" s="99"/>
      <c r="G2" s="40"/>
      <c r="H2" s="38"/>
      <c r="I2" s="40"/>
      <c r="J2" s="38"/>
      <c r="K2" s="40"/>
      <c r="L2" s="38"/>
      <c r="M2" s="38"/>
      <c r="N2" s="38"/>
      <c r="O2" s="38"/>
      <c r="P2" s="38"/>
      <c r="Q2" s="38"/>
      <c r="R2" s="39"/>
      <c r="S2" s="38"/>
      <c r="T2" s="38"/>
      <c r="U2" s="38"/>
    </row>
    <row r="3" spans="1:35" s="16" customFormat="1" ht="15.75" thickBot="1" x14ac:dyDescent="0.3">
      <c r="B3" s="38"/>
      <c r="C3" s="38"/>
      <c r="D3" s="38"/>
      <c r="E3" s="38"/>
      <c r="F3" s="99"/>
      <c r="G3" s="40"/>
      <c r="H3" s="38"/>
      <c r="I3" s="40"/>
      <c r="J3" s="38"/>
      <c r="K3" s="40"/>
      <c r="L3" s="38"/>
      <c r="M3" s="38"/>
      <c r="N3" s="38"/>
      <c r="O3" s="38"/>
      <c r="P3" s="38"/>
      <c r="Q3" s="38"/>
      <c r="R3" s="39"/>
      <c r="S3" s="38"/>
      <c r="T3" s="38"/>
      <c r="U3" s="38"/>
    </row>
    <row r="4" spans="1:35" s="16" customFormat="1" ht="45" customHeight="1" thickBot="1" x14ac:dyDescent="0.3">
      <c r="B4" s="36" t="s">
        <v>70</v>
      </c>
      <c r="C4" s="36" t="s">
        <v>69</v>
      </c>
      <c r="D4" s="36" t="s">
        <v>135</v>
      </c>
      <c r="E4" s="36" t="s">
        <v>67</v>
      </c>
      <c r="F4" s="98" t="s">
        <v>339</v>
      </c>
      <c r="G4" s="54" t="s">
        <v>65</v>
      </c>
      <c r="H4" s="320" t="s">
        <v>64</v>
      </c>
      <c r="I4" s="321"/>
      <c r="J4" s="320" t="s">
        <v>63</v>
      </c>
      <c r="K4" s="321"/>
      <c r="L4" s="320" t="s">
        <v>62</v>
      </c>
      <c r="M4" s="321"/>
      <c r="N4" s="326" t="s">
        <v>84</v>
      </c>
      <c r="O4" s="319"/>
      <c r="P4" s="318" t="s">
        <v>61</v>
      </c>
      <c r="Q4" s="319"/>
      <c r="R4" s="76" t="s">
        <v>60</v>
      </c>
      <c r="S4" s="31" t="s">
        <v>59</v>
      </c>
      <c r="T4" s="31" t="s">
        <v>58</v>
      </c>
      <c r="U4" s="31" t="s">
        <v>57</v>
      </c>
      <c r="V4" s="318" t="s">
        <v>56</v>
      </c>
      <c r="W4" s="319"/>
    </row>
    <row r="5" spans="1:35" s="16" customFormat="1" x14ac:dyDescent="0.25">
      <c r="A5" s="16">
        <v>265</v>
      </c>
      <c r="B5" s="20">
        <v>352</v>
      </c>
      <c r="C5" s="20" t="s">
        <v>213</v>
      </c>
      <c r="D5" s="20">
        <v>1</v>
      </c>
      <c r="E5" s="20">
        <v>1</v>
      </c>
      <c r="F5" s="26" t="s">
        <v>55</v>
      </c>
      <c r="G5" s="23">
        <v>266.45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266.45</v>
      </c>
      <c r="S5" s="20">
        <v>0</v>
      </c>
      <c r="T5" s="20">
        <v>0</v>
      </c>
      <c r="U5" s="21">
        <v>0</v>
      </c>
      <c r="V5" s="20"/>
      <c r="W5" s="20"/>
      <c r="X5"/>
      <c r="Y5"/>
      <c r="AA5" s="17"/>
      <c r="AD5" s="16" t="s">
        <v>4</v>
      </c>
      <c r="AE5" s="46">
        <v>253.76</v>
      </c>
      <c r="AF5" s="17">
        <v>253.76</v>
      </c>
      <c r="AG5" s="46">
        <f t="shared" ref="AG5:AG36" si="0">+AF5*5%</f>
        <v>12.688000000000001</v>
      </c>
      <c r="AH5" s="46">
        <f t="shared" ref="AH5:AH36" si="1">+AG5+AF5</f>
        <v>266.44799999999998</v>
      </c>
      <c r="AI5" s="17">
        <f t="shared" ref="AI5:AI36" si="2">+AH5-R5</f>
        <v>-2.0000000000095497E-3</v>
      </c>
    </row>
    <row r="6" spans="1:35" s="16" customFormat="1" ht="30" x14ac:dyDescent="0.25">
      <c r="A6" s="16">
        <v>266</v>
      </c>
      <c r="B6" s="20">
        <v>353</v>
      </c>
      <c r="C6" s="20" t="s">
        <v>213</v>
      </c>
      <c r="D6" s="20">
        <v>2</v>
      </c>
      <c r="E6" s="20">
        <v>1</v>
      </c>
      <c r="F6" s="26" t="s">
        <v>54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/>
      <c r="AA6" s="17"/>
      <c r="AD6" s="16" t="s">
        <v>4</v>
      </c>
      <c r="AE6" s="46">
        <v>489.72</v>
      </c>
      <c r="AF6" s="17">
        <v>489.72</v>
      </c>
      <c r="AG6" s="46">
        <f t="shared" si="0"/>
        <v>24.486000000000004</v>
      </c>
      <c r="AH6" s="46">
        <f t="shared" si="1"/>
        <v>514.20600000000002</v>
      </c>
      <c r="AI6" s="17">
        <f t="shared" si="2"/>
        <v>-4.0000000000190994E-3</v>
      </c>
    </row>
    <row r="7" spans="1:35" s="16" customFormat="1" x14ac:dyDescent="0.25">
      <c r="A7" s="16">
        <v>267</v>
      </c>
      <c r="B7" s="20">
        <v>354</v>
      </c>
      <c r="C7" s="20" t="s">
        <v>213</v>
      </c>
      <c r="D7" s="20">
        <v>3</v>
      </c>
      <c r="E7" s="20">
        <v>1</v>
      </c>
      <c r="F7" s="26" t="s">
        <v>53</v>
      </c>
      <c r="G7" s="23">
        <v>586.66999999999996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586.66999999999996</v>
      </c>
      <c r="S7" s="20">
        <v>0</v>
      </c>
      <c r="T7" s="20">
        <v>0</v>
      </c>
      <c r="U7" s="21">
        <v>0</v>
      </c>
      <c r="V7" s="20"/>
      <c r="W7" s="20"/>
      <c r="X7"/>
      <c r="Y7"/>
      <c r="AA7" s="17"/>
      <c r="AD7" s="16" t="s">
        <v>4</v>
      </c>
      <c r="AE7" s="46">
        <v>558.73</v>
      </c>
      <c r="AF7" s="17">
        <v>558.73</v>
      </c>
      <c r="AG7" s="46">
        <f t="shared" si="0"/>
        <v>27.936500000000002</v>
      </c>
      <c r="AH7" s="46">
        <f t="shared" si="1"/>
        <v>586.66650000000004</v>
      </c>
      <c r="AI7" s="17">
        <f t="shared" si="2"/>
        <v>-3.499999999917236E-3</v>
      </c>
    </row>
    <row r="8" spans="1:35" s="16" customFormat="1" ht="30" x14ac:dyDescent="0.25">
      <c r="A8" s="16">
        <v>268</v>
      </c>
      <c r="B8" s="20">
        <v>355</v>
      </c>
      <c r="C8" s="20" t="s">
        <v>213</v>
      </c>
      <c r="D8" s="20">
        <v>4</v>
      </c>
      <c r="E8" s="20">
        <v>1</v>
      </c>
      <c r="F8" s="26" t="s">
        <v>52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/>
      <c r="AA8" s="17"/>
      <c r="AD8" s="16" t="s">
        <v>4</v>
      </c>
      <c r="AE8" s="46">
        <v>489.72</v>
      </c>
      <c r="AF8" s="17">
        <v>489.72</v>
      </c>
      <c r="AG8" s="46">
        <f t="shared" si="0"/>
        <v>24.486000000000004</v>
      </c>
      <c r="AH8" s="4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269</v>
      </c>
      <c r="B9" s="20">
        <v>356</v>
      </c>
      <c r="C9" s="20" t="s">
        <v>213</v>
      </c>
      <c r="D9" s="20">
        <v>5</v>
      </c>
      <c r="E9" s="20">
        <v>1</v>
      </c>
      <c r="F9" s="26" t="s">
        <v>51</v>
      </c>
      <c r="G9" s="23">
        <v>514.21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514.21</v>
      </c>
      <c r="S9" s="20">
        <v>0</v>
      </c>
      <c r="T9" s="20">
        <v>0</v>
      </c>
      <c r="U9" s="21">
        <v>0</v>
      </c>
      <c r="V9" s="20"/>
      <c r="W9" s="20"/>
      <c r="X9"/>
      <c r="Y9"/>
      <c r="AA9" s="17"/>
      <c r="AD9" s="16" t="s">
        <v>4</v>
      </c>
      <c r="AE9" s="46">
        <v>489.72</v>
      </c>
      <c r="AF9" s="17">
        <v>489.72</v>
      </c>
      <c r="AG9" s="46">
        <f t="shared" si="0"/>
        <v>24.486000000000004</v>
      </c>
      <c r="AH9" s="46">
        <f t="shared" si="1"/>
        <v>514.20600000000002</v>
      </c>
      <c r="AI9" s="17">
        <f t="shared" si="2"/>
        <v>-4.0000000000190994E-3</v>
      </c>
    </row>
    <row r="10" spans="1:35" s="16" customFormat="1" ht="30" x14ac:dyDescent="0.25">
      <c r="A10" s="16">
        <v>270</v>
      </c>
      <c r="B10" s="20">
        <v>357</v>
      </c>
      <c r="C10" s="20" t="s">
        <v>213</v>
      </c>
      <c r="D10" s="20">
        <v>6</v>
      </c>
      <c r="E10" s="20">
        <v>1</v>
      </c>
      <c r="F10" s="26" t="s">
        <v>50</v>
      </c>
      <c r="G10" s="23">
        <v>514.21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514.21</v>
      </c>
      <c r="S10" s="20">
        <v>0</v>
      </c>
      <c r="T10" s="20">
        <v>0</v>
      </c>
      <c r="U10" s="21">
        <v>0</v>
      </c>
      <c r="V10" s="20"/>
      <c r="W10" s="20"/>
      <c r="X10"/>
      <c r="Y10"/>
      <c r="AA10" s="17"/>
      <c r="AD10" s="16" t="s">
        <v>4</v>
      </c>
      <c r="AE10" s="46">
        <v>489.72</v>
      </c>
      <c r="AF10" s="17">
        <v>489.72</v>
      </c>
      <c r="AG10" s="46">
        <f t="shared" si="0"/>
        <v>24.486000000000004</v>
      </c>
      <c r="AH10" s="46">
        <f t="shared" si="1"/>
        <v>514.20600000000002</v>
      </c>
      <c r="AI10" s="17">
        <f t="shared" si="2"/>
        <v>-4.0000000000190994E-3</v>
      </c>
    </row>
    <row r="11" spans="1:35" s="16" customFormat="1" x14ac:dyDescent="0.25">
      <c r="A11" s="16">
        <v>271</v>
      </c>
      <c r="B11" s="20">
        <v>358</v>
      </c>
      <c r="C11" s="20" t="s">
        <v>213</v>
      </c>
      <c r="D11" s="20">
        <v>7</v>
      </c>
      <c r="E11" s="20">
        <v>1</v>
      </c>
      <c r="F11" s="26" t="s">
        <v>203</v>
      </c>
      <c r="G11" s="23">
        <v>5466.94</v>
      </c>
      <c r="H11" s="20">
        <v>31.5</v>
      </c>
      <c r="I11" s="23">
        <v>1640.08</v>
      </c>
      <c r="J11" s="20">
        <v>21</v>
      </c>
      <c r="K11" s="23">
        <v>1093.3900000000001</v>
      </c>
      <c r="L11" s="20">
        <v>10.5</v>
      </c>
      <c r="M11" s="23">
        <v>546.69000000000005</v>
      </c>
      <c r="N11" s="20">
        <v>0</v>
      </c>
      <c r="O11" s="23">
        <v>0</v>
      </c>
      <c r="P11" s="20">
        <v>0</v>
      </c>
      <c r="Q11" s="23">
        <v>0</v>
      </c>
      <c r="R11" s="22">
        <v>8747.1</v>
      </c>
      <c r="S11" s="20">
        <v>100</v>
      </c>
      <c r="T11" s="20">
        <v>50</v>
      </c>
      <c r="U11" s="21">
        <v>25</v>
      </c>
      <c r="V11" s="20"/>
      <c r="W11" s="20"/>
      <c r="X11"/>
      <c r="Y11"/>
      <c r="AA11" s="17"/>
      <c r="AD11" s="16" t="s">
        <v>4</v>
      </c>
      <c r="AE11" s="46">
        <v>8330.57</v>
      </c>
      <c r="AF11" s="17">
        <v>8330.57</v>
      </c>
      <c r="AG11" s="46">
        <f t="shared" si="0"/>
        <v>416.52850000000001</v>
      </c>
      <c r="AH11" s="46">
        <f t="shared" si="1"/>
        <v>8747.0985000000001</v>
      </c>
      <c r="AI11" s="17">
        <f t="shared" si="2"/>
        <v>-1.5000000003055902E-3</v>
      </c>
    </row>
    <row r="12" spans="1:35" s="16" customFormat="1" ht="30" x14ac:dyDescent="0.25">
      <c r="A12" s="16">
        <v>272</v>
      </c>
      <c r="B12" s="20">
        <v>359</v>
      </c>
      <c r="C12" s="20" t="s">
        <v>213</v>
      </c>
      <c r="D12" s="20">
        <v>8</v>
      </c>
      <c r="E12" s="20">
        <v>1</v>
      </c>
      <c r="F12" s="26" t="s">
        <v>338</v>
      </c>
      <c r="G12" s="23">
        <v>7200.05</v>
      </c>
      <c r="H12" s="20">
        <v>31.5</v>
      </c>
      <c r="I12" s="23">
        <v>2160.02</v>
      </c>
      <c r="J12" s="20">
        <v>21</v>
      </c>
      <c r="K12" s="23">
        <v>1440.01</v>
      </c>
      <c r="L12" s="20">
        <v>10.5</v>
      </c>
      <c r="M12" s="23">
        <v>720.01</v>
      </c>
      <c r="N12" s="20">
        <v>0</v>
      </c>
      <c r="O12" s="23">
        <v>0</v>
      </c>
      <c r="P12" s="20">
        <v>0</v>
      </c>
      <c r="Q12" s="23">
        <v>0</v>
      </c>
      <c r="R12" s="22">
        <v>11520.09</v>
      </c>
      <c r="S12" s="20">
        <v>100</v>
      </c>
      <c r="T12" s="20">
        <v>50</v>
      </c>
      <c r="U12" s="21">
        <v>25</v>
      </c>
      <c r="V12" s="20"/>
      <c r="W12" s="20"/>
      <c r="X12"/>
      <c r="Y12"/>
      <c r="AA12" s="17"/>
      <c r="AD12" s="16" t="s">
        <v>4</v>
      </c>
      <c r="AE12" s="46">
        <v>10971.51</v>
      </c>
      <c r="AF12" s="17">
        <v>10971.51</v>
      </c>
      <c r="AG12" s="46">
        <f t="shared" si="0"/>
        <v>548.57550000000003</v>
      </c>
      <c r="AH12" s="46">
        <f t="shared" si="1"/>
        <v>11520.085500000001</v>
      </c>
      <c r="AI12" s="17">
        <f t="shared" si="2"/>
        <v>-4.4999999990977813E-3</v>
      </c>
    </row>
    <row r="13" spans="1:35" s="16" customFormat="1" ht="45" x14ac:dyDescent="0.25">
      <c r="A13" s="16">
        <v>273</v>
      </c>
      <c r="B13" s="20">
        <v>360</v>
      </c>
      <c r="C13" s="20" t="s">
        <v>213</v>
      </c>
      <c r="D13" s="20">
        <v>9</v>
      </c>
      <c r="E13" s="20">
        <v>1</v>
      </c>
      <c r="F13" s="26" t="s">
        <v>337</v>
      </c>
      <c r="G13" s="23">
        <v>2400.41</v>
      </c>
      <c r="H13" s="20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2400.41</v>
      </c>
      <c r="S13" s="20">
        <v>0</v>
      </c>
      <c r="T13" s="20">
        <v>0</v>
      </c>
      <c r="U13" s="21">
        <v>0</v>
      </c>
      <c r="V13" s="20"/>
      <c r="W13" s="20"/>
      <c r="X13"/>
      <c r="Y13"/>
      <c r="AA13" s="17"/>
      <c r="AD13" s="16" t="s">
        <v>4</v>
      </c>
      <c r="AE13" s="46">
        <v>2286.1</v>
      </c>
      <c r="AF13" s="17">
        <v>2286.1</v>
      </c>
      <c r="AG13" s="46">
        <f t="shared" si="0"/>
        <v>114.30500000000001</v>
      </c>
      <c r="AH13" s="46">
        <f t="shared" si="1"/>
        <v>2400.4049999999997</v>
      </c>
      <c r="AI13" s="17">
        <f t="shared" si="2"/>
        <v>-5.0000000001091394E-3</v>
      </c>
    </row>
    <row r="14" spans="1:35" s="16" customFormat="1" x14ac:dyDescent="0.25">
      <c r="A14" s="16">
        <v>274</v>
      </c>
      <c r="B14" s="20">
        <v>361</v>
      </c>
      <c r="C14" s="20" t="s">
        <v>213</v>
      </c>
      <c r="D14" s="20">
        <v>10</v>
      </c>
      <c r="E14" s="20">
        <v>1</v>
      </c>
      <c r="F14" s="26" t="s">
        <v>336</v>
      </c>
      <c r="G14" s="23">
        <v>4934.04</v>
      </c>
      <c r="H14" s="20">
        <v>31.5</v>
      </c>
      <c r="I14" s="23">
        <v>1480.22</v>
      </c>
      <c r="J14" s="20">
        <v>21</v>
      </c>
      <c r="K14" s="23">
        <v>986.81</v>
      </c>
      <c r="L14" s="20">
        <v>10.5</v>
      </c>
      <c r="M14" s="23">
        <v>493.41</v>
      </c>
      <c r="N14" s="20">
        <v>0</v>
      </c>
      <c r="O14" s="23">
        <v>0</v>
      </c>
      <c r="P14" s="20">
        <v>0</v>
      </c>
      <c r="Q14" s="23">
        <v>0</v>
      </c>
      <c r="R14" s="22">
        <v>7894.48</v>
      </c>
      <c r="S14" s="20">
        <v>100</v>
      </c>
      <c r="T14" s="20">
        <v>50</v>
      </c>
      <c r="U14" s="21">
        <v>25</v>
      </c>
      <c r="V14" s="20"/>
      <c r="W14" s="20"/>
      <c r="X14"/>
      <c r="Y14"/>
      <c r="AA14" s="17"/>
      <c r="AD14" s="16" t="s">
        <v>4</v>
      </c>
      <c r="AE14" s="46">
        <v>7518.55</v>
      </c>
      <c r="AF14" s="17">
        <v>7518.55</v>
      </c>
      <c r="AG14" s="46">
        <f t="shared" si="0"/>
        <v>375.92750000000001</v>
      </c>
      <c r="AH14" s="46">
        <f t="shared" si="1"/>
        <v>7894.4775</v>
      </c>
      <c r="AI14" s="17">
        <f t="shared" si="2"/>
        <v>-2.4999999995998223E-3</v>
      </c>
    </row>
    <row r="15" spans="1:35" s="16" customFormat="1" x14ac:dyDescent="0.25">
      <c r="A15" s="16">
        <v>275</v>
      </c>
      <c r="B15" s="20">
        <v>362</v>
      </c>
      <c r="C15" s="20" t="s">
        <v>213</v>
      </c>
      <c r="D15" s="20">
        <v>11</v>
      </c>
      <c r="E15" s="20">
        <v>1</v>
      </c>
      <c r="F15" s="26" t="s">
        <v>335</v>
      </c>
      <c r="G15" s="23">
        <v>4934.04</v>
      </c>
      <c r="H15" s="20">
        <v>31.5</v>
      </c>
      <c r="I15" s="23">
        <v>1480.22</v>
      </c>
      <c r="J15" s="20">
        <v>21</v>
      </c>
      <c r="K15" s="23">
        <v>986.81</v>
      </c>
      <c r="L15" s="20">
        <v>10.5</v>
      </c>
      <c r="M15" s="23">
        <v>493.41</v>
      </c>
      <c r="N15" s="20">
        <v>0</v>
      </c>
      <c r="O15" s="23">
        <v>0</v>
      </c>
      <c r="P15" s="20">
        <v>0</v>
      </c>
      <c r="Q15" s="23">
        <v>0</v>
      </c>
      <c r="R15" s="22">
        <v>7894.48</v>
      </c>
      <c r="S15" s="20">
        <v>100</v>
      </c>
      <c r="T15" s="20">
        <v>50</v>
      </c>
      <c r="U15" s="21">
        <v>25</v>
      </c>
      <c r="V15" s="20"/>
      <c r="W15" s="20"/>
      <c r="X15"/>
      <c r="Y15"/>
      <c r="AA15" s="17"/>
      <c r="AD15" s="16" t="s">
        <v>4</v>
      </c>
      <c r="AE15" s="46">
        <v>7518.55</v>
      </c>
      <c r="AF15" s="17">
        <v>7518.55</v>
      </c>
      <c r="AG15" s="46">
        <f t="shared" si="0"/>
        <v>375.92750000000001</v>
      </c>
      <c r="AH15" s="46">
        <f t="shared" si="1"/>
        <v>7894.4775</v>
      </c>
      <c r="AI15" s="17">
        <f t="shared" si="2"/>
        <v>-2.4999999995998223E-3</v>
      </c>
    </row>
    <row r="16" spans="1:35" s="16" customFormat="1" x14ac:dyDescent="0.25">
      <c r="A16" s="16">
        <v>276</v>
      </c>
      <c r="B16" s="20">
        <v>363</v>
      </c>
      <c r="C16" s="20" t="s">
        <v>213</v>
      </c>
      <c r="D16" s="20">
        <v>12</v>
      </c>
      <c r="E16" s="20">
        <v>1</v>
      </c>
      <c r="F16" s="26" t="s">
        <v>334</v>
      </c>
      <c r="G16" s="23">
        <v>6934.77</v>
      </c>
      <c r="H16" s="20">
        <v>31.5</v>
      </c>
      <c r="I16" s="23">
        <v>2080.4299999999998</v>
      </c>
      <c r="J16" s="20">
        <v>21</v>
      </c>
      <c r="K16" s="23">
        <v>1386.96</v>
      </c>
      <c r="L16" s="20">
        <v>10.5</v>
      </c>
      <c r="M16" s="23">
        <v>693.47</v>
      </c>
      <c r="N16" s="20">
        <v>0</v>
      </c>
      <c r="O16" s="23">
        <v>0</v>
      </c>
      <c r="P16" s="20">
        <v>0</v>
      </c>
      <c r="Q16" s="23">
        <v>0</v>
      </c>
      <c r="R16" s="22">
        <v>11095.63</v>
      </c>
      <c r="S16" s="20">
        <v>100</v>
      </c>
      <c r="T16" s="20">
        <v>50</v>
      </c>
      <c r="U16" s="21">
        <v>25</v>
      </c>
      <c r="V16" s="20"/>
      <c r="W16" s="20"/>
      <c r="X16"/>
      <c r="Y16"/>
      <c r="AA16" s="17"/>
      <c r="AD16" s="16" t="s">
        <v>4</v>
      </c>
      <c r="AE16" s="46">
        <v>10567.26</v>
      </c>
      <c r="AF16" s="17">
        <v>10567.26</v>
      </c>
      <c r="AG16" s="46">
        <f t="shared" si="0"/>
        <v>528.36300000000006</v>
      </c>
      <c r="AH16" s="46">
        <f t="shared" si="1"/>
        <v>11095.623</v>
      </c>
      <c r="AI16" s="17">
        <f t="shared" si="2"/>
        <v>-6.9999999996070983E-3</v>
      </c>
    </row>
    <row r="17" spans="1:35" s="16" customFormat="1" x14ac:dyDescent="0.25">
      <c r="A17" s="16">
        <v>277</v>
      </c>
      <c r="B17" s="20">
        <v>364</v>
      </c>
      <c r="C17" s="20" t="s">
        <v>213</v>
      </c>
      <c r="D17" s="20">
        <v>13</v>
      </c>
      <c r="E17" s="20">
        <v>1</v>
      </c>
      <c r="F17" s="26" t="s">
        <v>333</v>
      </c>
      <c r="G17" s="23">
        <v>4399.97</v>
      </c>
      <c r="H17" s="20">
        <v>31.5</v>
      </c>
      <c r="I17" s="23">
        <v>1320</v>
      </c>
      <c r="J17" s="20">
        <v>21</v>
      </c>
      <c r="K17" s="23">
        <v>879.99</v>
      </c>
      <c r="L17" s="20">
        <v>0</v>
      </c>
      <c r="M17" s="24">
        <v>0</v>
      </c>
      <c r="N17" s="20">
        <v>0</v>
      </c>
      <c r="O17" s="23">
        <v>0</v>
      </c>
      <c r="P17" s="20">
        <v>0</v>
      </c>
      <c r="Q17" s="23">
        <v>0</v>
      </c>
      <c r="R17" s="22">
        <v>6599.96</v>
      </c>
      <c r="S17" s="20">
        <v>100</v>
      </c>
      <c r="T17" s="20">
        <v>50</v>
      </c>
      <c r="U17" s="21">
        <v>25</v>
      </c>
      <c r="V17" s="20"/>
      <c r="W17" s="20"/>
      <c r="X17"/>
      <c r="Y17"/>
      <c r="AA17" s="17"/>
      <c r="AD17" s="16" t="s">
        <v>4</v>
      </c>
      <c r="AE17" s="46">
        <v>6285.68</v>
      </c>
      <c r="AF17" s="17">
        <v>6285.68</v>
      </c>
      <c r="AG17" s="46">
        <f t="shared" si="0"/>
        <v>314.28400000000005</v>
      </c>
      <c r="AH17" s="46">
        <f t="shared" si="1"/>
        <v>6599.9639999999999</v>
      </c>
      <c r="AI17" s="17">
        <f t="shared" si="2"/>
        <v>3.9999999999054126E-3</v>
      </c>
    </row>
    <row r="18" spans="1:35" s="16" customFormat="1" x14ac:dyDescent="0.25">
      <c r="A18" s="16">
        <v>278</v>
      </c>
      <c r="B18" s="20">
        <v>365</v>
      </c>
      <c r="C18" s="20" t="s">
        <v>213</v>
      </c>
      <c r="D18" s="20">
        <v>14</v>
      </c>
      <c r="E18" s="20">
        <v>1</v>
      </c>
      <c r="F18" s="26" t="s">
        <v>332</v>
      </c>
      <c r="G18" s="23">
        <v>4000.29</v>
      </c>
      <c r="H18" s="20">
        <v>31.5</v>
      </c>
      <c r="I18" s="23">
        <v>1200.0899999999999</v>
      </c>
      <c r="J18" s="20">
        <v>21</v>
      </c>
      <c r="K18" s="23">
        <v>800.06</v>
      </c>
      <c r="L18" s="20">
        <v>0</v>
      </c>
      <c r="M18" s="24">
        <v>0</v>
      </c>
      <c r="N18" s="20">
        <v>0</v>
      </c>
      <c r="O18" s="23">
        <v>0</v>
      </c>
      <c r="P18" s="20">
        <v>0</v>
      </c>
      <c r="Q18" s="23">
        <v>0</v>
      </c>
      <c r="R18" s="22">
        <v>6000.44</v>
      </c>
      <c r="S18" s="20">
        <v>100</v>
      </c>
      <c r="T18" s="20">
        <v>50</v>
      </c>
      <c r="U18" s="21">
        <v>25</v>
      </c>
      <c r="V18" s="20"/>
      <c r="W18" s="20"/>
      <c r="X18"/>
      <c r="Y18"/>
      <c r="AA18" s="17"/>
      <c r="AD18" s="16" t="s">
        <v>4</v>
      </c>
      <c r="AE18" s="46">
        <v>5714.7</v>
      </c>
      <c r="AF18" s="17">
        <v>5714.7</v>
      </c>
      <c r="AG18" s="46">
        <f t="shared" si="0"/>
        <v>285.73500000000001</v>
      </c>
      <c r="AH18" s="46">
        <f t="shared" si="1"/>
        <v>6000.4349999999995</v>
      </c>
      <c r="AI18" s="17">
        <f t="shared" si="2"/>
        <v>-5.0000000001091394E-3</v>
      </c>
    </row>
    <row r="19" spans="1:35" s="16" customFormat="1" x14ac:dyDescent="0.25">
      <c r="A19" s="16">
        <v>279</v>
      </c>
      <c r="B19" s="20">
        <v>366</v>
      </c>
      <c r="C19" s="20" t="s">
        <v>213</v>
      </c>
      <c r="D19" s="20">
        <v>15</v>
      </c>
      <c r="E19" s="20">
        <v>1</v>
      </c>
      <c r="F19" s="26" t="s">
        <v>193</v>
      </c>
      <c r="G19" s="23">
        <v>5734.56</v>
      </c>
      <c r="H19" s="20">
        <v>31.5</v>
      </c>
      <c r="I19" s="23">
        <v>1720.37</v>
      </c>
      <c r="J19" s="20">
        <v>21</v>
      </c>
      <c r="K19" s="23">
        <v>1146.92</v>
      </c>
      <c r="L19" s="20">
        <v>10.5</v>
      </c>
      <c r="M19" s="23">
        <v>573.46</v>
      </c>
      <c r="N19" s="20">
        <v>0</v>
      </c>
      <c r="O19" s="23">
        <v>0</v>
      </c>
      <c r="P19" s="20">
        <v>0</v>
      </c>
      <c r="Q19" s="23">
        <v>0</v>
      </c>
      <c r="R19" s="22">
        <v>9175.31</v>
      </c>
      <c r="S19" s="20">
        <v>100</v>
      </c>
      <c r="T19" s="20">
        <v>50</v>
      </c>
      <c r="U19" s="21">
        <v>25</v>
      </c>
      <c r="V19" s="20"/>
      <c r="W19" s="20"/>
      <c r="X19"/>
      <c r="Y19"/>
      <c r="AA19" s="17"/>
      <c r="AD19" s="16" t="s">
        <v>4</v>
      </c>
      <c r="AE19" s="46">
        <v>8738.39</v>
      </c>
      <c r="AF19" s="17">
        <v>8738.39</v>
      </c>
      <c r="AG19" s="46">
        <f t="shared" si="0"/>
        <v>436.91949999999997</v>
      </c>
      <c r="AH19" s="46">
        <f t="shared" si="1"/>
        <v>9175.3094999999994</v>
      </c>
      <c r="AI19" s="17">
        <f t="shared" si="2"/>
        <v>-5.0000000010186341E-4</v>
      </c>
    </row>
    <row r="20" spans="1:35" s="16" customFormat="1" x14ac:dyDescent="0.25">
      <c r="A20" s="16">
        <v>280</v>
      </c>
      <c r="B20" s="20">
        <v>367</v>
      </c>
      <c r="C20" s="20" t="s">
        <v>213</v>
      </c>
      <c r="D20" s="20">
        <v>16</v>
      </c>
      <c r="E20" s="20">
        <v>1</v>
      </c>
      <c r="F20" s="26" t="s">
        <v>331</v>
      </c>
      <c r="G20" s="23">
        <v>9334.01</v>
      </c>
      <c r="H20" s="20">
        <v>31.5</v>
      </c>
      <c r="I20" s="23">
        <v>2800.2</v>
      </c>
      <c r="J20" s="20">
        <v>21</v>
      </c>
      <c r="K20" s="23">
        <v>1866.81</v>
      </c>
      <c r="L20" s="20">
        <v>10.5</v>
      </c>
      <c r="M20" s="23">
        <v>933.4</v>
      </c>
      <c r="N20" s="20">
        <v>0</v>
      </c>
      <c r="O20" s="23">
        <v>0</v>
      </c>
      <c r="P20" s="20">
        <v>0</v>
      </c>
      <c r="Q20" s="23">
        <v>0</v>
      </c>
      <c r="R20" s="22">
        <v>14934.42</v>
      </c>
      <c r="S20" s="20">
        <v>100</v>
      </c>
      <c r="T20" s="20">
        <v>50</v>
      </c>
      <c r="U20" s="21">
        <v>25</v>
      </c>
      <c r="V20" s="20"/>
      <c r="W20" s="20"/>
      <c r="X20"/>
      <c r="Y20"/>
      <c r="AA20" s="17"/>
      <c r="AD20" s="16" t="s">
        <v>4</v>
      </c>
      <c r="AE20" s="46">
        <v>14223.25</v>
      </c>
      <c r="AF20" s="17">
        <v>14223.25</v>
      </c>
      <c r="AG20" s="46">
        <f t="shared" si="0"/>
        <v>711.16250000000002</v>
      </c>
      <c r="AH20" s="46">
        <f t="shared" si="1"/>
        <v>14934.4125</v>
      </c>
      <c r="AI20" s="17">
        <f t="shared" si="2"/>
        <v>-7.4999999997089617E-3</v>
      </c>
    </row>
    <row r="21" spans="1:35" s="16" customFormat="1" x14ac:dyDescent="0.25">
      <c r="A21" s="16">
        <v>281</v>
      </c>
      <c r="B21" s="20">
        <v>368</v>
      </c>
      <c r="C21" s="20" t="s">
        <v>213</v>
      </c>
      <c r="D21" s="20">
        <v>17</v>
      </c>
      <c r="E21" s="20">
        <v>1</v>
      </c>
      <c r="F21" s="26" t="s">
        <v>168</v>
      </c>
      <c r="G21" s="23">
        <v>4000.29</v>
      </c>
      <c r="H21" s="20">
        <v>31.5</v>
      </c>
      <c r="I21" s="23">
        <v>1200.0899999999999</v>
      </c>
      <c r="J21" s="20">
        <v>21</v>
      </c>
      <c r="K21" s="23">
        <v>800.06</v>
      </c>
      <c r="L21" s="20">
        <v>0</v>
      </c>
      <c r="M21" s="24">
        <v>0</v>
      </c>
      <c r="N21" s="20">
        <v>0</v>
      </c>
      <c r="O21" s="23">
        <v>0</v>
      </c>
      <c r="P21" s="20">
        <v>0</v>
      </c>
      <c r="Q21" s="23">
        <v>0</v>
      </c>
      <c r="R21" s="22">
        <v>6000.44</v>
      </c>
      <c r="S21" s="20">
        <v>100</v>
      </c>
      <c r="T21" s="20">
        <v>50</v>
      </c>
      <c r="U21" s="21">
        <v>25</v>
      </c>
      <c r="V21" s="20"/>
      <c r="W21" s="20"/>
      <c r="X21"/>
      <c r="Y21"/>
      <c r="AA21" s="17"/>
      <c r="AD21" s="16" t="s">
        <v>4</v>
      </c>
      <c r="AE21" s="46">
        <v>5714.7</v>
      </c>
      <c r="AF21" s="17">
        <v>5714.7</v>
      </c>
      <c r="AG21" s="46">
        <f t="shared" si="0"/>
        <v>285.73500000000001</v>
      </c>
      <c r="AH21" s="46">
        <f t="shared" si="1"/>
        <v>6000.4349999999995</v>
      </c>
      <c r="AI21" s="17">
        <f t="shared" si="2"/>
        <v>-5.0000000001091394E-3</v>
      </c>
    </row>
    <row r="22" spans="1:35" s="16" customFormat="1" x14ac:dyDescent="0.25">
      <c r="A22" s="16">
        <v>282</v>
      </c>
      <c r="B22" s="20">
        <v>369</v>
      </c>
      <c r="C22" s="20" t="s">
        <v>213</v>
      </c>
      <c r="D22" s="20">
        <v>18</v>
      </c>
      <c r="E22" s="20">
        <v>1</v>
      </c>
      <c r="F22" s="26" t="s">
        <v>330</v>
      </c>
      <c r="G22" s="23">
        <v>6400.7</v>
      </c>
      <c r="H22" s="20">
        <v>31.5</v>
      </c>
      <c r="I22" s="23">
        <v>1920.21</v>
      </c>
      <c r="J22" s="20">
        <v>21</v>
      </c>
      <c r="K22" s="23">
        <v>1280.1400000000001</v>
      </c>
      <c r="L22" s="20">
        <v>10.5</v>
      </c>
      <c r="M22" s="23">
        <v>640.07000000000005</v>
      </c>
      <c r="N22" s="20">
        <v>0</v>
      </c>
      <c r="O22" s="23">
        <v>0</v>
      </c>
      <c r="P22" s="20">
        <v>0</v>
      </c>
      <c r="Q22" s="23">
        <v>0</v>
      </c>
      <c r="R22" s="22">
        <v>10241.120000000001</v>
      </c>
      <c r="S22" s="20">
        <v>100</v>
      </c>
      <c r="T22" s="20">
        <v>50</v>
      </c>
      <c r="U22" s="21">
        <v>25</v>
      </c>
      <c r="V22" s="20"/>
      <c r="W22" s="20"/>
      <c r="X22"/>
      <c r="Y22"/>
      <c r="AA22" s="17"/>
      <c r="AD22" s="16" t="s">
        <v>4</v>
      </c>
      <c r="AE22" s="46">
        <v>9753.44</v>
      </c>
      <c r="AF22" s="17">
        <v>9753.44</v>
      </c>
      <c r="AG22" s="46">
        <f t="shared" si="0"/>
        <v>487.67200000000003</v>
      </c>
      <c r="AH22" s="46">
        <f t="shared" si="1"/>
        <v>10241.112000000001</v>
      </c>
      <c r="AI22" s="17">
        <f t="shared" si="2"/>
        <v>-7.9999999998108251E-3</v>
      </c>
    </row>
    <row r="23" spans="1:35" s="16" customFormat="1" ht="30" x14ac:dyDescent="0.25">
      <c r="A23" s="16">
        <v>283</v>
      </c>
      <c r="B23" s="20">
        <v>370</v>
      </c>
      <c r="C23" s="20" t="s">
        <v>213</v>
      </c>
      <c r="D23" s="20">
        <v>19</v>
      </c>
      <c r="E23" s="20">
        <v>1</v>
      </c>
      <c r="F23" s="26" t="s">
        <v>329</v>
      </c>
      <c r="G23" s="23">
        <v>6400.7</v>
      </c>
      <c r="H23" s="20">
        <v>31.5</v>
      </c>
      <c r="I23" s="23">
        <v>1920.21</v>
      </c>
      <c r="J23" s="20">
        <v>21</v>
      </c>
      <c r="K23" s="23">
        <v>1280.1400000000001</v>
      </c>
      <c r="L23" s="20">
        <v>10.5</v>
      </c>
      <c r="M23" s="23">
        <v>640.07000000000005</v>
      </c>
      <c r="N23" s="20">
        <v>0</v>
      </c>
      <c r="O23" s="23">
        <v>0</v>
      </c>
      <c r="P23" s="20">
        <v>0</v>
      </c>
      <c r="Q23" s="23">
        <v>0</v>
      </c>
      <c r="R23" s="22">
        <v>10241.120000000001</v>
      </c>
      <c r="S23" s="20">
        <v>100</v>
      </c>
      <c r="T23" s="20">
        <v>50</v>
      </c>
      <c r="U23" s="21">
        <v>25</v>
      </c>
      <c r="V23" s="20"/>
      <c r="W23" s="20"/>
      <c r="X23"/>
      <c r="Y23"/>
      <c r="AA23" s="17"/>
      <c r="AD23" s="16" t="s">
        <v>4</v>
      </c>
      <c r="AE23" s="46">
        <v>9753.44</v>
      </c>
      <c r="AF23" s="17">
        <v>9753.44</v>
      </c>
      <c r="AG23" s="46">
        <f t="shared" si="0"/>
        <v>487.67200000000003</v>
      </c>
      <c r="AH23" s="46">
        <f t="shared" si="1"/>
        <v>10241.112000000001</v>
      </c>
      <c r="AI23" s="17">
        <f t="shared" si="2"/>
        <v>-7.9999999998108251E-3</v>
      </c>
    </row>
    <row r="24" spans="1:35" s="16" customFormat="1" x14ac:dyDescent="0.25">
      <c r="A24" s="16">
        <v>284</v>
      </c>
      <c r="B24" s="20">
        <v>371</v>
      </c>
      <c r="C24" s="20" t="s">
        <v>213</v>
      </c>
      <c r="D24" s="20">
        <v>20</v>
      </c>
      <c r="E24" s="20">
        <v>1</v>
      </c>
      <c r="F24" s="26" t="s">
        <v>328</v>
      </c>
      <c r="G24" s="23">
        <v>4934.04</v>
      </c>
      <c r="H24" s="20">
        <v>31.5</v>
      </c>
      <c r="I24" s="23">
        <v>1480.22</v>
      </c>
      <c r="J24" s="20">
        <v>21</v>
      </c>
      <c r="K24" s="23">
        <v>986.81</v>
      </c>
      <c r="L24" s="20">
        <v>10.5</v>
      </c>
      <c r="M24" s="23">
        <v>493.41</v>
      </c>
      <c r="N24" s="20">
        <v>0</v>
      </c>
      <c r="O24" s="23">
        <v>0</v>
      </c>
      <c r="P24" s="20">
        <v>0</v>
      </c>
      <c r="Q24" s="23">
        <v>0</v>
      </c>
      <c r="R24" s="22">
        <v>7894.48</v>
      </c>
      <c r="S24" s="20">
        <v>100</v>
      </c>
      <c r="T24" s="20">
        <v>50</v>
      </c>
      <c r="U24" s="21">
        <v>25</v>
      </c>
      <c r="V24" s="20"/>
      <c r="W24" s="20"/>
      <c r="X24"/>
      <c r="Y24"/>
      <c r="AA24" s="17"/>
      <c r="AD24" s="16" t="s">
        <v>4</v>
      </c>
      <c r="AE24" s="46">
        <v>7518.55</v>
      </c>
      <c r="AF24" s="17">
        <v>7518.55</v>
      </c>
      <c r="AG24" s="46">
        <f t="shared" si="0"/>
        <v>375.92750000000001</v>
      </c>
      <c r="AH24" s="46">
        <f t="shared" si="1"/>
        <v>7894.4775</v>
      </c>
      <c r="AI24" s="17">
        <f t="shared" si="2"/>
        <v>-2.4999999995998223E-3</v>
      </c>
    </row>
    <row r="25" spans="1:35" s="16" customFormat="1" ht="30" x14ac:dyDescent="0.25">
      <c r="A25" s="16">
        <v>285</v>
      </c>
      <c r="B25" s="20">
        <v>372</v>
      </c>
      <c r="C25" s="20" t="s">
        <v>213</v>
      </c>
      <c r="D25" s="20">
        <v>21</v>
      </c>
      <c r="E25" s="20">
        <v>1</v>
      </c>
      <c r="F25" s="26" t="s">
        <v>327</v>
      </c>
      <c r="G25" s="23">
        <v>6400.7</v>
      </c>
      <c r="H25" s="20">
        <v>31.5</v>
      </c>
      <c r="I25" s="23">
        <v>1920.21</v>
      </c>
      <c r="J25" s="20">
        <v>21</v>
      </c>
      <c r="K25" s="23">
        <v>1280.1400000000001</v>
      </c>
      <c r="L25" s="20">
        <v>10.5</v>
      </c>
      <c r="M25" s="23">
        <v>640.07000000000005</v>
      </c>
      <c r="N25" s="20">
        <v>0</v>
      </c>
      <c r="O25" s="23">
        <v>0</v>
      </c>
      <c r="P25" s="20">
        <v>0</v>
      </c>
      <c r="Q25" s="23">
        <v>0</v>
      </c>
      <c r="R25" s="22">
        <v>10241.120000000001</v>
      </c>
      <c r="S25" s="20">
        <v>100</v>
      </c>
      <c r="T25" s="20">
        <v>50</v>
      </c>
      <c r="U25" s="21">
        <v>25</v>
      </c>
      <c r="V25" s="20"/>
      <c r="W25" s="20"/>
      <c r="X25"/>
      <c r="Y25"/>
      <c r="AA25" s="17"/>
      <c r="AD25" s="16" t="s">
        <v>4</v>
      </c>
      <c r="AE25" s="46">
        <v>9753.44</v>
      </c>
      <c r="AF25" s="17">
        <v>9753.44</v>
      </c>
      <c r="AG25" s="46">
        <f t="shared" si="0"/>
        <v>487.67200000000003</v>
      </c>
      <c r="AH25" s="46">
        <f t="shared" si="1"/>
        <v>10241.112000000001</v>
      </c>
      <c r="AI25" s="17">
        <f t="shared" si="2"/>
        <v>-7.9999999998108251E-3</v>
      </c>
    </row>
    <row r="26" spans="1:35" s="16" customFormat="1" x14ac:dyDescent="0.25">
      <c r="A26" s="16">
        <v>286</v>
      </c>
      <c r="B26" s="20">
        <v>373</v>
      </c>
      <c r="C26" s="20" t="s">
        <v>213</v>
      </c>
      <c r="D26" s="20">
        <v>22</v>
      </c>
      <c r="E26" s="20">
        <v>1</v>
      </c>
      <c r="F26" s="26" t="s">
        <v>326</v>
      </c>
      <c r="G26" s="23">
        <v>6934.77</v>
      </c>
      <c r="H26" s="20">
        <v>31.5</v>
      </c>
      <c r="I26" s="23">
        <v>2080.4299999999998</v>
      </c>
      <c r="J26" s="20">
        <v>21</v>
      </c>
      <c r="K26" s="23">
        <v>1386.96</v>
      </c>
      <c r="L26" s="20">
        <v>10.5</v>
      </c>
      <c r="M26" s="23">
        <v>693.47</v>
      </c>
      <c r="N26" s="20">
        <v>0</v>
      </c>
      <c r="O26" s="23">
        <v>0</v>
      </c>
      <c r="P26" s="20">
        <v>0</v>
      </c>
      <c r="Q26" s="23">
        <v>0</v>
      </c>
      <c r="R26" s="22">
        <v>11095.63</v>
      </c>
      <c r="S26" s="20">
        <v>100</v>
      </c>
      <c r="T26" s="20">
        <v>50</v>
      </c>
      <c r="U26" s="21">
        <v>25</v>
      </c>
      <c r="V26" s="20"/>
      <c r="W26" s="20"/>
      <c r="X26"/>
      <c r="Y26"/>
      <c r="AA26" s="17"/>
      <c r="AD26" s="16" t="s">
        <v>4</v>
      </c>
      <c r="AE26" s="46">
        <v>10567.26</v>
      </c>
      <c r="AF26" s="17">
        <v>10567.26</v>
      </c>
      <c r="AG26" s="46">
        <f t="shared" si="0"/>
        <v>528.36300000000006</v>
      </c>
      <c r="AH26" s="46">
        <f t="shared" si="1"/>
        <v>11095.623</v>
      </c>
      <c r="AI26" s="17">
        <f t="shared" si="2"/>
        <v>-6.9999999996070983E-3</v>
      </c>
    </row>
    <row r="27" spans="1:35" s="16" customFormat="1" x14ac:dyDescent="0.25">
      <c r="A27" s="16">
        <v>287</v>
      </c>
      <c r="B27" s="20">
        <v>374</v>
      </c>
      <c r="C27" s="20" t="s">
        <v>213</v>
      </c>
      <c r="D27" s="20">
        <v>23</v>
      </c>
      <c r="E27" s="20">
        <v>1</v>
      </c>
      <c r="F27" s="26" t="s">
        <v>325</v>
      </c>
      <c r="G27" s="23">
        <v>9334.01</v>
      </c>
      <c r="H27" s="20">
        <v>31.5</v>
      </c>
      <c r="I27" s="23">
        <v>2800.2</v>
      </c>
      <c r="J27" s="20">
        <v>21</v>
      </c>
      <c r="K27" s="23">
        <v>1866.81</v>
      </c>
      <c r="L27" s="20">
        <v>10.5</v>
      </c>
      <c r="M27" s="23">
        <v>933.4</v>
      </c>
      <c r="N27" s="20">
        <v>0</v>
      </c>
      <c r="O27" s="23">
        <v>0</v>
      </c>
      <c r="P27" s="20">
        <v>0</v>
      </c>
      <c r="Q27" s="23">
        <v>0</v>
      </c>
      <c r="R27" s="22">
        <v>14934.42</v>
      </c>
      <c r="S27" s="20">
        <v>100</v>
      </c>
      <c r="T27" s="20">
        <v>50</v>
      </c>
      <c r="U27" s="21">
        <v>25</v>
      </c>
      <c r="V27" s="20"/>
      <c r="W27" s="20"/>
      <c r="X27"/>
      <c r="Y27"/>
      <c r="AA27" s="17"/>
      <c r="AD27" s="16" t="s">
        <v>4</v>
      </c>
      <c r="AE27" s="46">
        <v>14223.25</v>
      </c>
      <c r="AF27" s="17">
        <v>14223.25</v>
      </c>
      <c r="AG27" s="46">
        <f t="shared" si="0"/>
        <v>711.16250000000002</v>
      </c>
      <c r="AH27" s="46">
        <f t="shared" si="1"/>
        <v>14934.4125</v>
      </c>
      <c r="AI27" s="17">
        <f t="shared" si="2"/>
        <v>-7.4999999997089617E-3</v>
      </c>
    </row>
    <row r="28" spans="1:35" s="16" customFormat="1" ht="30" x14ac:dyDescent="0.25">
      <c r="A28" s="16">
        <v>288</v>
      </c>
      <c r="B28" s="20">
        <v>375</v>
      </c>
      <c r="C28" s="20" t="s">
        <v>213</v>
      </c>
      <c r="D28" s="20">
        <v>24</v>
      </c>
      <c r="E28" s="20">
        <v>1</v>
      </c>
      <c r="F28" s="26" t="s">
        <v>324</v>
      </c>
      <c r="G28" s="23">
        <v>7334.45</v>
      </c>
      <c r="H28" s="20">
        <v>31.5</v>
      </c>
      <c r="I28" s="23">
        <v>2200.34</v>
      </c>
      <c r="J28" s="20">
        <v>21</v>
      </c>
      <c r="K28" s="23">
        <v>1466.89</v>
      </c>
      <c r="L28" s="20">
        <v>10.5</v>
      </c>
      <c r="M28" s="23">
        <v>733.45</v>
      </c>
      <c r="N28" s="20">
        <v>0</v>
      </c>
      <c r="O28" s="23">
        <v>0</v>
      </c>
      <c r="P28" s="20">
        <v>0</v>
      </c>
      <c r="Q28" s="23">
        <v>0</v>
      </c>
      <c r="R28" s="22">
        <v>11735.13</v>
      </c>
      <c r="S28" s="20">
        <v>100</v>
      </c>
      <c r="T28" s="20">
        <v>50</v>
      </c>
      <c r="U28" s="21">
        <v>25</v>
      </c>
      <c r="V28" s="20"/>
      <c r="W28" s="20"/>
      <c r="X28"/>
      <c r="Y28"/>
      <c r="AA28" s="17"/>
      <c r="AD28" s="16" t="s">
        <v>4</v>
      </c>
      <c r="AE28" s="46">
        <v>11176.31</v>
      </c>
      <c r="AF28" s="17">
        <v>11176.31</v>
      </c>
      <c r="AG28" s="46">
        <f t="shared" si="0"/>
        <v>558.81550000000004</v>
      </c>
      <c r="AH28" s="46">
        <f t="shared" si="1"/>
        <v>11735.1255</v>
      </c>
      <c r="AI28" s="17">
        <f t="shared" si="2"/>
        <v>-4.4999999990977813E-3</v>
      </c>
    </row>
    <row r="29" spans="1:35" s="16" customFormat="1" ht="30" x14ac:dyDescent="0.25">
      <c r="A29" s="16">
        <v>289</v>
      </c>
      <c r="B29" s="20">
        <v>376</v>
      </c>
      <c r="C29" s="20" t="s">
        <v>213</v>
      </c>
      <c r="D29" s="20">
        <v>25</v>
      </c>
      <c r="E29" s="20">
        <v>1</v>
      </c>
      <c r="F29" s="26" t="s">
        <v>323</v>
      </c>
      <c r="G29" s="23">
        <v>12667</v>
      </c>
      <c r="H29" s="20">
        <v>31.5</v>
      </c>
      <c r="I29" s="23">
        <v>3800.1</v>
      </c>
      <c r="J29" s="20">
        <v>21</v>
      </c>
      <c r="K29" s="23">
        <v>2533.4</v>
      </c>
      <c r="L29" s="20">
        <v>10.5</v>
      </c>
      <c r="M29" s="23">
        <v>1266.7</v>
      </c>
      <c r="N29" s="20">
        <v>0</v>
      </c>
      <c r="O29" s="23">
        <v>0</v>
      </c>
      <c r="P29" s="20">
        <v>0</v>
      </c>
      <c r="Q29" s="23">
        <v>0</v>
      </c>
      <c r="R29" s="22">
        <v>20267.2</v>
      </c>
      <c r="S29" s="20">
        <v>100</v>
      </c>
      <c r="T29" s="20">
        <v>50</v>
      </c>
      <c r="U29" s="21">
        <v>25</v>
      </c>
      <c r="V29" s="20"/>
      <c r="W29" s="20"/>
      <c r="X29"/>
      <c r="Y29"/>
      <c r="AA29" s="17"/>
      <c r="AD29" s="16" t="s">
        <v>4</v>
      </c>
      <c r="AE29" s="46">
        <v>19302.09</v>
      </c>
      <c r="AF29" s="17">
        <v>19302.09</v>
      </c>
      <c r="AG29" s="46">
        <f t="shared" si="0"/>
        <v>965.10450000000003</v>
      </c>
      <c r="AH29" s="46">
        <f t="shared" si="1"/>
        <v>20267.194500000001</v>
      </c>
      <c r="AI29" s="17">
        <f t="shared" si="2"/>
        <v>-5.4999999993015081E-3</v>
      </c>
    </row>
    <row r="30" spans="1:35" s="16" customFormat="1" x14ac:dyDescent="0.25">
      <c r="A30" s="16">
        <v>290</v>
      </c>
      <c r="B30" s="20">
        <v>377</v>
      </c>
      <c r="C30" s="20" t="s">
        <v>213</v>
      </c>
      <c r="D30" s="20">
        <v>26</v>
      </c>
      <c r="E30" s="20">
        <v>1</v>
      </c>
      <c r="F30" s="26" t="s">
        <v>322</v>
      </c>
      <c r="G30" s="23">
        <v>5866.62</v>
      </c>
      <c r="H30" s="20">
        <v>31.5</v>
      </c>
      <c r="I30" s="23">
        <v>1759.99</v>
      </c>
      <c r="J30" s="20">
        <v>21</v>
      </c>
      <c r="K30" s="23">
        <v>1173.32</v>
      </c>
      <c r="L30" s="20">
        <v>10.5</v>
      </c>
      <c r="M30" s="23">
        <v>586.66999999999996</v>
      </c>
      <c r="N30" s="20">
        <v>0</v>
      </c>
      <c r="O30" s="23">
        <v>0</v>
      </c>
      <c r="P30" s="20">
        <v>0</v>
      </c>
      <c r="Q30" s="23">
        <v>0</v>
      </c>
      <c r="R30" s="22">
        <v>9386.6</v>
      </c>
      <c r="S30" s="20">
        <v>100</v>
      </c>
      <c r="T30" s="20">
        <v>50</v>
      </c>
      <c r="U30" s="21">
        <v>25</v>
      </c>
      <c r="V30" s="20"/>
      <c r="W30" s="20"/>
      <c r="X30"/>
      <c r="Y30"/>
      <c r="AA30" s="17"/>
      <c r="AD30" s="16" t="s">
        <v>4</v>
      </c>
      <c r="AE30" s="46">
        <v>8939.6200000000008</v>
      </c>
      <c r="AF30" s="17">
        <v>8939.6200000000008</v>
      </c>
      <c r="AG30" s="46">
        <f t="shared" si="0"/>
        <v>446.98100000000005</v>
      </c>
      <c r="AH30" s="46">
        <f t="shared" si="1"/>
        <v>9386.6010000000006</v>
      </c>
      <c r="AI30" s="17">
        <f t="shared" si="2"/>
        <v>1.0000000002037268E-3</v>
      </c>
    </row>
    <row r="31" spans="1:35" s="16" customFormat="1" x14ac:dyDescent="0.25">
      <c r="A31" s="16">
        <v>291</v>
      </c>
      <c r="B31" s="20">
        <v>378</v>
      </c>
      <c r="C31" s="20" t="s">
        <v>213</v>
      </c>
      <c r="D31" s="20">
        <v>27</v>
      </c>
      <c r="E31" s="20">
        <v>1</v>
      </c>
      <c r="F31" s="26" t="s">
        <v>321</v>
      </c>
      <c r="G31" s="23">
        <v>6934.77</v>
      </c>
      <c r="H31" s="20">
        <v>31.5</v>
      </c>
      <c r="I31" s="23">
        <v>2080.4299999999998</v>
      </c>
      <c r="J31" s="20">
        <v>21</v>
      </c>
      <c r="K31" s="23">
        <v>1386.96</v>
      </c>
      <c r="L31" s="20">
        <v>10.5</v>
      </c>
      <c r="M31" s="23">
        <v>693.47</v>
      </c>
      <c r="N31" s="20">
        <v>0</v>
      </c>
      <c r="O31" s="23">
        <v>0</v>
      </c>
      <c r="P31" s="20">
        <v>0</v>
      </c>
      <c r="Q31" s="23">
        <v>0</v>
      </c>
      <c r="R31" s="22">
        <v>11095.63</v>
      </c>
      <c r="S31" s="20">
        <v>100</v>
      </c>
      <c r="T31" s="20">
        <v>50</v>
      </c>
      <c r="U31" s="21">
        <v>25</v>
      </c>
      <c r="V31" s="20"/>
      <c r="W31" s="20"/>
      <c r="X31"/>
      <c r="Y31"/>
      <c r="AA31" s="17"/>
      <c r="AD31" s="16" t="s">
        <v>4</v>
      </c>
      <c r="AE31" s="46">
        <v>10567.26</v>
      </c>
      <c r="AF31" s="17">
        <v>10567.26</v>
      </c>
      <c r="AG31" s="46">
        <f t="shared" si="0"/>
        <v>528.36300000000006</v>
      </c>
      <c r="AH31" s="46">
        <f t="shared" si="1"/>
        <v>11095.623</v>
      </c>
      <c r="AI31" s="17">
        <f t="shared" si="2"/>
        <v>-6.9999999996070983E-3</v>
      </c>
    </row>
    <row r="32" spans="1:35" s="16" customFormat="1" ht="30" x14ac:dyDescent="0.25">
      <c r="A32" s="16">
        <v>292</v>
      </c>
      <c r="B32" s="20">
        <v>379</v>
      </c>
      <c r="C32" s="20" t="s">
        <v>213</v>
      </c>
      <c r="D32" s="20">
        <v>28</v>
      </c>
      <c r="E32" s="20">
        <v>1</v>
      </c>
      <c r="F32" s="26" t="s">
        <v>320</v>
      </c>
      <c r="G32" s="23">
        <v>5866.62</v>
      </c>
      <c r="H32" s="20">
        <v>31.5</v>
      </c>
      <c r="I32" s="23">
        <v>1759.99</v>
      </c>
      <c r="J32" s="20">
        <v>21</v>
      </c>
      <c r="K32" s="23">
        <v>1173.32</v>
      </c>
      <c r="L32" s="20">
        <v>10.5</v>
      </c>
      <c r="M32" s="23">
        <v>586.66999999999996</v>
      </c>
      <c r="N32" s="20">
        <v>0</v>
      </c>
      <c r="O32" s="23">
        <v>0</v>
      </c>
      <c r="P32" s="20">
        <v>0</v>
      </c>
      <c r="Q32" s="23">
        <v>0</v>
      </c>
      <c r="R32" s="22">
        <v>9386.6</v>
      </c>
      <c r="S32" s="20">
        <v>100</v>
      </c>
      <c r="T32" s="20">
        <v>50</v>
      </c>
      <c r="U32" s="21">
        <v>25</v>
      </c>
      <c r="V32" s="20"/>
      <c r="W32" s="20"/>
      <c r="X32"/>
      <c r="Y32"/>
      <c r="AA32" s="17"/>
      <c r="AD32" s="16" t="s">
        <v>4</v>
      </c>
      <c r="AE32" s="46">
        <v>8939.6200000000008</v>
      </c>
      <c r="AF32" s="17">
        <v>8939.6200000000008</v>
      </c>
      <c r="AG32" s="46">
        <f t="shared" si="0"/>
        <v>446.98100000000005</v>
      </c>
      <c r="AH32" s="46">
        <f t="shared" si="1"/>
        <v>9386.6010000000006</v>
      </c>
      <c r="AI32" s="17">
        <f t="shared" si="2"/>
        <v>1.0000000002037268E-3</v>
      </c>
    </row>
    <row r="33" spans="1:35" s="16" customFormat="1" x14ac:dyDescent="0.25">
      <c r="A33" s="16">
        <v>293</v>
      </c>
      <c r="B33" s="20">
        <v>380</v>
      </c>
      <c r="C33" s="20" t="s">
        <v>213</v>
      </c>
      <c r="D33" s="20">
        <v>29</v>
      </c>
      <c r="E33" s="20">
        <v>1</v>
      </c>
      <c r="F33" s="26" t="s">
        <v>319</v>
      </c>
      <c r="G33" s="23">
        <v>6532.75</v>
      </c>
      <c r="H33" s="20">
        <v>31.5</v>
      </c>
      <c r="I33" s="23">
        <v>1959.82</v>
      </c>
      <c r="J33" s="20">
        <v>21</v>
      </c>
      <c r="K33" s="23">
        <v>1306.55</v>
      </c>
      <c r="L33" s="20">
        <v>10.5</v>
      </c>
      <c r="M33" s="23">
        <v>653.28</v>
      </c>
      <c r="N33" s="20">
        <v>0</v>
      </c>
      <c r="O33" s="23">
        <v>0</v>
      </c>
      <c r="P33" s="20">
        <v>0</v>
      </c>
      <c r="Q33" s="23">
        <v>0</v>
      </c>
      <c r="R33" s="22">
        <v>10452.4</v>
      </c>
      <c r="S33" s="20">
        <v>100</v>
      </c>
      <c r="T33" s="20">
        <v>50</v>
      </c>
      <c r="U33" s="21">
        <v>25</v>
      </c>
      <c r="V33" s="20"/>
      <c r="W33" s="20"/>
      <c r="X33"/>
      <c r="Y33"/>
      <c r="AA33" s="17"/>
      <c r="AD33" s="16" t="s">
        <v>4</v>
      </c>
      <c r="AE33" s="46">
        <v>9954.67</v>
      </c>
      <c r="AF33" s="17">
        <v>9954.67</v>
      </c>
      <c r="AG33" s="46">
        <f t="shared" si="0"/>
        <v>497.73350000000005</v>
      </c>
      <c r="AH33" s="46">
        <f t="shared" si="1"/>
        <v>10452.4035</v>
      </c>
      <c r="AI33" s="17">
        <f t="shared" si="2"/>
        <v>3.5000000007130438E-3</v>
      </c>
    </row>
    <row r="34" spans="1:35" s="16" customFormat="1" ht="30" x14ac:dyDescent="0.25">
      <c r="A34" s="16">
        <v>294</v>
      </c>
      <c r="B34" s="20">
        <v>381</v>
      </c>
      <c r="C34" s="20" t="s">
        <v>213</v>
      </c>
      <c r="D34" s="20">
        <v>30</v>
      </c>
      <c r="E34" s="20">
        <v>1</v>
      </c>
      <c r="F34" s="26" t="s">
        <v>318</v>
      </c>
      <c r="G34" s="23">
        <v>10266.59</v>
      </c>
      <c r="H34" s="20">
        <v>31.5</v>
      </c>
      <c r="I34" s="23">
        <v>3079.98</v>
      </c>
      <c r="J34" s="20">
        <v>21</v>
      </c>
      <c r="K34" s="23">
        <v>2053.3200000000002</v>
      </c>
      <c r="L34" s="20">
        <v>10.5</v>
      </c>
      <c r="M34" s="23">
        <v>1026.6600000000001</v>
      </c>
      <c r="N34" s="20">
        <v>0</v>
      </c>
      <c r="O34" s="23">
        <v>0</v>
      </c>
      <c r="P34" s="20">
        <v>0</v>
      </c>
      <c r="Q34" s="23">
        <v>0</v>
      </c>
      <c r="R34" s="22">
        <v>16426.55</v>
      </c>
      <c r="S34" s="20">
        <v>100</v>
      </c>
      <c r="T34" s="20">
        <v>50</v>
      </c>
      <c r="U34" s="21">
        <v>25</v>
      </c>
      <c r="V34" s="20"/>
      <c r="W34" s="20"/>
      <c r="X34"/>
      <c r="Y34"/>
      <c r="AA34" s="17"/>
      <c r="AD34" s="16" t="s">
        <v>4</v>
      </c>
      <c r="AE34" s="46">
        <v>15644.32</v>
      </c>
      <c r="AF34" s="17">
        <v>15644.32</v>
      </c>
      <c r="AG34" s="46">
        <f t="shared" si="0"/>
        <v>782.21600000000001</v>
      </c>
      <c r="AH34" s="46">
        <f t="shared" si="1"/>
        <v>16426.536</v>
      </c>
      <c r="AI34" s="17">
        <f t="shared" si="2"/>
        <v>-1.3999999999214197E-2</v>
      </c>
    </row>
    <row r="35" spans="1:35" s="16" customFormat="1" x14ac:dyDescent="0.25">
      <c r="A35" s="16">
        <v>295</v>
      </c>
      <c r="B35" s="20">
        <v>382</v>
      </c>
      <c r="C35" s="20" t="s">
        <v>213</v>
      </c>
      <c r="D35" s="20">
        <v>31</v>
      </c>
      <c r="E35" s="20">
        <v>1</v>
      </c>
      <c r="F35" s="26" t="s">
        <v>317</v>
      </c>
      <c r="G35" s="23">
        <v>4800.8100000000004</v>
      </c>
      <c r="H35" s="20">
        <v>31.5</v>
      </c>
      <c r="I35" s="23">
        <v>1440.24</v>
      </c>
      <c r="J35" s="20">
        <v>21</v>
      </c>
      <c r="K35" s="23">
        <v>960.16</v>
      </c>
      <c r="L35" s="20">
        <v>10.5</v>
      </c>
      <c r="M35" s="23">
        <v>480.08</v>
      </c>
      <c r="N35" s="20">
        <v>0</v>
      </c>
      <c r="O35" s="23">
        <v>0</v>
      </c>
      <c r="P35" s="20">
        <v>0</v>
      </c>
      <c r="Q35" s="23">
        <v>0</v>
      </c>
      <c r="R35" s="22">
        <v>7681.29</v>
      </c>
      <c r="S35" s="20">
        <v>100</v>
      </c>
      <c r="T35" s="20">
        <v>50</v>
      </c>
      <c r="U35" s="21">
        <v>25</v>
      </c>
      <c r="V35" s="20"/>
      <c r="W35" s="20"/>
      <c r="X35"/>
      <c r="Y35"/>
      <c r="AA35" s="17"/>
      <c r="AD35" s="16" t="s">
        <v>4</v>
      </c>
      <c r="AE35" s="46">
        <v>7315.52</v>
      </c>
      <c r="AF35" s="17">
        <v>7315.52</v>
      </c>
      <c r="AG35" s="46">
        <f t="shared" si="0"/>
        <v>365.77600000000007</v>
      </c>
      <c r="AH35" s="46">
        <f t="shared" si="1"/>
        <v>7681.2960000000003</v>
      </c>
      <c r="AI35" s="17">
        <f t="shared" si="2"/>
        <v>6.0000000003128662E-3</v>
      </c>
    </row>
    <row r="36" spans="1:35" s="16" customFormat="1" ht="30" x14ac:dyDescent="0.25">
      <c r="A36" s="16">
        <v>296</v>
      </c>
      <c r="B36" s="20">
        <v>383</v>
      </c>
      <c r="C36" s="20" t="s">
        <v>213</v>
      </c>
      <c r="D36" s="20">
        <v>32</v>
      </c>
      <c r="E36" s="20">
        <v>1</v>
      </c>
      <c r="F36" s="26" t="s">
        <v>316</v>
      </c>
      <c r="G36" s="23">
        <v>6934.77</v>
      </c>
      <c r="H36" s="20">
        <v>31.5</v>
      </c>
      <c r="I36" s="23">
        <v>2080.4299999999998</v>
      </c>
      <c r="J36" s="20">
        <v>21</v>
      </c>
      <c r="K36" s="23">
        <v>1386.96</v>
      </c>
      <c r="L36" s="20">
        <v>10.5</v>
      </c>
      <c r="M36" s="23">
        <v>693.47</v>
      </c>
      <c r="N36" s="20">
        <v>0</v>
      </c>
      <c r="O36" s="23">
        <v>0</v>
      </c>
      <c r="P36" s="20">
        <v>0</v>
      </c>
      <c r="Q36" s="23">
        <v>0</v>
      </c>
      <c r="R36" s="22">
        <v>11095.63</v>
      </c>
      <c r="S36" s="20">
        <v>100</v>
      </c>
      <c r="T36" s="20">
        <v>50</v>
      </c>
      <c r="U36" s="21">
        <v>25</v>
      </c>
      <c r="V36" s="20"/>
      <c r="W36" s="20"/>
      <c r="X36"/>
      <c r="Y36"/>
      <c r="AA36" s="17"/>
      <c r="AD36" s="16" t="s">
        <v>4</v>
      </c>
      <c r="AE36" s="46">
        <v>10567.26</v>
      </c>
      <c r="AF36" s="17">
        <v>10567.26</v>
      </c>
      <c r="AG36" s="46">
        <f t="shared" si="0"/>
        <v>528.36300000000006</v>
      </c>
      <c r="AH36" s="46">
        <f t="shared" si="1"/>
        <v>11095.623</v>
      </c>
      <c r="AI36" s="17">
        <f t="shared" si="2"/>
        <v>-6.9999999996070983E-3</v>
      </c>
    </row>
    <row r="37" spans="1:35" s="16" customFormat="1" x14ac:dyDescent="0.25">
      <c r="A37" s="16">
        <v>297</v>
      </c>
      <c r="B37" s="20">
        <v>384</v>
      </c>
      <c r="C37" s="20" t="s">
        <v>213</v>
      </c>
      <c r="D37" s="20">
        <v>33</v>
      </c>
      <c r="E37" s="20">
        <v>1</v>
      </c>
      <c r="F37" s="26" t="s">
        <v>315</v>
      </c>
      <c r="G37" s="23">
        <v>4133.51</v>
      </c>
      <c r="H37" s="20">
        <v>31.5</v>
      </c>
      <c r="I37" s="23">
        <v>1240.05</v>
      </c>
      <c r="J37" s="20">
        <v>21</v>
      </c>
      <c r="K37" s="23">
        <v>826.71</v>
      </c>
      <c r="L37" s="20">
        <v>10.5</v>
      </c>
      <c r="M37" s="23">
        <v>413.35</v>
      </c>
      <c r="N37" s="20">
        <v>0</v>
      </c>
      <c r="O37" s="23">
        <v>0</v>
      </c>
      <c r="P37" s="20">
        <v>0</v>
      </c>
      <c r="Q37" s="23">
        <v>0</v>
      </c>
      <c r="R37" s="22">
        <v>6613.62</v>
      </c>
      <c r="S37" s="20">
        <v>100</v>
      </c>
      <c r="T37" s="20">
        <v>50</v>
      </c>
      <c r="U37" s="21">
        <v>25</v>
      </c>
      <c r="V37" s="20"/>
      <c r="W37" s="20"/>
      <c r="X37"/>
      <c r="Y37"/>
      <c r="AA37" s="17"/>
      <c r="AD37" s="16" t="s">
        <v>4</v>
      </c>
      <c r="AE37" s="46">
        <v>6298.69</v>
      </c>
      <c r="AF37" s="17">
        <v>6298.69</v>
      </c>
      <c r="AG37" s="46">
        <f t="shared" ref="AG37:AG68" si="3">+AF37*5%</f>
        <v>314.93450000000001</v>
      </c>
      <c r="AH37" s="46">
        <f t="shared" ref="AH37:AH68" si="4">+AG37+AF37</f>
        <v>6613.6244999999999</v>
      </c>
      <c r="AI37" s="17">
        <f t="shared" ref="AI37:AI68" si="5">+AH37-R37</f>
        <v>4.500000000007276E-3</v>
      </c>
    </row>
    <row r="38" spans="1:35" s="16" customFormat="1" x14ac:dyDescent="0.25">
      <c r="A38" s="16">
        <v>298</v>
      </c>
      <c r="B38" s="20">
        <v>385</v>
      </c>
      <c r="C38" s="20" t="s">
        <v>213</v>
      </c>
      <c r="D38" s="20">
        <v>34</v>
      </c>
      <c r="E38" s="20">
        <v>1</v>
      </c>
      <c r="F38" s="26" t="s">
        <v>314</v>
      </c>
      <c r="G38" s="23">
        <v>8801.1</v>
      </c>
      <c r="H38" s="20">
        <v>31.5</v>
      </c>
      <c r="I38" s="23">
        <v>2640.33</v>
      </c>
      <c r="J38" s="20">
        <v>21</v>
      </c>
      <c r="K38" s="23">
        <v>1760.22</v>
      </c>
      <c r="L38" s="20">
        <v>10.5</v>
      </c>
      <c r="M38" s="23">
        <v>880.11</v>
      </c>
      <c r="N38" s="20">
        <v>0</v>
      </c>
      <c r="O38" s="23">
        <v>0</v>
      </c>
      <c r="P38" s="20">
        <v>0</v>
      </c>
      <c r="Q38" s="23">
        <v>0</v>
      </c>
      <c r="R38" s="22">
        <v>14081.76</v>
      </c>
      <c r="S38" s="20">
        <v>100</v>
      </c>
      <c r="T38" s="20">
        <v>50</v>
      </c>
      <c r="U38" s="21">
        <v>25</v>
      </c>
      <c r="V38" s="20"/>
      <c r="W38" s="20"/>
      <c r="X38"/>
      <c r="Y38"/>
      <c r="AA38" s="17"/>
      <c r="AD38" s="16" t="s">
        <v>4</v>
      </c>
      <c r="AE38" s="46">
        <v>13411.2</v>
      </c>
      <c r="AF38" s="17">
        <v>13411.2</v>
      </c>
      <c r="AG38" s="46">
        <f t="shared" si="3"/>
        <v>670.56000000000006</v>
      </c>
      <c r="AH38" s="46">
        <f t="shared" si="4"/>
        <v>14081.76</v>
      </c>
      <c r="AI38" s="17">
        <f t="shared" si="5"/>
        <v>0</v>
      </c>
    </row>
    <row r="39" spans="1:35" s="16" customFormat="1" ht="30" x14ac:dyDescent="0.25">
      <c r="A39" s="16">
        <v>299</v>
      </c>
      <c r="B39" s="20">
        <v>386</v>
      </c>
      <c r="C39" s="20" t="s">
        <v>213</v>
      </c>
      <c r="D39" s="20">
        <v>35</v>
      </c>
      <c r="E39" s="20">
        <v>1</v>
      </c>
      <c r="F39" s="26" t="s">
        <v>313</v>
      </c>
      <c r="G39" s="23">
        <v>7200.05</v>
      </c>
      <c r="H39" s="20">
        <v>31.5</v>
      </c>
      <c r="I39" s="23">
        <v>2160.02</v>
      </c>
      <c r="J39" s="20">
        <v>21</v>
      </c>
      <c r="K39" s="23">
        <v>1440.01</v>
      </c>
      <c r="L39" s="20">
        <v>10.5</v>
      </c>
      <c r="M39" s="23">
        <v>720.01</v>
      </c>
      <c r="N39" s="20">
        <v>0</v>
      </c>
      <c r="O39" s="23">
        <v>0</v>
      </c>
      <c r="P39" s="20">
        <v>0</v>
      </c>
      <c r="Q39" s="23">
        <v>0</v>
      </c>
      <c r="R39" s="22">
        <v>11520.09</v>
      </c>
      <c r="S39" s="20">
        <v>100</v>
      </c>
      <c r="T39" s="20">
        <v>50</v>
      </c>
      <c r="U39" s="21">
        <v>25</v>
      </c>
      <c r="V39" s="20"/>
      <c r="W39" s="20"/>
      <c r="X39"/>
      <c r="Y39"/>
      <c r="AA39" s="17"/>
      <c r="AD39" s="16" t="s">
        <v>4</v>
      </c>
      <c r="AE39" s="46">
        <v>10971.51</v>
      </c>
      <c r="AF39" s="17">
        <v>10971.51</v>
      </c>
      <c r="AG39" s="46">
        <f t="shared" si="3"/>
        <v>548.57550000000003</v>
      </c>
      <c r="AH39" s="46">
        <f t="shared" si="4"/>
        <v>11520.085500000001</v>
      </c>
      <c r="AI39" s="17">
        <f t="shared" si="5"/>
        <v>-4.4999999990977813E-3</v>
      </c>
    </row>
    <row r="40" spans="1:35" s="16" customFormat="1" x14ac:dyDescent="0.25">
      <c r="A40" s="16">
        <v>300</v>
      </c>
      <c r="B40" s="20">
        <v>387</v>
      </c>
      <c r="C40" s="20" t="s">
        <v>213</v>
      </c>
      <c r="D40" s="20">
        <v>36</v>
      </c>
      <c r="E40" s="20">
        <v>1</v>
      </c>
      <c r="F40" s="26" t="s">
        <v>312</v>
      </c>
      <c r="G40" s="23">
        <v>2800.09</v>
      </c>
      <c r="H40" s="20">
        <v>31.5</v>
      </c>
      <c r="I40" s="23">
        <v>840.03</v>
      </c>
      <c r="J40" s="20">
        <v>21</v>
      </c>
      <c r="K40" s="23">
        <v>560.02</v>
      </c>
      <c r="L40" s="20">
        <v>10.5</v>
      </c>
      <c r="M40" s="23">
        <v>280.01</v>
      </c>
      <c r="N40" s="20">
        <v>0</v>
      </c>
      <c r="O40" s="23">
        <v>0</v>
      </c>
      <c r="P40" s="20">
        <v>0</v>
      </c>
      <c r="Q40" s="23">
        <v>0</v>
      </c>
      <c r="R40" s="22">
        <v>4480.1499999999996</v>
      </c>
      <c r="S40" s="20">
        <v>100</v>
      </c>
      <c r="T40" s="20">
        <v>50</v>
      </c>
      <c r="U40" s="21">
        <v>25</v>
      </c>
      <c r="V40" s="20"/>
      <c r="W40" s="20"/>
      <c r="X40"/>
      <c r="Y40"/>
      <c r="AA40" s="17"/>
      <c r="AD40" s="16" t="s">
        <v>4</v>
      </c>
      <c r="AE40" s="46">
        <v>4266.8100000000004</v>
      </c>
      <c r="AF40" s="17">
        <v>4266.8100000000004</v>
      </c>
      <c r="AG40" s="46">
        <f t="shared" si="3"/>
        <v>213.34050000000002</v>
      </c>
      <c r="AH40" s="46">
        <f t="shared" si="4"/>
        <v>4480.1505000000006</v>
      </c>
      <c r="AI40" s="17">
        <f t="shared" si="5"/>
        <v>5.0000000101135811E-4</v>
      </c>
    </row>
    <row r="41" spans="1:35" s="16" customFormat="1" ht="30" x14ac:dyDescent="0.25">
      <c r="A41" s="16">
        <v>301</v>
      </c>
      <c r="B41" s="20">
        <v>388</v>
      </c>
      <c r="C41" s="20" t="s">
        <v>213</v>
      </c>
      <c r="D41" s="20">
        <v>37</v>
      </c>
      <c r="E41" s="20">
        <v>1</v>
      </c>
      <c r="F41" s="26" t="s">
        <v>311</v>
      </c>
      <c r="G41" s="23">
        <v>3867.07</v>
      </c>
      <c r="H41" s="20">
        <v>31.5</v>
      </c>
      <c r="I41" s="23">
        <v>1160.1199999999999</v>
      </c>
      <c r="J41" s="20">
        <v>21</v>
      </c>
      <c r="K41" s="23">
        <v>773.41</v>
      </c>
      <c r="L41" s="20">
        <v>10.5</v>
      </c>
      <c r="M41" s="23">
        <v>386.7</v>
      </c>
      <c r="N41" s="20">
        <v>0</v>
      </c>
      <c r="O41" s="23">
        <v>0</v>
      </c>
      <c r="P41" s="20">
        <v>0</v>
      </c>
      <c r="Q41" s="23">
        <v>0</v>
      </c>
      <c r="R41" s="22">
        <v>6187.3</v>
      </c>
      <c r="S41" s="20">
        <v>100</v>
      </c>
      <c r="T41" s="20">
        <v>50</v>
      </c>
      <c r="U41" s="21">
        <v>25</v>
      </c>
      <c r="V41" s="20"/>
      <c r="W41" s="20"/>
      <c r="X41"/>
      <c r="Y41"/>
      <c r="AA41" s="17"/>
      <c r="AD41" s="16" t="s">
        <v>4</v>
      </c>
      <c r="AE41" s="46">
        <v>5892.67</v>
      </c>
      <c r="AF41" s="17">
        <v>5892.67</v>
      </c>
      <c r="AG41" s="46">
        <f t="shared" si="3"/>
        <v>294.63350000000003</v>
      </c>
      <c r="AH41" s="46">
        <f t="shared" si="4"/>
        <v>6187.3035</v>
      </c>
      <c r="AI41" s="17">
        <f t="shared" si="5"/>
        <v>3.4999999998035491E-3</v>
      </c>
    </row>
    <row r="42" spans="1:35" s="16" customFormat="1" x14ac:dyDescent="0.25">
      <c r="A42" s="16">
        <v>302</v>
      </c>
      <c r="B42" s="20">
        <v>389</v>
      </c>
      <c r="C42" s="20" t="s">
        <v>213</v>
      </c>
      <c r="D42" s="20">
        <v>38</v>
      </c>
      <c r="E42" s="20">
        <v>1</v>
      </c>
      <c r="F42" s="26" t="s">
        <v>310</v>
      </c>
      <c r="G42" s="23">
        <v>8666.7099999999991</v>
      </c>
      <c r="H42" s="20">
        <v>31.5</v>
      </c>
      <c r="I42" s="23">
        <v>2600.0100000000002</v>
      </c>
      <c r="J42" s="20">
        <v>21</v>
      </c>
      <c r="K42" s="23">
        <v>1733.34</v>
      </c>
      <c r="L42" s="20">
        <v>10.5</v>
      </c>
      <c r="M42" s="23">
        <v>866.67</v>
      </c>
      <c r="N42" s="20">
        <v>0</v>
      </c>
      <c r="O42" s="23">
        <v>0</v>
      </c>
      <c r="P42" s="20">
        <v>0</v>
      </c>
      <c r="Q42" s="23">
        <v>0</v>
      </c>
      <c r="R42" s="22">
        <v>13866.73</v>
      </c>
      <c r="S42" s="20">
        <v>100</v>
      </c>
      <c r="T42" s="20">
        <v>50</v>
      </c>
      <c r="U42" s="21">
        <v>25</v>
      </c>
      <c r="V42" s="20"/>
      <c r="W42" s="20"/>
      <c r="X42"/>
      <c r="Y42"/>
      <c r="AA42" s="17"/>
      <c r="AD42" s="16" t="s">
        <v>4</v>
      </c>
      <c r="AE42" s="46">
        <v>13206.41</v>
      </c>
      <c r="AF42" s="17">
        <v>13206.41</v>
      </c>
      <c r="AG42" s="46">
        <f t="shared" si="3"/>
        <v>660.32050000000004</v>
      </c>
      <c r="AH42" s="46">
        <f t="shared" si="4"/>
        <v>13866.7305</v>
      </c>
      <c r="AI42" s="17">
        <f t="shared" si="5"/>
        <v>5.0000000010186341E-4</v>
      </c>
    </row>
    <row r="43" spans="1:35" s="16" customFormat="1" ht="30" x14ac:dyDescent="0.25">
      <c r="A43" s="16">
        <v>303</v>
      </c>
      <c r="B43" s="20">
        <v>390</v>
      </c>
      <c r="C43" s="20" t="s">
        <v>213</v>
      </c>
      <c r="D43" s="20">
        <v>39</v>
      </c>
      <c r="E43" s="20">
        <v>1</v>
      </c>
      <c r="F43" s="26" t="s">
        <v>309</v>
      </c>
      <c r="G43" s="23">
        <v>2000.73</v>
      </c>
      <c r="H43" s="20">
        <v>31.5</v>
      </c>
      <c r="I43" s="23">
        <v>600.22</v>
      </c>
      <c r="J43" s="20">
        <v>21</v>
      </c>
      <c r="K43" s="23">
        <v>400.14</v>
      </c>
      <c r="L43" s="20">
        <v>0</v>
      </c>
      <c r="M43" s="24">
        <v>0</v>
      </c>
      <c r="N43" s="20">
        <v>0</v>
      </c>
      <c r="O43" s="23">
        <v>0</v>
      </c>
      <c r="P43" s="20">
        <v>0</v>
      </c>
      <c r="Q43" s="23">
        <v>0</v>
      </c>
      <c r="R43" s="22">
        <v>3001.09</v>
      </c>
      <c r="S43" s="20">
        <v>100</v>
      </c>
      <c r="T43" s="20">
        <v>50</v>
      </c>
      <c r="U43" s="21">
        <v>25</v>
      </c>
      <c r="V43" s="20"/>
      <c r="W43" s="20"/>
      <c r="X43"/>
      <c r="Y43"/>
      <c r="AA43" s="17"/>
      <c r="AD43" s="16" t="s">
        <v>4</v>
      </c>
      <c r="AE43" s="46">
        <v>2858.19</v>
      </c>
      <c r="AF43" s="17">
        <v>2858.19</v>
      </c>
      <c r="AG43" s="46">
        <f t="shared" si="3"/>
        <v>142.90950000000001</v>
      </c>
      <c r="AH43" s="46">
        <f t="shared" si="4"/>
        <v>3001.0995000000003</v>
      </c>
      <c r="AI43" s="17">
        <f t="shared" si="5"/>
        <v>9.5000000001164153E-3</v>
      </c>
    </row>
    <row r="44" spans="1:35" s="16" customFormat="1" x14ac:dyDescent="0.25">
      <c r="A44" s="16">
        <v>304</v>
      </c>
      <c r="B44" s="20">
        <v>391</v>
      </c>
      <c r="C44" s="20" t="s">
        <v>213</v>
      </c>
      <c r="D44" s="20">
        <v>40</v>
      </c>
      <c r="E44" s="20">
        <v>1</v>
      </c>
      <c r="F44" s="26" t="s">
        <v>308</v>
      </c>
      <c r="G44" s="23">
        <v>3334.16</v>
      </c>
      <c r="H44" s="20">
        <v>31.5</v>
      </c>
      <c r="I44" s="23">
        <v>1000.25</v>
      </c>
      <c r="J44" s="20">
        <v>21</v>
      </c>
      <c r="K44" s="23">
        <v>666.83</v>
      </c>
      <c r="L44" s="20">
        <v>0</v>
      </c>
      <c r="M44" s="24">
        <v>0</v>
      </c>
      <c r="N44" s="20">
        <v>0</v>
      </c>
      <c r="O44" s="23">
        <v>0</v>
      </c>
      <c r="P44" s="20">
        <v>0</v>
      </c>
      <c r="Q44" s="23">
        <v>0</v>
      </c>
      <c r="R44" s="22">
        <v>5001.24</v>
      </c>
      <c r="S44" s="20">
        <v>100</v>
      </c>
      <c r="T44" s="20">
        <v>50</v>
      </c>
      <c r="U44" s="21">
        <v>25</v>
      </c>
      <c r="V44" s="20"/>
      <c r="W44" s="20"/>
      <c r="X44"/>
      <c r="Y44"/>
      <c r="AA44" s="17"/>
      <c r="AD44" s="16" t="s">
        <v>4</v>
      </c>
      <c r="AE44" s="46">
        <v>4763.09</v>
      </c>
      <c r="AF44" s="17">
        <v>4763.09</v>
      </c>
      <c r="AG44" s="46">
        <f t="shared" si="3"/>
        <v>238.15450000000001</v>
      </c>
      <c r="AH44" s="46">
        <f t="shared" si="4"/>
        <v>5001.2444999999998</v>
      </c>
      <c r="AI44" s="17">
        <f t="shared" si="5"/>
        <v>4.500000000007276E-3</v>
      </c>
    </row>
    <row r="45" spans="1:35" s="16" customFormat="1" ht="30" x14ac:dyDescent="0.25">
      <c r="A45" s="16">
        <v>305</v>
      </c>
      <c r="B45" s="20">
        <v>392</v>
      </c>
      <c r="C45" s="20" t="s">
        <v>213</v>
      </c>
      <c r="D45" s="20">
        <v>41</v>
      </c>
      <c r="E45" s="20">
        <v>1</v>
      </c>
      <c r="F45" s="26" t="s">
        <v>307</v>
      </c>
      <c r="G45" s="23">
        <v>4000.29</v>
      </c>
      <c r="H45" s="20">
        <v>31.5</v>
      </c>
      <c r="I45" s="23">
        <v>1200.0899999999999</v>
      </c>
      <c r="J45" s="20">
        <v>21</v>
      </c>
      <c r="K45" s="23">
        <v>800.06</v>
      </c>
      <c r="L45" s="20">
        <v>10.5</v>
      </c>
      <c r="M45" s="23">
        <v>400.03</v>
      </c>
      <c r="N45" s="20">
        <v>0</v>
      </c>
      <c r="O45" s="23">
        <v>0</v>
      </c>
      <c r="P45" s="20">
        <v>0</v>
      </c>
      <c r="Q45" s="23">
        <v>0</v>
      </c>
      <c r="R45" s="22">
        <v>6400.47</v>
      </c>
      <c r="S45" s="20">
        <v>100</v>
      </c>
      <c r="T45" s="20">
        <v>50</v>
      </c>
      <c r="U45" s="21">
        <v>25</v>
      </c>
      <c r="V45" s="20"/>
      <c r="W45" s="20"/>
      <c r="X45"/>
      <c r="Y45"/>
      <c r="AA45" s="17"/>
      <c r="AD45" s="16" t="s">
        <v>4</v>
      </c>
      <c r="AE45" s="46">
        <v>6095.68</v>
      </c>
      <c r="AF45" s="17">
        <v>6095.68</v>
      </c>
      <c r="AG45" s="46">
        <f t="shared" si="3"/>
        <v>304.78400000000005</v>
      </c>
      <c r="AH45" s="46">
        <f t="shared" si="4"/>
        <v>6400.4639999999999</v>
      </c>
      <c r="AI45" s="17">
        <f t="shared" si="5"/>
        <v>-6.0000000003128662E-3</v>
      </c>
    </row>
    <row r="46" spans="1:35" s="16" customFormat="1" x14ac:dyDescent="0.25">
      <c r="A46" s="16">
        <v>306</v>
      </c>
      <c r="B46" s="20">
        <v>393</v>
      </c>
      <c r="C46" s="20" t="s">
        <v>213</v>
      </c>
      <c r="D46" s="20">
        <v>42</v>
      </c>
      <c r="E46" s="20">
        <v>1</v>
      </c>
      <c r="F46" s="26" t="s">
        <v>306</v>
      </c>
      <c r="G46" s="23">
        <v>1467.83</v>
      </c>
      <c r="H46" s="20">
        <v>31.5</v>
      </c>
      <c r="I46" s="23">
        <v>440.35</v>
      </c>
      <c r="J46" s="20">
        <v>21</v>
      </c>
      <c r="K46" s="23">
        <v>293.57</v>
      </c>
      <c r="L46" s="20">
        <v>0</v>
      </c>
      <c r="M46" s="24">
        <v>0</v>
      </c>
      <c r="N46" s="20">
        <v>0</v>
      </c>
      <c r="O46" s="23">
        <v>0</v>
      </c>
      <c r="P46" s="20">
        <v>0</v>
      </c>
      <c r="Q46" s="23">
        <v>0</v>
      </c>
      <c r="R46" s="22">
        <v>2201.75</v>
      </c>
      <c r="S46" s="20">
        <v>100</v>
      </c>
      <c r="T46" s="20">
        <v>50</v>
      </c>
      <c r="U46" s="21">
        <v>25</v>
      </c>
      <c r="V46" s="20"/>
      <c r="W46" s="20"/>
      <c r="X46"/>
      <c r="Y46"/>
      <c r="AA46" s="17"/>
      <c r="AD46" s="16" t="s">
        <v>4</v>
      </c>
      <c r="AE46" s="46">
        <v>2096.9</v>
      </c>
      <c r="AF46" s="17">
        <v>2096.9</v>
      </c>
      <c r="AG46" s="46">
        <f t="shared" si="3"/>
        <v>104.84500000000001</v>
      </c>
      <c r="AH46" s="46">
        <f t="shared" si="4"/>
        <v>2201.7449999999999</v>
      </c>
      <c r="AI46" s="17">
        <f t="shared" si="5"/>
        <v>-5.0000000001091394E-3</v>
      </c>
    </row>
    <row r="47" spans="1:35" s="16" customFormat="1" x14ac:dyDescent="0.25">
      <c r="A47" s="16">
        <v>307</v>
      </c>
      <c r="B47" s="20">
        <v>394</v>
      </c>
      <c r="C47" s="20" t="s">
        <v>213</v>
      </c>
      <c r="D47" s="20">
        <v>43</v>
      </c>
      <c r="E47" s="20">
        <v>1</v>
      </c>
      <c r="F47" s="26" t="s">
        <v>305</v>
      </c>
      <c r="G47" s="23">
        <v>6001.02</v>
      </c>
      <c r="H47" s="20">
        <v>31.5</v>
      </c>
      <c r="I47" s="23">
        <v>1800.31</v>
      </c>
      <c r="J47" s="20">
        <v>21</v>
      </c>
      <c r="K47" s="23">
        <v>1200.2</v>
      </c>
      <c r="L47" s="20">
        <v>10.5</v>
      </c>
      <c r="M47" s="23">
        <v>600.11</v>
      </c>
      <c r="N47" s="20">
        <v>0</v>
      </c>
      <c r="O47" s="23">
        <v>0</v>
      </c>
      <c r="P47" s="20">
        <v>0</v>
      </c>
      <c r="Q47" s="23">
        <v>0</v>
      </c>
      <c r="R47" s="22">
        <v>9601.64</v>
      </c>
      <c r="S47" s="20">
        <v>100</v>
      </c>
      <c r="T47" s="20">
        <v>50</v>
      </c>
      <c r="U47" s="21">
        <v>25</v>
      </c>
      <c r="V47" s="20"/>
      <c r="W47" s="20"/>
      <c r="X47"/>
      <c r="Y47"/>
      <c r="AA47" s="17"/>
      <c r="AD47" s="16" t="s">
        <v>4</v>
      </c>
      <c r="AE47" s="46">
        <v>9144.42</v>
      </c>
      <c r="AF47" s="17">
        <v>9144.42</v>
      </c>
      <c r="AG47" s="46">
        <f t="shared" si="3"/>
        <v>457.221</v>
      </c>
      <c r="AH47" s="46">
        <f t="shared" si="4"/>
        <v>9601.6409999999996</v>
      </c>
      <c r="AI47" s="17">
        <f t="shared" si="5"/>
        <v>1.0000000002037268E-3</v>
      </c>
    </row>
    <row r="48" spans="1:35" s="16" customFormat="1" ht="30" x14ac:dyDescent="0.25">
      <c r="A48" s="16">
        <v>308</v>
      </c>
      <c r="B48" s="20">
        <v>395</v>
      </c>
      <c r="C48" s="20" t="s">
        <v>213</v>
      </c>
      <c r="D48" s="20">
        <v>44</v>
      </c>
      <c r="E48" s="20">
        <v>1</v>
      </c>
      <c r="F48" s="26" t="s">
        <v>304</v>
      </c>
      <c r="G48" s="23">
        <v>3067.7</v>
      </c>
      <c r="H48" s="20">
        <v>31.5</v>
      </c>
      <c r="I48" s="23">
        <v>920.31</v>
      </c>
      <c r="J48" s="20">
        <v>0</v>
      </c>
      <c r="K48" s="24">
        <v>0</v>
      </c>
      <c r="L48" s="25">
        <v>0</v>
      </c>
      <c r="M48" s="24">
        <v>0</v>
      </c>
      <c r="N48" s="20">
        <v>0</v>
      </c>
      <c r="O48" s="23">
        <v>0</v>
      </c>
      <c r="P48" s="20">
        <v>0</v>
      </c>
      <c r="Q48" s="23">
        <v>0</v>
      </c>
      <c r="R48" s="22">
        <v>3988.01</v>
      </c>
      <c r="S48" s="20">
        <v>100</v>
      </c>
      <c r="T48" s="20">
        <v>50</v>
      </c>
      <c r="U48" s="21">
        <v>25</v>
      </c>
      <c r="V48" s="20"/>
      <c r="W48" s="20"/>
      <c r="X48"/>
      <c r="Y48"/>
      <c r="AA48" s="17"/>
      <c r="AD48" s="16" t="s">
        <v>4</v>
      </c>
      <c r="AE48" s="46">
        <v>3798.11</v>
      </c>
      <c r="AF48" s="17">
        <v>3798.11</v>
      </c>
      <c r="AG48" s="46">
        <f t="shared" si="3"/>
        <v>189.90550000000002</v>
      </c>
      <c r="AH48" s="46">
        <f t="shared" si="4"/>
        <v>3988.0155</v>
      </c>
      <c r="AI48" s="17">
        <f t="shared" si="5"/>
        <v>5.4999999997562554E-3</v>
      </c>
    </row>
    <row r="49" spans="1:35" s="16" customFormat="1" x14ac:dyDescent="0.25">
      <c r="A49" s="16">
        <v>309</v>
      </c>
      <c r="B49" s="20">
        <v>396</v>
      </c>
      <c r="C49" s="20" t="s">
        <v>213</v>
      </c>
      <c r="D49" s="20">
        <v>45</v>
      </c>
      <c r="E49" s="20">
        <v>1</v>
      </c>
      <c r="F49" s="26" t="s">
        <v>303</v>
      </c>
      <c r="G49" s="23">
        <v>1333.43</v>
      </c>
      <c r="H49" s="20">
        <v>31.5</v>
      </c>
      <c r="I49" s="23">
        <v>400.03</v>
      </c>
      <c r="J49" s="20">
        <v>0</v>
      </c>
      <c r="K49" s="24">
        <v>0</v>
      </c>
      <c r="L49" s="25">
        <v>0</v>
      </c>
      <c r="M49" s="24">
        <v>0</v>
      </c>
      <c r="N49" s="20">
        <v>0</v>
      </c>
      <c r="O49" s="23">
        <v>0</v>
      </c>
      <c r="P49" s="20">
        <v>0</v>
      </c>
      <c r="Q49" s="23">
        <v>0</v>
      </c>
      <c r="R49" s="22">
        <v>1733.46</v>
      </c>
      <c r="S49" s="20">
        <v>100</v>
      </c>
      <c r="T49" s="20">
        <v>50</v>
      </c>
      <c r="U49" s="21">
        <v>25</v>
      </c>
      <c r="V49" s="20"/>
      <c r="W49" s="20"/>
      <c r="X49"/>
      <c r="Y49"/>
      <c r="AA49" s="17"/>
      <c r="AD49" s="16" t="s">
        <v>4</v>
      </c>
      <c r="AE49" s="46">
        <v>1650.91</v>
      </c>
      <c r="AF49" s="17">
        <v>1650.91</v>
      </c>
      <c r="AG49" s="46">
        <f t="shared" si="3"/>
        <v>82.545500000000004</v>
      </c>
      <c r="AH49" s="46">
        <f t="shared" si="4"/>
        <v>1733.4555</v>
      </c>
      <c r="AI49" s="17">
        <f t="shared" si="5"/>
        <v>-4.500000000007276E-3</v>
      </c>
    </row>
    <row r="50" spans="1:35" s="16" customFormat="1" x14ac:dyDescent="0.25">
      <c r="A50" s="16">
        <v>310</v>
      </c>
      <c r="B50" s="20">
        <v>397</v>
      </c>
      <c r="C50" s="20" t="s">
        <v>213</v>
      </c>
      <c r="D50" s="20">
        <v>46</v>
      </c>
      <c r="E50" s="20">
        <v>1</v>
      </c>
      <c r="F50" s="26" t="s">
        <v>302</v>
      </c>
      <c r="G50" s="23">
        <v>4000.29</v>
      </c>
      <c r="H50" s="20">
        <v>31.5</v>
      </c>
      <c r="I50" s="23">
        <v>1200.0899999999999</v>
      </c>
      <c r="J50" s="20">
        <v>21</v>
      </c>
      <c r="K50" s="23">
        <v>800.06</v>
      </c>
      <c r="L50" s="20">
        <v>10.5</v>
      </c>
      <c r="M50" s="23">
        <v>400.03</v>
      </c>
      <c r="N50" s="20">
        <v>0</v>
      </c>
      <c r="O50" s="23">
        <v>0</v>
      </c>
      <c r="P50" s="20">
        <v>0</v>
      </c>
      <c r="Q50" s="23">
        <v>0</v>
      </c>
      <c r="R50" s="22">
        <v>6400.47</v>
      </c>
      <c r="S50" s="20">
        <v>100</v>
      </c>
      <c r="T50" s="20">
        <v>50</v>
      </c>
      <c r="U50" s="21">
        <v>25</v>
      </c>
      <c r="V50" s="20"/>
      <c r="W50" s="20"/>
      <c r="X50"/>
      <c r="Y50"/>
      <c r="AA50" s="17"/>
      <c r="AD50" s="16" t="s">
        <v>4</v>
      </c>
      <c r="AE50" s="46">
        <v>6095.68</v>
      </c>
      <c r="AF50" s="17">
        <v>6095.68</v>
      </c>
      <c r="AG50" s="46">
        <f t="shared" si="3"/>
        <v>304.78400000000005</v>
      </c>
      <c r="AH50" s="46">
        <f t="shared" si="4"/>
        <v>6400.4639999999999</v>
      </c>
      <c r="AI50" s="17">
        <f t="shared" si="5"/>
        <v>-6.0000000003128662E-3</v>
      </c>
    </row>
    <row r="51" spans="1:35" s="16" customFormat="1" ht="30" x14ac:dyDescent="0.25">
      <c r="A51" s="16">
        <v>311</v>
      </c>
      <c r="B51" s="20">
        <v>398</v>
      </c>
      <c r="C51" s="20" t="s">
        <v>213</v>
      </c>
      <c r="D51" s="20">
        <v>47</v>
      </c>
      <c r="E51" s="20">
        <v>1</v>
      </c>
      <c r="F51" s="26" t="s">
        <v>301</v>
      </c>
      <c r="G51" s="23">
        <v>4666.42</v>
      </c>
      <c r="H51" s="20">
        <v>31.5</v>
      </c>
      <c r="I51" s="23">
        <v>1399.92</v>
      </c>
      <c r="J51" s="20">
        <v>21</v>
      </c>
      <c r="K51" s="23">
        <v>933.28</v>
      </c>
      <c r="L51" s="20">
        <v>10.5</v>
      </c>
      <c r="M51" s="23">
        <v>466.64</v>
      </c>
      <c r="N51" s="20">
        <v>0</v>
      </c>
      <c r="O51" s="23">
        <v>0</v>
      </c>
      <c r="P51" s="20">
        <v>0</v>
      </c>
      <c r="Q51" s="23">
        <v>0</v>
      </c>
      <c r="R51" s="22">
        <v>7466.26</v>
      </c>
      <c r="S51" s="20">
        <v>100</v>
      </c>
      <c r="T51" s="20">
        <v>50</v>
      </c>
      <c r="U51" s="21">
        <v>25</v>
      </c>
      <c r="V51" s="20"/>
      <c r="W51" s="20"/>
      <c r="X51"/>
      <c r="Y51"/>
      <c r="AA51" s="17"/>
      <c r="AD51" s="16" t="s">
        <v>4</v>
      </c>
      <c r="AE51" s="46">
        <v>7110.73</v>
      </c>
      <c r="AF51" s="17">
        <v>7110.73</v>
      </c>
      <c r="AG51" s="46">
        <f t="shared" si="3"/>
        <v>355.53649999999999</v>
      </c>
      <c r="AH51" s="46">
        <f t="shared" si="4"/>
        <v>7466.2664999999997</v>
      </c>
      <c r="AI51" s="17">
        <f t="shared" si="5"/>
        <v>6.4999999995052349E-3</v>
      </c>
    </row>
    <row r="52" spans="1:35" s="16" customFormat="1" ht="30" x14ac:dyDescent="0.25">
      <c r="A52" s="16">
        <v>312</v>
      </c>
      <c r="B52" s="20">
        <v>399</v>
      </c>
      <c r="C52" s="20" t="s">
        <v>213</v>
      </c>
      <c r="D52" s="20">
        <v>48</v>
      </c>
      <c r="E52" s="20">
        <v>1</v>
      </c>
      <c r="F52" s="26" t="s">
        <v>300</v>
      </c>
      <c r="G52" s="23">
        <v>8666.7099999999991</v>
      </c>
      <c r="H52" s="20">
        <v>31.5</v>
      </c>
      <c r="I52" s="23">
        <v>2600.0100000000002</v>
      </c>
      <c r="J52" s="20">
        <v>21</v>
      </c>
      <c r="K52" s="23">
        <v>1733.34</v>
      </c>
      <c r="L52" s="20">
        <v>10.5</v>
      </c>
      <c r="M52" s="23">
        <v>866.67</v>
      </c>
      <c r="N52" s="20">
        <v>0</v>
      </c>
      <c r="O52" s="23">
        <v>0</v>
      </c>
      <c r="P52" s="20">
        <v>0</v>
      </c>
      <c r="Q52" s="23">
        <v>0</v>
      </c>
      <c r="R52" s="22">
        <v>13866.73</v>
      </c>
      <c r="S52" s="20">
        <v>100</v>
      </c>
      <c r="T52" s="20">
        <v>50</v>
      </c>
      <c r="U52" s="21">
        <v>25</v>
      </c>
      <c r="V52" s="20"/>
      <c r="W52" s="20"/>
      <c r="X52"/>
      <c r="Y52"/>
      <c r="AA52" s="17"/>
      <c r="AD52" s="16" t="s">
        <v>4</v>
      </c>
      <c r="AE52" s="46">
        <v>13206.41</v>
      </c>
      <c r="AF52" s="17">
        <v>13206.41</v>
      </c>
      <c r="AG52" s="46">
        <f t="shared" si="3"/>
        <v>660.32050000000004</v>
      </c>
      <c r="AH52" s="46">
        <f t="shared" si="4"/>
        <v>13866.7305</v>
      </c>
      <c r="AI52" s="17">
        <f t="shared" si="5"/>
        <v>5.0000000010186341E-4</v>
      </c>
    </row>
    <row r="53" spans="1:35" s="16" customFormat="1" x14ac:dyDescent="0.25">
      <c r="A53" s="16">
        <v>313</v>
      </c>
      <c r="B53" s="20">
        <v>400</v>
      </c>
      <c r="C53" s="20" t="s">
        <v>213</v>
      </c>
      <c r="D53" s="20">
        <v>49</v>
      </c>
      <c r="E53" s="20">
        <v>1</v>
      </c>
      <c r="F53" s="26" t="s">
        <v>299</v>
      </c>
      <c r="G53" s="23">
        <v>1734.27</v>
      </c>
      <c r="H53" s="20">
        <v>0</v>
      </c>
      <c r="I53" s="24">
        <v>0</v>
      </c>
      <c r="J53" s="25">
        <v>0</v>
      </c>
      <c r="K53" s="24">
        <v>0</v>
      </c>
      <c r="L53" s="25">
        <v>0</v>
      </c>
      <c r="M53" s="24">
        <v>0</v>
      </c>
      <c r="N53" s="20">
        <v>0</v>
      </c>
      <c r="O53" s="23">
        <v>0</v>
      </c>
      <c r="P53" s="20">
        <v>0</v>
      </c>
      <c r="Q53" s="23">
        <v>0</v>
      </c>
      <c r="R53" s="22">
        <v>1734.27</v>
      </c>
      <c r="S53" s="20">
        <v>0</v>
      </c>
      <c r="T53" s="20">
        <v>0</v>
      </c>
      <c r="U53" s="21">
        <v>0</v>
      </c>
      <c r="V53" s="20"/>
      <c r="W53" s="20"/>
      <c r="X53"/>
      <c r="Y53"/>
      <c r="AA53" s="17"/>
      <c r="AD53" s="16" t="s">
        <v>4</v>
      </c>
      <c r="AE53" s="46">
        <v>1651.69</v>
      </c>
      <c r="AF53" s="17">
        <v>1651.69</v>
      </c>
      <c r="AG53" s="46">
        <f t="shared" si="3"/>
        <v>82.584500000000006</v>
      </c>
      <c r="AH53" s="46">
        <f t="shared" si="4"/>
        <v>1734.2745</v>
      </c>
      <c r="AI53" s="17">
        <f t="shared" si="5"/>
        <v>4.500000000007276E-3</v>
      </c>
    </row>
    <row r="54" spans="1:35" s="16" customFormat="1" x14ac:dyDescent="0.25">
      <c r="A54" s="16">
        <v>314</v>
      </c>
      <c r="B54" s="20">
        <v>401</v>
      </c>
      <c r="C54" s="20" t="s">
        <v>213</v>
      </c>
      <c r="D54" s="20">
        <v>50</v>
      </c>
      <c r="E54" s="20">
        <v>1</v>
      </c>
      <c r="F54" s="26" t="s">
        <v>298</v>
      </c>
      <c r="G54" s="23">
        <v>1466.66</v>
      </c>
      <c r="H54" s="20">
        <v>0</v>
      </c>
      <c r="I54" s="24">
        <v>0</v>
      </c>
      <c r="J54" s="25">
        <v>0</v>
      </c>
      <c r="K54" s="24">
        <v>0</v>
      </c>
      <c r="L54" s="25">
        <v>0</v>
      </c>
      <c r="M54" s="24">
        <v>0</v>
      </c>
      <c r="N54" s="20">
        <v>0</v>
      </c>
      <c r="O54" s="23">
        <v>0</v>
      </c>
      <c r="P54" s="20">
        <v>0</v>
      </c>
      <c r="Q54" s="23">
        <v>0</v>
      </c>
      <c r="R54" s="22">
        <v>1466.66</v>
      </c>
      <c r="S54" s="97">
        <v>0</v>
      </c>
      <c r="T54" s="20">
        <v>0</v>
      </c>
      <c r="U54" s="21">
        <v>0</v>
      </c>
      <c r="V54" s="20"/>
      <c r="W54" s="20"/>
      <c r="X54"/>
      <c r="Y54"/>
      <c r="AA54" s="17"/>
      <c r="AD54" s="16" t="s">
        <v>4</v>
      </c>
      <c r="AE54" s="46">
        <v>1396.82</v>
      </c>
      <c r="AF54" s="17">
        <v>1396.82</v>
      </c>
      <c r="AG54" s="46">
        <f t="shared" si="3"/>
        <v>69.840999999999994</v>
      </c>
      <c r="AH54" s="46">
        <f t="shared" si="4"/>
        <v>1466.6609999999998</v>
      </c>
      <c r="AI54" s="17">
        <f t="shared" si="5"/>
        <v>9.9999999974897946E-4</v>
      </c>
    </row>
    <row r="55" spans="1:35" ht="15.75" x14ac:dyDescent="0.25">
      <c r="B55" s="96"/>
      <c r="C55" s="20" t="s">
        <v>213</v>
      </c>
      <c r="D55" s="20">
        <v>51</v>
      </c>
      <c r="E55" s="93"/>
      <c r="F55" s="95" t="s">
        <v>297</v>
      </c>
      <c r="G55" s="92">
        <v>2790</v>
      </c>
      <c r="H55" s="23"/>
      <c r="I55" s="94">
        <v>837</v>
      </c>
      <c r="J55" s="23"/>
      <c r="K55" s="93">
        <v>558</v>
      </c>
      <c r="L55" s="23"/>
      <c r="M55" s="94">
        <v>279</v>
      </c>
      <c r="N55" s="93"/>
      <c r="O55" s="93"/>
      <c r="P55" s="93"/>
      <c r="Q55" s="93"/>
      <c r="R55" s="92">
        <v>4464</v>
      </c>
      <c r="S55" s="43"/>
      <c r="T55" s="43"/>
      <c r="U55" s="43"/>
      <c r="V55" s="43"/>
      <c r="W55" s="43"/>
      <c r="X55" s="91" t="s">
        <v>72</v>
      </c>
      <c r="Z55" s="90"/>
      <c r="AF55" s="30">
        <v>4464</v>
      </c>
      <c r="AG55" s="46"/>
      <c r="AH55" s="46">
        <f t="shared" si="4"/>
        <v>4464</v>
      </c>
      <c r="AI55" s="17">
        <f t="shared" si="5"/>
        <v>0</v>
      </c>
    </row>
    <row r="56" spans="1:35" ht="15.75" x14ac:dyDescent="0.25">
      <c r="B56" s="96"/>
      <c r="C56" s="20" t="s">
        <v>213</v>
      </c>
      <c r="D56" s="20">
        <v>52</v>
      </c>
      <c r="E56" s="93"/>
      <c r="F56" s="95" t="s">
        <v>296</v>
      </c>
      <c r="G56" s="92">
        <v>7440</v>
      </c>
      <c r="H56" s="23"/>
      <c r="I56" s="94">
        <v>2232</v>
      </c>
      <c r="J56" s="23"/>
      <c r="K56" s="93">
        <v>1488</v>
      </c>
      <c r="L56" s="23"/>
      <c r="M56" s="94">
        <v>744</v>
      </c>
      <c r="N56" s="93"/>
      <c r="O56" s="93"/>
      <c r="P56" s="93"/>
      <c r="Q56" s="93"/>
      <c r="R56" s="92">
        <v>11904</v>
      </c>
      <c r="S56" s="43"/>
      <c r="T56" s="43"/>
      <c r="U56" s="43"/>
      <c r="V56" s="43"/>
      <c r="W56" s="43"/>
      <c r="X56" s="91" t="s">
        <v>72</v>
      </c>
      <c r="Z56" s="90"/>
      <c r="AF56" s="30">
        <v>11904</v>
      </c>
      <c r="AG56" s="46"/>
      <c r="AH56" s="46">
        <f t="shared" si="4"/>
        <v>11904</v>
      </c>
      <c r="AI56" s="17">
        <f t="shared" si="5"/>
        <v>0</v>
      </c>
    </row>
    <row r="57" spans="1:35" ht="15.75" x14ac:dyDescent="0.25">
      <c r="B57" s="96"/>
      <c r="C57" s="20" t="s">
        <v>213</v>
      </c>
      <c r="D57" s="20">
        <v>53</v>
      </c>
      <c r="E57" s="93"/>
      <c r="F57" s="95" t="s">
        <v>295</v>
      </c>
      <c r="G57" s="92">
        <v>9300</v>
      </c>
      <c r="H57" s="23"/>
      <c r="I57" s="94">
        <v>2790</v>
      </c>
      <c r="J57" s="23"/>
      <c r="K57" s="93">
        <v>1860</v>
      </c>
      <c r="L57" s="23"/>
      <c r="M57" s="94">
        <v>930</v>
      </c>
      <c r="N57" s="93"/>
      <c r="O57" s="93"/>
      <c r="P57" s="93"/>
      <c r="Q57" s="93"/>
      <c r="R57" s="92">
        <v>14880</v>
      </c>
      <c r="S57" s="43"/>
      <c r="T57" s="43"/>
      <c r="U57" s="43"/>
      <c r="V57" s="43"/>
      <c r="W57" s="43"/>
      <c r="X57" s="91" t="s">
        <v>72</v>
      </c>
      <c r="Z57" s="90"/>
      <c r="AF57" s="30">
        <v>14880</v>
      </c>
      <c r="AG57" s="46"/>
      <c r="AH57" s="46">
        <f t="shared" si="4"/>
        <v>14880</v>
      </c>
      <c r="AI57" s="17">
        <f t="shared" si="5"/>
        <v>0</v>
      </c>
    </row>
    <row r="58" spans="1:35" ht="31.5" x14ac:dyDescent="0.25">
      <c r="B58" s="96"/>
      <c r="C58" s="20" t="s">
        <v>213</v>
      </c>
      <c r="D58" s="20">
        <v>54</v>
      </c>
      <c r="E58" s="93"/>
      <c r="F58" s="95" t="s">
        <v>294</v>
      </c>
      <c r="G58" s="92">
        <v>4650</v>
      </c>
      <c r="H58" s="23"/>
      <c r="I58" s="94">
        <v>1395</v>
      </c>
      <c r="J58" s="23"/>
      <c r="K58" s="93">
        <v>930</v>
      </c>
      <c r="L58" s="23"/>
      <c r="M58" s="94">
        <v>465</v>
      </c>
      <c r="N58" s="93"/>
      <c r="O58" s="93"/>
      <c r="P58" s="93"/>
      <c r="Q58" s="93"/>
      <c r="R58" s="92">
        <v>7440</v>
      </c>
      <c r="S58" s="43"/>
      <c r="T58" s="43"/>
      <c r="U58" s="43"/>
      <c r="V58" s="43"/>
      <c r="W58" s="43"/>
      <c r="X58" s="91" t="s">
        <v>72</v>
      </c>
      <c r="Z58" s="90"/>
      <c r="AF58" s="30">
        <v>7440</v>
      </c>
      <c r="AG58" s="46"/>
      <c r="AH58" s="46">
        <f t="shared" si="4"/>
        <v>7440</v>
      </c>
      <c r="AI58" s="17">
        <f t="shared" si="5"/>
        <v>0</v>
      </c>
    </row>
    <row r="59" spans="1:35" ht="47.25" x14ac:dyDescent="0.25">
      <c r="B59" s="96"/>
      <c r="C59" s="20" t="s">
        <v>213</v>
      </c>
      <c r="D59" s="20">
        <v>55</v>
      </c>
      <c r="E59" s="93"/>
      <c r="F59" s="95" t="s">
        <v>293</v>
      </c>
      <c r="G59" s="92">
        <v>9300</v>
      </c>
      <c r="H59" s="23"/>
      <c r="I59" s="94">
        <v>2790</v>
      </c>
      <c r="J59" s="23"/>
      <c r="K59" s="93">
        <v>1860</v>
      </c>
      <c r="L59" s="23"/>
      <c r="M59" s="94">
        <v>930</v>
      </c>
      <c r="N59" s="93"/>
      <c r="O59" s="93"/>
      <c r="P59" s="93"/>
      <c r="Q59" s="93"/>
      <c r="R59" s="92">
        <v>14880</v>
      </c>
      <c r="S59" s="43"/>
      <c r="T59" s="43"/>
      <c r="U59" s="43"/>
      <c r="V59" s="43"/>
      <c r="W59" s="43"/>
      <c r="X59" s="91" t="s">
        <v>72</v>
      </c>
      <c r="Z59" s="90"/>
      <c r="AF59" s="30">
        <v>14880</v>
      </c>
      <c r="AG59" s="46"/>
      <c r="AH59" s="46">
        <f t="shared" si="4"/>
        <v>14880</v>
      </c>
      <c r="AI59" s="17">
        <f t="shared" si="5"/>
        <v>0</v>
      </c>
    </row>
    <row r="60" spans="1:35" ht="31.5" x14ac:dyDescent="0.25">
      <c r="B60" s="96"/>
      <c r="C60" s="20" t="s">
        <v>213</v>
      </c>
      <c r="D60" s="20">
        <v>56</v>
      </c>
      <c r="E60" s="93"/>
      <c r="F60" s="95" t="s">
        <v>292</v>
      </c>
      <c r="G60" s="92">
        <v>7440</v>
      </c>
      <c r="H60" s="23"/>
      <c r="I60" s="94">
        <v>2232</v>
      </c>
      <c r="J60" s="23"/>
      <c r="K60" s="93">
        <v>1488</v>
      </c>
      <c r="L60" s="23"/>
      <c r="M60" s="94">
        <v>744</v>
      </c>
      <c r="N60" s="93"/>
      <c r="O60" s="93"/>
      <c r="P60" s="93"/>
      <c r="Q60" s="93"/>
      <c r="R60" s="92">
        <v>11904</v>
      </c>
      <c r="S60" s="43"/>
      <c r="T60" s="43"/>
      <c r="U60" s="43"/>
      <c r="V60" s="43"/>
      <c r="W60" s="43"/>
      <c r="X60" s="91" t="s">
        <v>72</v>
      </c>
      <c r="Z60" s="90"/>
      <c r="AF60" s="30">
        <v>11904</v>
      </c>
      <c r="AG60" s="46"/>
      <c r="AH60" s="46">
        <f t="shared" si="4"/>
        <v>11904</v>
      </c>
      <c r="AI60" s="17">
        <f t="shared" si="5"/>
        <v>0</v>
      </c>
    </row>
    <row r="61" spans="1:35" ht="15.75" x14ac:dyDescent="0.25">
      <c r="B61" s="96"/>
      <c r="C61" s="20" t="s">
        <v>213</v>
      </c>
      <c r="D61" s="20">
        <v>57</v>
      </c>
      <c r="E61" s="93"/>
      <c r="F61" s="95" t="s">
        <v>291</v>
      </c>
      <c r="G61" s="92">
        <v>1860</v>
      </c>
      <c r="H61" s="23"/>
      <c r="I61" s="94">
        <v>558</v>
      </c>
      <c r="J61" s="23"/>
      <c r="K61" s="93">
        <v>372</v>
      </c>
      <c r="L61" s="23"/>
      <c r="M61" s="94">
        <v>186</v>
      </c>
      <c r="N61" s="93"/>
      <c r="O61" s="93"/>
      <c r="P61" s="93"/>
      <c r="Q61" s="93"/>
      <c r="R61" s="92">
        <v>2976</v>
      </c>
      <c r="S61" s="43"/>
      <c r="T61" s="43"/>
      <c r="U61" s="43"/>
      <c r="V61" s="43"/>
      <c r="W61" s="43"/>
      <c r="X61" s="91" t="s">
        <v>72</v>
      </c>
      <c r="Z61" s="90"/>
      <c r="AF61" s="30">
        <v>2976</v>
      </c>
      <c r="AG61" s="46"/>
      <c r="AH61" s="46">
        <f t="shared" si="4"/>
        <v>2976</v>
      </c>
      <c r="AI61" s="17">
        <f t="shared" si="5"/>
        <v>0</v>
      </c>
    </row>
    <row r="62" spans="1:35" ht="31.5" x14ac:dyDescent="0.25">
      <c r="B62" s="96"/>
      <c r="C62" s="20" t="s">
        <v>213</v>
      </c>
      <c r="D62" s="20">
        <v>58</v>
      </c>
      <c r="E62" s="93"/>
      <c r="F62" s="95" t="s">
        <v>290</v>
      </c>
      <c r="G62" s="92">
        <v>3720</v>
      </c>
      <c r="H62" s="23"/>
      <c r="I62" s="94">
        <v>1116</v>
      </c>
      <c r="J62" s="23"/>
      <c r="K62" s="93">
        <v>744</v>
      </c>
      <c r="L62" s="23"/>
      <c r="M62" s="94">
        <v>372</v>
      </c>
      <c r="N62" s="93"/>
      <c r="O62" s="93"/>
      <c r="P62" s="93"/>
      <c r="Q62" s="93"/>
      <c r="R62" s="92">
        <v>5952</v>
      </c>
      <c r="S62" s="43"/>
      <c r="T62" s="43"/>
      <c r="U62" s="43"/>
      <c r="V62" s="43"/>
      <c r="W62" s="43"/>
      <c r="X62" s="91" t="s">
        <v>72</v>
      </c>
      <c r="Z62" s="90"/>
      <c r="AF62" s="30">
        <v>5952</v>
      </c>
      <c r="AG62" s="46"/>
      <c r="AH62" s="46">
        <f t="shared" si="4"/>
        <v>5952</v>
      </c>
      <c r="AI62" s="17">
        <f t="shared" si="5"/>
        <v>0</v>
      </c>
    </row>
    <row r="63" spans="1:35" ht="31.5" x14ac:dyDescent="0.25">
      <c r="B63" s="96"/>
      <c r="C63" s="20" t="s">
        <v>213</v>
      </c>
      <c r="D63" s="20">
        <v>59</v>
      </c>
      <c r="E63" s="93"/>
      <c r="F63" s="95" t="s">
        <v>289</v>
      </c>
      <c r="G63" s="92">
        <v>1860</v>
      </c>
      <c r="H63" s="23"/>
      <c r="I63" s="94">
        <v>558</v>
      </c>
      <c r="J63" s="23"/>
      <c r="K63" s="93">
        <v>372</v>
      </c>
      <c r="L63" s="23"/>
      <c r="M63" s="94">
        <v>186</v>
      </c>
      <c r="N63" s="93"/>
      <c r="O63" s="93"/>
      <c r="P63" s="93"/>
      <c r="Q63" s="93"/>
      <c r="R63" s="92">
        <v>2976</v>
      </c>
      <c r="S63" s="43"/>
      <c r="T63" s="43"/>
      <c r="U63" s="43"/>
      <c r="V63" s="43"/>
      <c r="W63" s="43"/>
      <c r="X63" s="91" t="s">
        <v>72</v>
      </c>
      <c r="Z63" s="90"/>
      <c r="AF63" s="30">
        <v>2976</v>
      </c>
      <c r="AG63" s="46"/>
      <c r="AH63" s="46">
        <f t="shared" si="4"/>
        <v>2976</v>
      </c>
      <c r="AI63" s="17">
        <f t="shared" si="5"/>
        <v>0</v>
      </c>
    </row>
    <row r="64" spans="1:35" ht="15.75" x14ac:dyDescent="0.25">
      <c r="B64" s="96"/>
      <c r="C64" s="20" t="s">
        <v>213</v>
      </c>
      <c r="D64" s="20">
        <v>60</v>
      </c>
      <c r="E64" s="93"/>
      <c r="F64" s="95" t="s">
        <v>288</v>
      </c>
      <c r="G64" s="92">
        <v>1860</v>
      </c>
      <c r="H64" s="23"/>
      <c r="I64" s="94">
        <v>558</v>
      </c>
      <c r="J64" s="23"/>
      <c r="K64" s="93">
        <v>372</v>
      </c>
      <c r="L64" s="23"/>
      <c r="M64" s="94">
        <v>186</v>
      </c>
      <c r="N64" s="93"/>
      <c r="O64" s="93"/>
      <c r="P64" s="93"/>
      <c r="Q64" s="93"/>
      <c r="R64" s="92">
        <v>2976</v>
      </c>
      <c r="S64" s="43"/>
      <c r="T64" s="43"/>
      <c r="U64" s="43"/>
      <c r="V64" s="43"/>
      <c r="W64" s="43"/>
      <c r="X64" s="91" t="s">
        <v>72</v>
      </c>
      <c r="Z64" s="90"/>
      <c r="AF64" s="30">
        <v>2976</v>
      </c>
      <c r="AG64" s="46"/>
      <c r="AH64" s="46">
        <f t="shared" si="4"/>
        <v>2976</v>
      </c>
      <c r="AI64" s="17">
        <f t="shared" si="5"/>
        <v>0</v>
      </c>
    </row>
    <row r="65" spans="2:35" ht="15.75" x14ac:dyDescent="0.25">
      <c r="B65" s="96"/>
      <c r="C65" s="20" t="s">
        <v>213</v>
      </c>
      <c r="D65" s="20">
        <v>61</v>
      </c>
      <c r="E65" s="93"/>
      <c r="F65" s="95" t="s">
        <v>287</v>
      </c>
      <c r="G65" s="92">
        <v>5580</v>
      </c>
      <c r="H65" s="23"/>
      <c r="I65" s="94">
        <v>1674</v>
      </c>
      <c r="J65" s="23"/>
      <c r="K65" s="93">
        <v>1116</v>
      </c>
      <c r="L65" s="23"/>
      <c r="M65" s="94">
        <v>558</v>
      </c>
      <c r="N65" s="93"/>
      <c r="O65" s="93"/>
      <c r="P65" s="93"/>
      <c r="Q65" s="93"/>
      <c r="R65" s="92">
        <v>8928</v>
      </c>
      <c r="S65" s="43"/>
      <c r="T65" s="43"/>
      <c r="U65" s="43"/>
      <c r="V65" s="43"/>
      <c r="W65" s="43"/>
      <c r="X65" s="91" t="s">
        <v>72</v>
      </c>
      <c r="Z65" s="90"/>
      <c r="AF65" s="30">
        <v>8928</v>
      </c>
      <c r="AG65" s="46"/>
      <c r="AH65" s="46">
        <f t="shared" si="4"/>
        <v>8928</v>
      </c>
      <c r="AI65" s="17">
        <f t="shared" si="5"/>
        <v>0</v>
      </c>
    </row>
    <row r="66" spans="2:35" ht="31.5" x14ac:dyDescent="0.25">
      <c r="B66" s="96"/>
      <c r="C66" s="20" t="s">
        <v>213</v>
      </c>
      <c r="D66" s="20">
        <v>62</v>
      </c>
      <c r="E66" s="93"/>
      <c r="F66" s="95" t="s">
        <v>286</v>
      </c>
      <c r="G66" s="92">
        <v>4650</v>
      </c>
      <c r="H66" s="23"/>
      <c r="I66" s="94">
        <v>1395</v>
      </c>
      <c r="J66" s="23"/>
      <c r="K66" s="93">
        <v>930</v>
      </c>
      <c r="L66" s="23"/>
      <c r="M66" s="94">
        <v>465</v>
      </c>
      <c r="N66" s="93"/>
      <c r="O66" s="93"/>
      <c r="P66" s="93"/>
      <c r="Q66" s="93"/>
      <c r="R66" s="92">
        <v>7440</v>
      </c>
      <c r="S66" s="43"/>
      <c r="T66" s="43"/>
      <c r="U66" s="43"/>
      <c r="V66" s="43"/>
      <c r="W66" s="43"/>
      <c r="X66" s="91" t="s">
        <v>72</v>
      </c>
      <c r="Z66" s="90"/>
      <c r="AF66" s="30">
        <v>7440</v>
      </c>
      <c r="AG66" s="46"/>
      <c r="AH66" s="46">
        <f t="shared" si="4"/>
        <v>7440</v>
      </c>
      <c r="AI66" s="17">
        <f t="shared" si="5"/>
        <v>0</v>
      </c>
    </row>
    <row r="67" spans="2:35" ht="31.5" x14ac:dyDescent="0.25">
      <c r="B67" s="96"/>
      <c r="C67" s="20" t="s">
        <v>213</v>
      </c>
      <c r="D67" s="20">
        <v>63</v>
      </c>
      <c r="E67" s="93"/>
      <c r="F67" s="95" t="s">
        <v>285</v>
      </c>
      <c r="G67" s="92">
        <v>2790</v>
      </c>
      <c r="H67" s="23"/>
      <c r="I67" s="94">
        <v>837</v>
      </c>
      <c r="J67" s="23"/>
      <c r="K67" s="93">
        <v>558</v>
      </c>
      <c r="L67" s="23"/>
      <c r="M67" s="94">
        <v>279</v>
      </c>
      <c r="N67" s="93"/>
      <c r="O67" s="93"/>
      <c r="P67" s="93"/>
      <c r="Q67" s="93"/>
      <c r="R67" s="92">
        <v>4464</v>
      </c>
      <c r="S67" s="43"/>
      <c r="T67" s="43"/>
      <c r="U67" s="43"/>
      <c r="V67" s="43"/>
      <c r="W67" s="43"/>
      <c r="X67" s="91" t="s">
        <v>72</v>
      </c>
      <c r="Z67" s="90"/>
      <c r="AF67" s="30">
        <v>4464</v>
      </c>
      <c r="AG67" s="46"/>
      <c r="AH67" s="46">
        <f t="shared" si="4"/>
        <v>4464</v>
      </c>
      <c r="AI67" s="17">
        <f t="shared" si="5"/>
        <v>0</v>
      </c>
    </row>
    <row r="68" spans="2:35" ht="31.5" x14ac:dyDescent="0.25">
      <c r="B68" s="96"/>
      <c r="C68" s="20" t="s">
        <v>213</v>
      </c>
      <c r="D68" s="20">
        <v>64</v>
      </c>
      <c r="E68" s="93"/>
      <c r="F68" s="95" t="s">
        <v>284</v>
      </c>
      <c r="G68" s="92">
        <v>2790</v>
      </c>
      <c r="H68" s="23"/>
      <c r="I68" s="94">
        <v>837</v>
      </c>
      <c r="J68" s="23"/>
      <c r="K68" s="93">
        <v>558</v>
      </c>
      <c r="L68" s="23"/>
      <c r="M68" s="94">
        <v>279</v>
      </c>
      <c r="N68" s="93"/>
      <c r="O68" s="93"/>
      <c r="P68" s="93"/>
      <c r="Q68" s="93"/>
      <c r="R68" s="92">
        <v>4464</v>
      </c>
      <c r="S68" s="43"/>
      <c r="T68" s="43"/>
      <c r="U68" s="43"/>
      <c r="V68" s="43"/>
      <c r="W68" s="43"/>
      <c r="X68" s="91" t="s">
        <v>72</v>
      </c>
      <c r="Z68" s="90"/>
      <c r="AF68" s="30">
        <v>4464</v>
      </c>
      <c r="AG68" s="46"/>
      <c r="AH68" s="46">
        <f t="shared" si="4"/>
        <v>4464</v>
      </c>
      <c r="AI68" s="17">
        <f t="shared" si="5"/>
        <v>0</v>
      </c>
    </row>
    <row r="69" spans="2:35" ht="47.25" x14ac:dyDescent="0.25">
      <c r="B69" s="96"/>
      <c r="C69" s="20" t="s">
        <v>213</v>
      </c>
      <c r="D69" s="20">
        <v>65</v>
      </c>
      <c r="E69" s="93"/>
      <c r="F69" s="95" t="s">
        <v>283</v>
      </c>
      <c r="G69" s="92">
        <v>9300</v>
      </c>
      <c r="H69" s="23"/>
      <c r="I69" s="94">
        <v>2790</v>
      </c>
      <c r="J69" s="23"/>
      <c r="K69" s="93">
        <v>1860</v>
      </c>
      <c r="L69" s="23"/>
      <c r="M69" s="94">
        <v>930</v>
      </c>
      <c r="N69" s="93"/>
      <c r="O69" s="93"/>
      <c r="P69" s="93"/>
      <c r="Q69" s="93"/>
      <c r="R69" s="92">
        <v>14880</v>
      </c>
      <c r="S69" s="43"/>
      <c r="T69" s="43"/>
      <c r="U69" s="43"/>
      <c r="V69" s="43"/>
      <c r="W69" s="43"/>
      <c r="X69" s="91" t="s">
        <v>72</v>
      </c>
      <c r="Z69" s="90"/>
      <c r="AF69" s="30">
        <v>14880</v>
      </c>
      <c r="AG69" s="46"/>
      <c r="AH69" s="46">
        <f t="shared" ref="AH69:AH100" si="6">+AG69+AF69</f>
        <v>14880</v>
      </c>
      <c r="AI69" s="17">
        <f t="shared" ref="AI69:AI100" si="7">+AH69-R69</f>
        <v>0</v>
      </c>
    </row>
    <row r="70" spans="2:35" ht="31.5" x14ac:dyDescent="0.25">
      <c r="B70" s="96"/>
      <c r="C70" s="20" t="s">
        <v>213</v>
      </c>
      <c r="D70" s="20">
        <v>66</v>
      </c>
      <c r="E70" s="93"/>
      <c r="F70" s="95" t="s">
        <v>282</v>
      </c>
      <c r="G70" s="92">
        <v>7440</v>
      </c>
      <c r="H70" s="23"/>
      <c r="I70" s="94">
        <v>2232</v>
      </c>
      <c r="J70" s="23"/>
      <c r="K70" s="93">
        <v>1488</v>
      </c>
      <c r="L70" s="23"/>
      <c r="M70" s="94">
        <v>744</v>
      </c>
      <c r="N70" s="93"/>
      <c r="O70" s="93"/>
      <c r="P70" s="93"/>
      <c r="Q70" s="93"/>
      <c r="R70" s="92">
        <v>11904</v>
      </c>
      <c r="S70" s="43"/>
      <c r="T70" s="43"/>
      <c r="U70" s="43"/>
      <c r="V70" s="43"/>
      <c r="W70" s="43"/>
      <c r="X70" s="91" t="s">
        <v>72</v>
      </c>
      <c r="Z70" s="90"/>
      <c r="AF70" s="30">
        <v>11904</v>
      </c>
      <c r="AG70" s="46"/>
      <c r="AH70" s="46">
        <f t="shared" si="6"/>
        <v>11904</v>
      </c>
      <c r="AI70" s="17">
        <f t="shared" si="7"/>
        <v>0</v>
      </c>
    </row>
    <row r="71" spans="2:35" ht="31.5" x14ac:dyDescent="0.25">
      <c r="B71" s="96"/>
      <c r="C71" s="20" t="s">
        <v>213</v>
      </c>
      <c r="D71" s="20">
        <v>67</v>
      </c>
      <c r="E71" s="93"/>
      <c r="F71" s="95" t="s">
        <v>281</v>
      </c>
      <c r="G71" s="92">
        <v>9300</v>
      </c>
      <c r="H71" s="23"/>
      <c r="I71" s="94">
        <v>2790</v>
      </c>
      <c r="J71" s="23"/>
      <c r="K71" s="93">
        <v>1860</v>
      </c>
      <c r="L71" s="23"/>
      <c r="M71" s="94">
        <v>930</v>
      </c>
      <c r="N71" s="93"/>
      <c r="O71" s="93"/>
      <c r="P71" s="93"/>
      <c r="Q71" s="93"/>
      <c r="R71" s="92">
        <v>14880</v>
      </c>
      <c r="S71" s="43"/>
      <c r="T71" s="43"/>
      <c r="U71" s="43"/>
      <c r="V71" s="43"/>
      <c r="W71" s="43"/>
      <c r="X71" s="91" t="s">
        <v>72</v>
      </c>
      <c r="Z71" s="90"/>
      <c r="AF71" s="30">
        <v>14880</v>
      </c>
      <c r="AG71" s="46"/>
      <c r="AH71" s="46">
        <f t="shared" si="6"/>
        <v>14880</v>
      </c>
      <c r="AI71" s="17">
        <f t="shared" si="7"/>
        <v>0</v>
      </c>
    </row>
    <row r="72" spans="2:35" ht="15.75" x14ac:dyDescent="0.25">
      <c r="B72" s="96"/>
      <c r="C72" s="20" t="s">
        <v>213</v>
      </c>
      <c r="D72" s="20">
        <v>68</v>
      </c>
      <c r="E72" s="93"/>
      <c r="F72" s="95" t="s">
        <v>280</v>
      </c>
      <c r="G72" s="92">
        <v>7440</v>
      </c>
      <c r="H72" s="23"/>
      <c r="I72" s="94">
        <v>2232</v>
      </c>
      <c r="J72" s="23"/>
      <c r="K72" s="93">
        <v>1488</v>
      </c>
      <c r="L72" s="23"/>
      <c r="M72" s="94">
        <v>744</v>
      </c>
      <c r="N72" s="93"/>
      <c r="O72" s="93"/>
      <c r="P72" s="93"/>
      <c r="Q72" s="93"/>
      <c r="R72" s="92">
        <v>11904</v>
      </c>
      <c r="S72" s="43"/>
      <c r="T72" s="43"/>
      <c r="U72" s="43"/>
      <c r="V72" s="43"/>
      <c r="W72" s="43"/>
      <c r="X72" s="91" t="s">
        <v>72</v>
      </c>
      <c r="Z72" s="90"/>
      <c r="AF72" s="30">
        <v>11904</v>
      </c>
      <c r="AG72" s="46"/>
      <c r="AH72" s="46">
        <f t="shared" si="6"/>
        <v>11904</v>
      </c>
      <c r="AI72" s="17">
        <f t="shared" si="7"/>
        <v>0</v>
      </c>
    </row>
    <row r="73" spans="2:35" ht="15.75" x14ac:dyDescent="0.25">
      <c r="B73" s="96"/>
      <c r="C73" s="20" t="s">
        <v>213</v>
      </c>
      <c r="D73" s="20">
        <v>69</v>
      </c>
      <c r="E73" s="93"/>
      <c r="F73" s="95" t="s">
        <v>279</v>
      </c>
      <c r="G73" s="92">
        <v>7440</v>
      </c>
      <c r="H73" s="23"/>
      <c r="I73" s="94">
        <v>2232</v>
      </c>
      <c r="J73" s="23"/>
      <c r="K73" s="93">
        <v>1488</v>
      </c>
      <c r="L73" s="23"/>
      <c r="M73" s="94">
        <v>744</v>
      </c>
      <c r="N73" s="93"/>
      <c r="O73" s="93"/>
      <c r="P73" s="93"/>
      <c r="Q73" s="93"/>
      <c r="R73" s="92">
        <v>11904</v>
      </c>
      <c r="S73" s="43"/>
      <c r="T73" s="43"/>
      <c r="U73" s="43"/>
      <c r="V73" s="43"/>
      <c r="W73" s="43"/>
      <c r="X73" s="91" t="s">
        <v>72</v>
      </c>
      <c r="Z73" s="90"/>
      <c r="AF73" s="30">
        <v>11904</v>
      </c>
      <c r="AG73" s="46"/>
      <c r="AH73" s="46">
        <f t="shared" si="6"/>
        <v>11904</v>
      </c>
      <c r="AI73" s="17">
        <f t="shared" si="7"/>
        <v>0</v>
      </c>
    </row>
    <row r="74" spans="2:35" ht="31.5" x14ac:dyDescent="0.25">
      <c r="B74" s="96"/>
      <c r="C74" s="20" t="s">
        <v>213</v>
      </c>
      <c r="D74" s="20">
        <v>70</v>
      </c>
      <c r="E74" s="93"/>
      <c r="F74" s="95" t="s">
        <v>278</v>
      </c>
      <c r="G74" s="92">
        <v>7440</v>
      </c>
      <c r="H74" s="23"/>
      <c r="I74" s="94">
        <v>2232</v>
      </c>
      <c r="J74" s="23"/>
      <c r="K74" s="93">
        <v>1488</v>
      </c>
      <c r="L74" s="23"/>
      <c r="M74" s="94">
        <v>744</v>
      </c>
      <c r="N74" s="93"/>
      <c r="O74" s="93"/>
      <c r="P74" s="93"/>
      <c r="Q74" s="93"/>
      <c r="R74" s="92">
        <v>11904</v>
      </c>
      <c r="S74" s="43"/>
      <c r="T74" s="43"/>
      <c r="U74" s="43"/>
      <c r="V74" s="43"/>
      <c r="W74" s="43"/>
      <c r="X74" s="91" t="s">
        <v>72</v>
      </c>
      <c r="Z74" s="90"/>
      <c r="AF74" s="30">
        <v>11904</v>
      </c>
      <c r="AG74" s="46"/>
      <c r="AH74" s="46">
        <f t="shared" si="6"/>
        <v>11904</v>
      </c>
      <c r="AI74" s="17">
        <f t="shared" si="7"/>
        <v>0</v>
      </c>
    </row>
    <row r="75" spans="2:35" ht="15.75" x14ac:dyDescent="0.25">
      <c r="B75" s="96"/>
      <c r="C75" s="20" t="s">
        <v>213</v>
      </c>
      <c r="D75" s="20">
        <v>71</v>
      </c>
      <c r="E75" s="93"/>
      <c r="F75" s="95" t="s">
        <v>277</v>
      </c>
      <c r="G75" s="92">
        <v>1860</v>
      </c>
      <c r="H75" s="23"/>
      <c r="I75" s="94">
        <v>558</v>
      </c>
      <c r="J75" s="23"/>
      <c r="K75" s="93">
        <v>372</v>
      </c>
      <c r="L75" s="23"/>
      <c r="M75" s="94">
        <v>186</v>
      </c>
      <c r="N75" s="93"/>
      <c r="O75" s="93"/>
      <c r="P75" s="93"/>
      <c r="Q75" s="93"/>
      <c r="R75" s="92">
        <v>2976</v>
      </c>
      <c r="S75" s="43"/>
      <c r="T75" s="43"/>
      <c r="U75" s="43"/>
      <c r="V75" s="43"/>
      <c r="W75" s="43"/>
      <c r="X75" s="91" t="s">
        <v>72</v>
      </c>
      <c r="Z75" s="90"/>
      <c r="AF75" s="30">
        <v>2976</v>
      </c>
      <c r="AG75" s="46"/>
      <c r="AH75" s="46">
        <f t="shared" si="6"/>
        <v>2976</v>
      </c>
      <c r="AI75" s="17">
        <f t="shared" si="7"/>
        <v>0</v>
      </c>
    </row>
    <row r="76" spans="2:35" ht="15.75" x14ac:dyDescent="0.25">
      <c r="B76" s="96"/>
      <c r="C76" s="20" t="s">
        <v>213</v>
      </c>
      <c r="D76" s="20">
        <v>72</v>
      </c>
      <c r="E76" s="93"/>
      <c r="F76" s="95" t="s">
        <v>276</v>
      </c>
      <c r="G76" s="92">
        <v>2790</v>
      </c>
      <c r="H76" s="23"/>
      <c r="I76" s="94">
        <v>837</v>
      </c>
      <c r="J76" s="23"/>
      <c r="K76" s="93">
        <v>558</v>
      </c>
      <c r="L76" s="23"/>
      <c r="M76" s="94">
        <v>279</v>
      </c>
      <c r="N76" s="93"/>
      <c r="O76" s="93"/>
      <c r="P76" s="93"/>
      <c r="Q76" s="93"/>
      <c r="R76" s="92">
        <v>4464</v>
      </c>
      <c r="S76" s="43"/>
      <c r="T76" s="43"/>
      <c r="U76" s="43"/>
      <c r="V76" s="43"/>
      <c r="W76" s="43"/>
      <c r="X76" s="91" t="s">
        <v>72</v>
      </c>
      <c r="Z76" s="90"/>
      <c r="AF76" s="30">
        <v>4464</v>
      </c>
      <c r="AG76" s="46"/>
      <c r="AH76" s="46">
        <f t="shared" si="6"/>
        <v>4464</v>
      </c>
      <c r="AI76" s="17">
        <f t="shared" si="7"/>
        <v>0</v>
      </c>
    </row>
    <row r="77" spans="2:35" ht="15.75" x14ac:dyDescent="0.25">
      <c r="B77" s="96"/>
      <c r="C77" s="20" t="s">
        <v>213</v>
      </c>
      <c r="D77" s="20">
        <v>73</v>
      </c>
      <c r="E77" s="93"/>
      <c r="F77" s="95" t="s">
        <v>275</v>
      </c>
      <c r="G77" s="92">
        <v>9300</v>
      </c>
      <c r="H77" s="23"/>
      <c r="I77" s="94">
        <v>2790</v>
      </c>
      <c r="J77" s="23"/>
      <c r="K77" s="93">
        <v>1860</v>
      </c>
      <c r="L77" s="23"/>
      <c r="M77" s="94">
        <v>930</v>
      </c>
      <c r="N77" s="93"/>
      <c r="O77" s="93"/>
      <c r="P77" s="93"/>
      <c r="Q77" s="93"/>
      <c r="R77" s="92">
        <v>14880</v>
      </c>
      <c r="S77" s="43"/>
      <c r="T77" s="43"/>
      <c r="U77" s="43"/>
      <c r="V77" s="43"/>
      <c r="W77" s="43"/>
      <c r="X77" s="91" t="s">
        <v>72</v>
      </c>
      <c r="Z77" s="90"/>
      <c r="AF77" s="30">
        <v>14880</v>
      </c>
      <c r="AG77" s="46"/>
      <c r="AH77" s="46">
        <f t="shared" si="6"/>
        <v>14880</v>
      </c>
      <c r="AI77" s="17">
        <f t="shared" si="7"/>
        <v>0</v>
      </c>
    </row>
    <row r="78" spans="2:35" ht="31.5" x14ac:dyDescent="0.25">
      <c r="B78" s="96"/>
      <c r="C78" s="20" t="s">
        <v>213</v>
      </c>
      <c r="D78" s="20">
        <v>74</v>
      </c>
      <c r="E78" s="93"/>
      <c r="F78" s="95" t="s">
        <v>274</v>
      </c>
      <c r="G78" s="92">
        <v>1395</v>
      </c>
      <c r="H78" s="23"/>
      <c r="I78" s="94">
        <v>418.5</v>
      </c>
      <c r="J78" s="23"/>
      <c r="K78" s="93">
        <v>279</v>
      </c>
      <c r="L78" s="23"/>
      <c r="M78" s="94">
        <v>139.5</v>
      </c>
      <c r="N78" s="93"/>
      <c r="O78" s="93"/>
      <c r="P78" s="93"/>
      <c r="Q78" s="93"/>
      <c r="R78" s="92">
        <v>2232</v>
      </c>
      <c r="S78" s="43"/>
      <c r="T78" s="43"/>
      <c r="U78" s="43"/>
      <c r="V78" s="43"/>
      <c r="W78" s="43"/>
      <c r="X78" s="91" t="s">
        <v>72</v>
      </c>
      <c r="Z78" s="90"/>
      <c r="AF78" s="30">
        <v>2232</v>
      </c>
      <c r="AG78" s="46"/>
      <c r="AH78" s="46">
        <f t="shared" si="6"/>
        <v>2232</v>
      </c>
      <c r="AI78" s="17">
        <f t="shared" si="7"/>
        <v>0</v>
      </c>
    </row>
    <row r="79" spans="2:35" ht="15.75" x14ac:dyDescent="0.25">
      <c r="B79" s="96"/>
      <c r="C79" s="20" t="s">
        <v>213</v>
      </c>
      <c r="D79" s="20">
        <v>75</v>
      </c>
      <c r="E79" s="93"/>
      <c r="F79" s="95" t="s">
        <v>273</v>
      </c>
      <c r="G79" s="92">
        <v>7440</v>
      </c>
      <c r="H79" s="23"/>
      <c r="I79" s="94">
        <v>2232</v>
      </c>
      <c r="J79" s="23"/>
      <c r="K79" s="93">
        <v>1488</v>
      </c>
      <c r="L79" s="23"/>
      <c r="M79" s="94">
        <v>744</v>
      </c>
      <c r="N79" s="93"/>
      <c r="O79" s="93"/>
      <c r="P79" s="93"/>
      <c r="Q79" s="93"/>
      <c r="R79" s="92">
        <v>11904</v>
      </c>
      <c r="S79" s="43"/>
      <c r="T79" s="43"/>
      <c r="U79" s="43"/>
      <c r="V79" s="43"/>
      <c r="W79" s="43"/>
      <c r="X79" s="91" t="s">
        <v>72</v>
      </c>
      <c r="Z79" s="90"/>
      <c r="AF79" s="30">
        <v>11904</v>
      </c>
      <c r="AG79" s="46"/>
      <c r="AH79" s="46">
        <f t="shared" si="6"/>
        <v>11904</v>
      </c>
      <c r="AI79" s="17">
        <f t="shared" si="7"/>
        <v>0</v>
      </c>
    </row>
    <row r="80" spans="2:35" ht="15.75" x14ac:dyDescent="0.25">
      <c r="B80" s="96"/>
      <c r="C80" s="20" t="s">
        <v>213</v>
      </c>
      <c r="D80" s="20">
        <v>76</v>
      </c>
      <c r="E80" s="93"/>
      <c r="F80" s="95" t="s">
        <v>272</v>
      </c>
      <c r="G80" s="92">
        <v>9300</v>
      </c>
      <c r="H80" s="23"/>
      <c r="I80" s="94">
        <v>2790</v>
      </c>
      <c r="J80" s="23"/>
      <c r="K80" s="93">
        <v>1860</v>
      </c>
      <c r="L80" s="23"/>
      <c r="M80" s="94">
        <v>930</v>
      </c>
      <c r="N80" s="93"/>
      <c r="O80" s="93"/>
      <c r="P80" s="93"/>
      <c r="Q80" s="93"/>
      <c r="R80" s="92">
        <v>14880</v>
      </c>
      <c r="S80" s="43"/>
      <c r="T80" s="43"/>
      <c r="U80" s="43"/>
      <c r="V80" s="43"/>
      <c r="W80" s="43"/>
      <c r="X80" s="91" t="s">
        <v>72</v>
      </c>
      <c r="Z80" s="90"/>
      <c r="AF80" s="30">
        <v>14880</v>
      </c>
      <c r="AG80" s="46"/>
      <c r="AH80" s="46">
        <f t="shared" si="6"/>
        <v>14880</v>
      </c>
      <c r="AI80" s="17">
        <f t="shared" si="7"/>
        <v>0</v>
      </c>
    </row>
    <row r="81" spans="2:35" ht="15.75" x14ac:dyDescent="0.25">
      <c r="B81" s="96"/>
      <c r="C81" s="20" t="s">
        <v>213</v>
      </c>
      <c r="D81" s="20">
        <v>77</v>
      </c>
      <c r="E81" s="93"/>
      <c r="F81" s="95" t="s">
        <v>271</v>
      </c>
      <c r="G81" s="92">
        <v>4650</v>
      </c>
      <c r="H81" s="23"/>
      <c r="I81" s="94">
        <v>1395</v>
      </c>
      <c r="J81" s="23"/>
      <c r="K81" s="93">
        <v>930</v>
      </c>
      <c r="L81" s="23"/>
      <c r="M81" s="94">
        <v>465</v>
      </c>
      <c r="N81" s="93"/>
      <c r="O81" s="93"/>
      <c r="P81" s="93"/>
      <c r="Q81" s="93"/>
      <c r="R81" s="92">
        <v>7440</v>
      </c>
      <c r="S81" s="43"/>
      <c r="T81" s="43"/>
      <c r="U81" s="43"/>
      <c r="V81" s="43"/>
      <c r="W81" s="43"/>
      <c r="X81" s="91" t="s">
        <v>72</v>
      </c>
      <c r="Z81" s="90"/>
      <c r="AF81" s="30">
        <v>7440</v>
      </c>
      <c r="AG81" s="46"/>
      <c r="AH81" s="46">
        <f t="shared" si="6"/>
        <v>7440</v>
      </c>
      <c r="AI81" s="17">
        <f t="shared" si="7"/>
        <v>0</v>
      </c>
    </row>
    <row r="82" spans="2:35" ht="31.5" x14ac:dyDescent="0.25">
      <c r="B82" s="96"/>
      <c r="C82" s="20" t="s">
        <v>213</v>
      </c>
      <c r="D82" s="20">
        <v>78</v>
      </c>
      <c r="E82" s="93"/>
      <c r="F82" s="95" t="s">
        <v>270</v>
      </c>
      <c r="G82" s="92">
        <v>9300</v>
      </c>
      <c r="H82" s="23"/>
      <c r="I82" s="94">
        <v>2790</v>
      </c>
      <c r="J82" s="23"/>
      <c r="K82" s="93">
        <v>1860</v>
      </c>
      <c r="L82" s="23"/>
      <c r="M82" s="94">
        <v>930</v>
      </c>
      <c r="N82" s="93"/>
      <c r="O82" s="93"/>
      <c r="P82" s="93"/>
      <c r="Q82" s="93"/>
      <c r="R82" s="92">
        <v>14880</v>
      </c>
      <c r="S82" s="43"/>
      <c r="T82" s="43"/>
      <c r="U82" s="43"/>
      <c r="V82" s="43"/>
      <c r="W82" s="43"/>
      <c r="X82" s="91" t="s">
        <v>72</v>
      </c>
      <c r="Z82" s="90"/>
      <c r="AF82" s="30">
        <v>14880</v>
      </c>
      <c r="AG82" s="46"/>
      <c r="AH82" s="46">
        <f t="shared" si="6"/>
        <v>14880</v>
      </c>
      <c r="AI82" s="17">
        <f t="shared" si="7"/>
        <v>0</v>
      </c>
    </row>
    <row r="83" spans="2:35" ht="31.5" x14ac:dyDescent="0.25">
      <c r="B83" s="96"/>
      <c r="C83" s="20" t="s">
        <v>213</v>
      </c>
      <c r="D83" s="20">
        <v>79</v>
      </c>
      <c r="E83" s="93"/>
      <c r="F83" s="95" t="s">
        <v>269</v>
      </c>
      <c r="G83" s="92">
        <v>4650</v>
      </c>
      <c r="H83" s="23"/>
      <c r="I83" s="94">
        <v>1395</v>
      </c>
      <c r="J83" s="23"/>
      <c r="K83" s="93">
        <v>930</v>
      </c>
      <c r="L83" s="23"/>
      <c r="M83" s="94">
        <v>465</v>
      </c>
      <c r="N83" s="93"/>
      <c r="O83" s="93"/>
      <c r="P83" s="93"/>
      <c r="Q83" s="93"/>
      <c r="R83" s="92">
        <v>7440</v>
      </c>
      <c r="S83" s="43"/>
      <c r="T83" s="43"/>
      <c r="U83" s="43"/>
      <c r="V83" s="43"/>
      <c r="W83" s="43"/>
      <c r="X83" s="91" t="s">
        <v>72</v>
      </c>
      <c r="Z83" s="90"/>
      <c r="AF83" s="30">
        <v>7440</v>
      </c>
      <c r="AG83" s="46"/>
      <c r="AH83" s="46">
        <f t="shared" si="6"/>
        <v>7440</v>
      </c>
      <c r="AI83" s="17">
        <f t="shared" si="7"/>
        <v>0</v>
      </c>
    </row>
    <row r="84" spans="2:35" ht="47.25" x14ac:dyDescent="0.25">
      <c r="B84" s="96"/>
      <c r="C84" s="20" t="s">
        <v>213</v>
      </c>
      <c r="D84" s="20">
        <v>80</v>
      </c>
      <c r="E84" s="93"/>
      <c r="F84" s="95" t="s">
        <v>268</v>
      </c>
      <c r="G84" s="92">
        <v>6510</v>
      </c>
      <c r="H84" s="23"/>
      <c r="I84" s="94">
        <v>1953</v>
      </c>
      <c r="J84" s="23"/>
      <c r="K84" s="93">
        <v>1302</v>
      </c>
      <c r="L84" s="23"/>
      <c r="M84" s="94">
        <v>651</v>
      </c>
      <c r="N84" s="93"/>
      <c r="O84" s="93"/>
      <c r="P84" s="93"/>
      <c r="Q84" s="93"/>
      <c r="R84" s="92">
        <v>10416</v>
      </c>
      <c r="S84" s="43"/>
      <c r="T84" s="43"/>
      <c r="U84" s="43"/>
      <c r="V84" s="43"/>
      <c r="W84" s="43"/>
      <c r="X84" s="91" t="s">
        <v>72</v>
      </c>
      <c r="Z84" s="90"/>
      <c r="AF84" s="30">
        <v>10416</v>
      </c>
      <c r="AG84" s="46"/>
      <c r="AH84" s="46">
        <f t="shared" si="6"/>
        <v>10416</v>
      </c>
      <c r="AI84" s="17">
        <f t="shared" si="7"/>
        <v>0</v>
      </c>
    </row>
    <row r="85" spans="2:35" ht="15.75" x14ac:dyDescent="0.25">
      <c r="B85" s="96"/>
      <c r="C85" s="20" t="s">
        <v>213</v>
      </c>
      <c r="D85" s="20">
        <v>81</v>
      </c>
      <c r="E85" s="93"/>
      <c r="F85" s="95" t="s">
        <v>267</v>
      </c>
      <c r="G85" s="92">
        <v>6510</v>
      </c>
      <c r="H85" s="23"/>
      <c r="I85" s="94">
        <v>1953</v>
      </c>
      <c r="J85" s="23"/>
      <c r="K85" s="93">
        <v>1302</v>
      </c>
      <c r="L85" s="23"/>
      <c r="M85" s="94">
        <v>651</v>
      </c>
      <c r="N85" s="93"/>
      <c r="O85" s="93"/>
      <c r="P85" s="93"/>
      <c r="Q85" s="93"/>
      <c r="R85" s="92">
        <v>10416</v>
      </c>
      <c r="S85" s="43"/>
      <c r="T85" s="43"/>
      <c r="U85" s="43"/>
      <c r="V85" s="43"/>
      <c r="W85" s="43"/>
      <c r="X85" s="91" t="s">
        <v>72</v>
      </c>
      <c r="Z85" s="90"/>
      <c r="AF85" s="30">
        <v>10416</v>
      </c>
      <c r="AG85" s="46"/>
      <c r="AH85" s="46">
        <f t="shared" si="6"/>
        <v>10416</v>
      </c>
      <c r="AI85" s="17">
        <f t="shared" si="7"/>
        <v>0</v>
      </c>
    </row>
    <row r="86" spans="2:35" ht="31.5" x14ac:dyDescent="0.25">
      <c r="B86" s="96"/>
      <c r="C86" s="20" t="s">
        <v>213</v>
      </c>
      <c r="D86" s="20">
        <v>82</v>
      </c>
      <c r="E86" s="93"/>
      <c r="F86" s="95" t="s">
        <v>266</v>
      </c>
      <c r="G86" s="92">
        <v>9300</v>
      </c>
      <c r="H86" s="23"/>
      <c r="I86" s="94">
        <v>2790</v>
      </c>
      <c r="J86" s="23"/>
      <c r="K86" s="93">
        <v>1860</v>
      </c>
      <c r="L86" s="23"/>
      <c r="M86" s="94">
        <v>930</v>
      </c>
      <c r="N86" s="93"/>
      <c r="O86" s="93"/>
      <c r="P86" s="93"/>
      <c r="Q86" s="93"/>
      <c r="R86" s="92">
        <v>14880</v>
      </c>
      <c r="S86" s="43"/>
      <c r="T86" s="43"/>
      <c r="U86" s="43"/>
      <c r="V86" s="43"/>
      <c r="W86" s="43"/>
      <c r="X86" s="91" t="s">
        <v>72</v>
      </c>
      <c r="Z86" s="90"/>
      <c r="AF86" s="30">
        <v>14880</v>
      </c>
      <c r="AG86" s="46"/>
      <c r="AH86" s="46">
        <f t="shared" si="6"/>
        <v>14880</v>
      </c>
      <c r="AI86" s="17">
        <f t="shared" si="7"/>
        <v>0</v>
      </c>
    </row>
    <row r="87" spans="2:35" ht="15.75" x14ac:dyDescent="0.25">
      <c r="B87" s="96"/>
      <c r="C87" s="20" t="s">
        <v>213</v>
      </c>
      <c r="D87" s="20">
        <v>83</v>
      </c>
      <c r="E87" s="93"/>
      <c r="F87" s="95" t="s">
        <v>265</v>
      </c>
      <c r="G87" s="92">
        <v>1860</v>
      </c>
      <c r="H87" s="23"/>
      <c r="I87" s="94">
        <v>558</v>
      </c>
      <c r="J87" s="23"/>
      <c r="K87" s="93">
        <v>372</v>
      </c>
      <c r="L87" s="23"/>
      <c r="M87" s="94">
        <v>186</v>
      </c>
      <c r="N87" s="93"/>
      <c r="O87" s="93"/>
      <c r="P87" s="93"/>
      <c r="Q87" s="93"/>
      <c r="R87" s="92">
        <v>2976</v>
      </c>
      <c r="S87" s="43"/>
      <c r="T87" s="43"/>
      <c r="U87" s="43"/>
      <c r="V87" s="43"/>
      <c r="W87" s="43"/>
      <c r="X87" s="91" t="s">
        <v>72</v>
      </c>
      <c r="Z87" s="90"/>
      <c r="AF87" s="30">
        <v>2976</v>
      </c>
      <c r="AG87" s="46"/>
      <c r="AH87" s="46">
        <f t="shared" si="6"/>
        <v>2976</v>
      </c>
      <c r="AI87" s="17">
        <f t="shared" si="7"/>
        <v>0</v>
      </c>
    </row>
    <row r="88" spans="2:35" ht="31.5" x14ac:dyDescent="0.25">
      <c r="B88" s="96"/>
      <c r="C88" s="20" t="s">
        <v>213</v>
      </c>
      <c r="D88" s="20">
        <v>84</v>
      </c>
      <c r="E88" s="93"/>
      <c r="F88" s="95" t="s">
        <v>264</v>
      </c>
      <c r="G88" s="92">
        <v>6510</v>
      </c>
      <c r="H88" s="23"/>
      <c r="I88" s="94">
        <v>1953</v>
      </c>
      <c r="J88" s="23"/>
      <c r="K88" s="93">
        <v>1302</v>
      </c>
      <c r="L88" s="23"/>
      <c r="M88" s="94">
        <v>651</v>
      </c>
      <c r="N88" s="93"/>
      <c r="O88" s="93"/>
      <c r="P88" s="93"/>
      <c r="Q88" s="93"/>
      <c r="R88" s="92">
        <v>10416</v>
      </c>
      <c r="S88" s="43"/>
      <c r="T88" s="43"/>
      <c r="U88" s="43"/>
      <c r="V88" s="43"/>
      <c r="W88" s="43"/>
      <c r="X88" s="91" t="s">
        <v>72</v>
      </c>
      <c r="Z88" s="90"/>
      <c r="AF88" s="30">
        <v>10416</v>
      </c>
      <c r="AG88" s="46"/>
      <c r="AH88" s="46">
        <f t="shared" si="6"/>
        <v>10416</v>
      </c>
      <c r="AI88" s="17">
        <f t="shared" si="7"/>
        <v>0</v>
      </c>
    </row>
    <row r="89" spans="2:35" ht="31.5" x14ac:dyDescent="0.25">
      <c r="B89" s="96"/>
      <c r="C89" s="20" t="s">
        <v>213</v>
      </c>
      <c r="D89" s="20">
        <v>85</v>
      </c>
      <c r="E89" s="93"/>
      <c r="F89" s="95" t="s">
        <v>263</v>
      </c>
      <c r="G89" s="92">
        <v>7440</v>
      </c>
      <c r="H89" s="23"/>
      <c r="I89" s="94">
        <v>2232</v>
      </c>
      <c r="J89" s="23"/>
      <c r="K89" s="93">
        <v>1488</v>
      </c>
      <c r="L89" s="23"/>
      <c r="M89" s="94">
        <v>744</v>
      </c>
      <c r="N89" s="93"/>
      <c r="O89" s="93"/>
      <c r="P89" s="93"/>
      <c r="Q89" s="93"/>
      <c r="R89" s="92">
        <v>11904</v>
      </c>
      <c r="S89" s="43"/>
      <c r="T89" s="43"/>
      <c r="U89" s="43"/>
      <c r="V89" s="43"/>
      <c r="W89" s="43"/>
      <c r="X89" s="91" t="s">
        <v>72</v>
      </c>
      <c r="Z89" s="90"/>
      <c r="AF89" s="30">
        <v>11904</v>
      </c>
      <c r="AG89" s="46"/>
      <c r="AH89" s="46">
        <f t="shared" si="6"/>
        <v>11904</v>
      </c>
      <c r="AI89" s="17">
        <f t="shared" si="7"/>
        <v>0</v>
      </c>
    </row>
    <row r="90" spans="2:35" ht="31.5" x14ac:dyDescent="0.25">
      <c r="B90" s="96" t="s">
        <v>262</v>
      </c>
      <c r="C90" s="20" t="s">
        <v>213</v>
      </c>
      <c r="D90" s="20">
        <v>86</v>
      </c>
      <c r="E90" s="93"/>
      <c r="F90" s="95" t="s">
        <v>261</v>
      </c>
      <c r="G90" s="92">
        <v>2790</v>
      </c>
      <c r="H90" s="23"/>
      <c r="I90" s="94">
        <v>837</v>
      </c>
      <c r="J90" s="23"/>
      <c r="K90" s="93">
        <v>558</v>
      </c>
      <c r="L90" s="23"/>
      <c r="M90" s="94">
        <v>279</v>
      </c>
      <c r="N90" s="93"/>
      <c r="O90" s="93"/>
      <c r="P90" s="93"/>
      <c r="Q90" s="93"/>
      <c r="R90" s="92">
        <v>4464</v>
      </c>
      <c r="S90" s="43"/>
      <c r="T90" s="43"/>
      <c r="U90" s="43"/>
      <c r="V90" s="43"/>
      <c r="W90" s="43"/>
      <c r="X90" s="91" t="s">
        <v>72</v>
      </c>
      <c r="Z90" s="90"/>
      <c r="AF90" s="30">
        <v>4464</v>
      </c>
      <c r="AG90" s="46"/>
      <c r="AH90" s="46">
        <f t="shared" si="6"/>
        <v>4464</v>
      </c>
      <c r="AI90" s="17">
        <f t="shared" si="7"/>
        <v>0</v>
      </c>
    </row>
    <row r="91" spans="2:35" ht="47.25" x14ac:dyDescent="0.25">
      <c r="B91" s="96"/>
      <c r="C91" s="20" t="s">
        <v>213</v>
      </c>
      <c r="D91" s="20">
        <v>87</v>
      </c>
      <c r="E91" s="93"/>
      <c r="F91" s="95" t="s">
        <v>260</v>
      </c>
      <c r="G91" s="92">
        <v>5580</v>
      </c>
      <c r="H91" s="23"/>
      <c r="I91" s="94">
        <v>1674</v>
      </c>
      <c r="J91" s="23"/>
      <c r="K91" s="93">
        <v>1116</v>
      </c>
      <c r="L91" s="23"/>
      <c r="M91" s="94">
        <v>558</v>
      </c>
      <c r="N91" s="93"/>
      <c r="O91" s="93"/>
      <c r="P91" s="93"/>
      <c r="Q91" s="93"/>
      <c r="R91" s="92">
        <v>8928</v>
      </c>
      <c r="S91" s="43"/>
      <c r="T91" s="43"/>
      <c r="U91" s="43"/>
      <c r="V91" s="43"/>
      <c r="W91" s="43"/>
      <c r="X91" s="91" t="s">
        <v>72</v>
      </c>
      <c r="Z91" s="90"/>
      <c r="AF91" s="30">
        <v>8928</v>
      </c>
      <c r="AG91" s="46"/>
      <c r="AH91" s="46">
        <f t="shared" si="6"/>
        <v>8928</v>
      </c>
      <c r="AI91" s="17">
        <f t="shared" si="7"/>
        <v>0</v>
      </c>
    </row>
    <row r="92" spans="2:35" ht="47.25" x14ac:dyDescent="0.25">
      <c r="B92" s="96"/>
      <c r="C92" s="20" t="s">
        <v>213</v>
      </c>
      <c r="D92" s="20">
        <v>88</v>
      </c>
      <c r="E92" s="93"/>
      <c r="F92" s="95" t="s">
        <v>259</v>
      </c>
      <c r="G92" s="92">
        <v>6510</v>
      </c>
      <c r="H92" s="23"/>
      <c r="I92" s="94">
        <v>1953</v>
      </c>
      <c r="J92" s="23"/>
      <c r="K92" s="93">
        <v>1302</v>
      </c>
      <c r="L92" s="23"/>
      <c r="M92" s="94">
        <v>651</v>
      </c>
      <c r="N92" s="93"/>
      <c r="O92" s="93"/>
      <c r="P92" s="93"/>
      <c r="Q92" s="93"/>
      <c r="R92" s="92">
        <v>10416</v>
      </c>
      <c r="S92" s="43"/>
      <c r="T92" s="43"/>
      <c r="U92" s="43"/>
      <c r="V92" s="43"/>
      <c r="W92" s="43"/>
      <c r="X92" s="91" t="s">
        <v>72</v>
      </c>
      <c r="Z92" s="90"/>
      <c r="AF92" s="30">
        <v>10416</v>
      </c>
      <c r="AG92" s="46"/>
      <c r="AH92" s="46">
        <f t="shared" si="6"/>
        <v>10416</v>
      </c>
      <c r="AI92" s="17">
        <f t="shared" si="7"/>
        <v>0</v>
      </c>
    </row>
    <row r="93" spans="2:35" ht="47.25" x14ac:dyDescent="0.25">
      <c r="B93" s="96"/>
      <c r="C93" s="20" t="s">
        <v>213</v>
      </c>
      <c r="D93" s="20">
        <v>89</v>
      </c>
      <c r="E93" s="93"/>
      <c r="F93" s="95" t="s">
        <v>258</v>
      </c>
      <c r="G93" s="92">
        <v>4650</v>
      </c>
      <c r="H93" s="23"/>
      <c r="I93" s="94">
        <v>1395</v>
      </c>
      <c r="J93" s="23"/>
      <c r="K93" s="93">
        <v>930</v>
      </c>
      <c r="L93" s="23"/>
      <c r="M93" s="94">
        <v>465</v>
      </c>
      <c r="N93" s="93"/>
      <c r="O93" s="93"/>
      <c r="P93" s="93"/>
      <c r="Q93" s="93"/>
      <c r="R93" s="92">
        <v>7440</v>
      </c>
      <c r="S93" s="43"/>
      <c r="T93" s="43"/>
      <c r="U93" s="43"/>
      <c r="V93" s="43"/>
      <c r="W93" s="43"/>
      <c r="X93" s="91" t="s">
        <v>72</v>
      </c>
      <c r="Z93" s="90"/>
      <c r="AF93" s="30">
        <v>7440</v>
      </c>
      <c r="AG93" s="46"/>
      <c r="AH93" s="46">
        <f t="shared" si="6"/>
        <v>7440</v>
      </c>
      <c r="AI93" s="17">
        <f t="shared" si="7"/>
        <v>0</v>
      </c>
    </row>
    <row r="94" spans="2:35" ht="31.5" x14ac:dyDescent="0.25">
      <c r="B94" s="96"/>
      <c r="C94" s="20" t="s">
        <v>213</v>
      </c>
      <c r="D94" s="20">
        <v>90</v>
      </c>
      <c r="E94" s="93"/>
      <c r="F94" s="95" t="s">
        <v>257</v>
      </c>
      <c r="G94" s="92">
        <v>7440</v>
      </c>
      <c r="H94" s="23"/>
      <c r="I94" s="94">
        <v>2232</v>
      </c>
      <c r="J94" s="23"/>
      <c r="K94" s="93">
        <v>1488</v>
      </c>
      <c r="L94" s="23"/>
      <c r="M94" s="94">
        <v>744</v>
      </c>
      <c r="N94" s="93"/>
      <c r="O94" s="93"/>
      <c r="P94" s="93"/>
      <c r="Q94" s="93"/>
      <c r="R94" s="92">
        <v>11904</v>
      </c>
      <c r="S94" s="43"/>
      <c r="T94" s="43"/>
      <c r="U94" s="43"/>
      <c r="V94" s="43"/>
      <c r="W94" s="43"/>
      <c r="X94" s="91" t="s">
        <v>72</v>
      </c>
      <c r="Z94" s="90"/>
      <c r="AF94" s="30">
        <v>11904</v>
      </c>
      <c r="AG94" s="46"/>
      <c r="AH94" s="46">
        <f t="shared" si="6"/>
        <v>11904</v>
      </c>
      <c r="AI94" s="17">
        <f t="shared" si="7"/>
        <v>0</v>
      </c>
    </row>
    <row r="95" spans="2:35" ht="47.25" x14ac:dyDescent="0.25">
      <c r="B95" s="96"/>
      <c r="C95" s="20" t="s">
        <v>213</v>
      </c>
      <c r="D95" s="20">
        <v>91</v>
      </c>
      <c r="E95" s="93"/>
      <c r="F95" s="95" t="s">
        <v>256</v>
      </c>
      <c r="G95" s="92">
        <v>2790</v>
      </c>
      <c r="H95" s="23"/>
      <c r="I95" s="94">
        <v>837</v>
      </c>
      <c r="J95" s="23"/>
      <c r="K95" s="93">
        <v>558</v>
      </c>
      <c r="L95" s="23"/>
      <c r="M95" s="94">
        <v>279</v>
      </c>
      <c r="N95" s="93"/>
      <c r="O95" s="93"/>
      <c r="P95" s="93"/>
      <c r="Q95" s="93"/>
      <c r="R95" s="92">
        <v>4464</v>
      </c>
      <c r="S95" s="43"/>
      <c r="T95" s="43"/>
      <c r="U95" s="43"/>
      <c r="V95" s="43"/>
      <c r="W95" s="43"/>
      <c r="X95" s="91" t="s">
        <v>72</v>
      </c>
      <c r="Z95" s="90"/>
      <c r="AF95" s="30">
        <v>4464</v>
      </c>
      <c r="AG95" s="46"/>
      <c r="AH95" s="46">
        <f t="shared" si="6"/>
        <v>4464</v>
      </c>
      <c r="AI95" s="17">
        <f t="shared" si="7"/>
        <v>0</v>
      </c>
    </row>
    <row r="96" spans="2:35" ht="31.5" x14ac:dyDescent="0.25">
      <c r="B96" s="96"/>
      <c r="C96" s="20" t="s">
        <v>213</v>
      </c>
      <c r="D96" s="20">
        <v>92</v>
      </c>
      <c r="E96" s="93"/>
      <c r="F96" s="95" t="s">
        <v>255</v>
      </c>
      <c r="G96" s="92">
        <v>6510</v>
      </c>
      <c r="H96" s="23"/>
      <c r="I96" s="94">
        <v>1953</v>
      </c>
      <c r="J96" s="23"/>
      <c r="K96" s="93">
        <v>1302</v>
      </c>
      <c r="L96" s="23"/>
      <c r="M96" s="94">
        <v>651</v>
      </c>
      <c r="N96" s="93"/>
      <c r="O96" s="93"/>
      <c r="P96" s="93"/>
      <c r="Q96" s="93"/>
      <c r="R96" s="92">
        <v>10416</v>
      </c>
      <c r="S96" s="43"/>
      <c r="T96" s="43"/>
      <c r="U96" s="43"/>
      <c r="V96" s="43"/>
      <c r="W96" s="43"/>
      <c r="X96" s="91" t="s">
        <v>72</v>
      </c>
      <c r="Z96" s="90"/>
      <c r="AF96" s="30">
        <v>10416</v>
      </c>
      <c r="AG96" s="46"/>
      <c r="AH96" s="46">
        <f t="shared" si="6"/>
        <v>10416</v>
      </c>
      <c r="AI96" s="17">
        <f t="shared" si="7"/>
        <v>0</v>
      </c>
    </row>
    <row r="97" spans="2:35" ht="47.25" x14ac:dyDescent="0.25">
      <c r="B97" s="96"/>
      <c r="C97" s="20" t="s">
        <v>213</v>
      </c>
      <c r="D97" s="20">
        <v>93</v>
      </c>
      <c r="E97" s="93"/>
      <c r="F97" s="95" t="s">
        <v>254</v>
      </c>
      <c r="G97" s="92">
        <v>9300</v>
      </c>
      <c r="H97" s="23"/>
      <c r="I97" s="94">
        <v>2790</v>
      </c>
      <c r="J97" s="23"/>
      <c r="K97" s="93">
        <v>1860</v>
      </c>
      <c r="L97" s="23"/>
      <c r="M97" s="94">
        <v>930</v>
      </c>
      <c r="N97" s="93"/>
      <c r="O97" s="93"/>
      <c r="P97" s="93"/>
      <c r="Q97" s="93"/>
      <c r="R97" s="92">
        <v>14880</v>
      </c>
      <c r="S97" s="43"/>
      <c r="T97" s="43"/>
      <c r="U97" s="43"/>
      <c r="V97" s="43"/>
      <c r="W97" s="43"/>
      <c r="X97" s="91" t="s">
        <v>72</v>
      </c>
      <c r="Z97" s="90"/>
      <c r="AF97" s="30">
        <v>14880</v>
      </c>
      <c r="AG97" s="46"/>
      <c r="AH97" s="46">
        <f t="shared" si="6"/>
        <v>14880</v>
      </c>
      <c r="AI97" s="17">
        <f t="shared" si="7"/>
        <v>0</v>
      </c>
    </row>
    <row r="98" spans="2:35" ht="31.5" x14ac:dyDescent="0.25">
      <c r="B98" s="96"/>
      <c r="C98" s="20" t="s">
        <v>213</v>
      </c>
      <c r="D98" s="20">
        <v>94</v>
      </c>
      <c r="E98" s="93"/>
      <c r="F98" s="95" t="s">
        <v>253</v>
      </c>
      <c r="G98" s="92">
        <v>7440</v>
      </c>
      <c r="H98" s="23"/>
      <c r="I98" s="94">
        <v>2232</v>
      </c>
      <c r="J98" s="23"/>
      <c r="K98" s="93">
        <v>1488</v>
      </c>
      <c r="L98" s="23"/>
      <c r="M98" s="94">
        <v>744</v>
      </c>
      <c r="N98" s="93"/>
      <c r="O98" s="93"/>
      <c r="P98" s="93"/>
      <c r="Q98" s="93"/>
      <c r="R98" s="92">
        <v>11904</v>
      </c>
      <c r="S98" s="43"/>
      <c r="T98" s="43"/>
      <c r="U98" s="43"/>
      <c r="V98" s="43"/>
      <c r="W98" s="43"/>
      <c r="X98" s="91" t="s">
        <v>72</v>
      </c>
      <c r="Z98" s="90"/>
      <c r="AF98" s="30">
        <v>11904</v>
      </c>
      <c r="AG98" s="46"/>
      <c r="AH98" s="46">
        <f t="shared" si="6"/>
        <v>11904</v>
      </c>
      <c r="AI98" s="17">
        <f t="shared" si="7"/>
        <v>0</v>
      </c>
    </row>
    <row r="99" spans="2:35" ht="47.25" x14ac:dyDescent="0.25">
      <c r="B99" s="96"/>
      <c r="C99" s="20" t="s">
        <v>213</v>
      </c>
      <c r="D99" s="20">
        <v>95</v>
      </c>
      <c r="E99" s="93"/>
      <c r="F99" s="95" t="s">
        <v>252</v>
      </c>
      <c r="G99" s="92">
        <v>7440</v>
      </c>
      <c r="H99" s="23"/>
      <c r="I99" s="94">
        <v>2232</v>
      </c>
      <c r="J99" s="23"/>
      <c r="K99" s="93">
        <v>1488</v>
      </c>
      <c r="L99" s="23"/>
      <c r="M99" s="94">
        <v>744</v>
      </c>
      <c r="N99" s="93"/>
      <c r="O99" s="93"/>
      <c r="P99" s="93"/>
      <c r="Q99" s="93"/>
      <c r="R99" s="92">
        <v>11904</v>
      </c>
      <c r="S99" s="43"/>
      <c r="T99" s="43"/>
      <c r="U99" s="43"/>
      <c r="V99" s="43"/>
      <c r="W99" s="43"/>
      <c r="X99" s="91" t="s">
        <v>72</v>
      </c>
      <c r="Z99" s="90"/>
      <c r="AF99" s="30">
        <v>11904</v>
      </c>
      <c r="AG99" s="46"/>
      <c r="AH99" s="46">
        <f t="shared" si="6"/>
        <v>11904</v>
      </c>
      <c r="AI99" s="17">
        <f t="shared" si="7"/>
        <v>0</v>
      </c>
    </row>
    <row r="100" spans="2:35" ht="63" x14ac:dyDescent="0.25">
      <c r="B100" s="96"/>
      <c r="C100" s="20" t="s">
        <v>213</v>
      </c>
      <c r="D100" s="20">
        <v>96</v>
      </c>
      <c r="E100" s="93"/>
      <c r="F100" s="95" t="s">
        <v>251</v>
      </c>
      <c r="G100" s="92">
        <v>7440</v>
      </c>
      <c r="H100" s="23"/>
      <c r="I100" s="94">
        <v>2232</v>
      </c>
      <c r="J100" s="23"/>
      <c r="K100" s="93">
        <v>1488</v>
      </c>
      <c r="L100" s="23"/>
      <c r="M100" s="94">
        <v>744</v>
      </c>
      <c r="N100" s="93"/>
      <c r="O100" s="93"/>
      <c r="P100" s="93"/>
      <c r="Q100" s="93"/>
      <c r="R100" s="92">
        <v>11904</v>
      </c>
      <c r="S100" s="43"/>
      <c r="T100" s="43"/>
      <c r="U100" s="43"/>
      <c r="V100" s="43"/>
      <c r="W100" s="43"/>
      <c r="X100" s="91" t="s">
        <v>72</v>
      </c>
      <c r="Z100" s="90"/>
      <c r="AF100" s="30">
        <v>11904</v>
      </c>
      <c r="AG100" s="46"/>
      <c r="AH100" s="46">
        <f t="shared" si="6"/>
        <v>11904</v>
      </c>
      <c r="AI100" s="17">
        <f t="shared" si="7"/>
        <v>0</v>
      </c>
    </row>
    <row r="101" spans="2:35" ht="15.75" x14ac:dyDescent="0.25">
      <c r="B101" s="96"/>
      <c r="C101" s="20" t="s">
        <v>213</v>
      </c>
      <c r="D101" s="20">
        <v>97</v>
      </c>
      <c r="E101" s="93"/>
      <c r="F101" s="95" t="s">
        <v>250</v>
      </c>
      <c r="G101" s="92">
        <v>2790</v>
      </c>
      <c r="H101" s="23"/>
      <c r="I101" s="94">
        <v>837</v>
      </c>
      <c r="J101" s="23"/>
      <c r="K101" s="93">
        <v>558</v>
      </c>
      <c r="L101" s="23"/>
      <c r="M101" s="94">
        <v>279</v>
      </c>
      <c r="N101" s="93"/>
      <c r="O101" s="93"/>
      <c r="P101" s="93"/>
      <c r="Q101" s="93"/>
      <c r="R101" s="92">
        <v>4464</v>
      </c>
      <c r="S101" s="43"/>
      <c r="T101" s="43"/>
      <c r="U101" s="43"/>
      <c r="V101" s="43"/>
      <c r="W101" s="43"/>
      <c r="X101" s="91" t="s">
        <v>72</v>
      </c>
      <c r="Z101" s="90"/>
      <c r="AF101" s="30">
        <v>4464</v>
      </c>
      <c r="AG101" s="46"/>
      <c r="AH101" s="46">
        <f t="shared" ref="AH101:AH132" si="8">+AG101+AF101</f>
        <v>4464</v>
      </c>
      <c r="AI101" s="17">
        <f t="shared" ref="AI101:AI132" si="9">+AH101-R101</f>
        <v>0</v>
      </c>
    </row>
    <row r="102" spans="2:35" ht="31.5" x14ac:dyDescent="0.25">
      <c r="B102" s="96"/>
      <c r="C102" s="20" t="s">
        <v>213</v>
      </c>
      <c r="D102" s="20">
        <v>98</v>
      </c>
      <c r="E102" s="93"/>
      <c r="F102" s="95" t="s">
        <v>249</v>
      </c>
      <c r="G102" s="92">
        <v>4650</v>
      </c>
      <c r="H102" s="23"/>
      <c r="I102" s="94">
        <v>1395</v>
      </c>
      <c r="J102" s="23"/>
      <c r="K102" s="93">
        <v>930</v>
      </c>
      <c r="L102" s="23"/>
      <c r="M102" s="94">
        <v>465</v>
      </c>
      <c r="N102" s="93"/>
      <c r="O102" s="93"/>
      <c r="P102" s="93"/>
      <c r="Q102" s="93"/>
      <c r="R102" s="92">
        <v>7440</v>
      </c>
      <c r="S102" s="43"/>
      <c r="T102" s="43"/>
      <c r="U102" s="43"/>
      <c r="V102" s="43"/>
      <c r="W102" s="43"/>
      <c r="X102" s="91" t="s">
        <v>72</v>
      </c>
      <c r="Z102" s="90"/>
      <c r="AF102" s="30">
        <v>7440</v>
      </c>
      <c r="AG102" s="46"/>
      <c r="AH102" s="46">
        <f t="shared" si="8"/>
        <v>7440</v>
      </c>
      <c r="AI102" s="17">
        <f t="shared" si="9"/>
        <v>0</v>
      </c>
    </row>
    <row r="103" spans="2:35" ht="15.75" x14ac:dyDescent="0.25">
      <c r="B103" s="96"/>
      <c r="C103" s="20" t="s">
        <v>213</v>
      </c>
      <c r="D103" s="20">
        <v>99</v>
      </c>
      <c r="E103" s="93"/>
      <c r="F103" s="95" t="s">
        <v>248</v>
      </c>
      <c r="G103" s="92">
        <v>7440</v>
      </c>
      <c r="H103" s="23"/>
      <c r="I103" s="94">
        <v>2232</v>
      </c>
      <c r="J103" s="23"/>
      <c r="K103" s="93">
        <v>1488</v>
      </c>
      <c r="L103" s="23"/>
      <c r="M103" s="94">
        <v>744</v>
      </c>
      <c r="N103" s="93"/>
      <c r="O103" s="93"/>
      <c r="P103" s="93"/>
      <c r="Q103" s="93"/>
      <c r="R103" s="92">
        <v>11904</v>
      </c>
      <c r="S103" s="43"/>
      <c r="T103" s="43"/>
      <c r="U103" s="43"/>
      <c r="V103" s="43"/>
      <c r="W103" s="43"/>
      <c r="X103" s="91" t="s">
        <v>72</v>
      </c>
      <c r="Z103" s="90"/>
      <c r="AF103" s="30">
        <v>11904</v>
      </c>
      <c r="AG103" s="46"/>
      <c r="AH103" s="46">
        <f t="shared" si="8"/>
        <v>11904</v>
      </c>
      <c r="AI103" s="17">
        <f t="shared" si="9"/>
        <v>0</v>
      </c>
    </row>
    <row r="104" spans="2:35" ht="15.75" x14ac:dyDescent="0.25">
      <c r="B104" s="96"/>
      <c r="C104" s="20" t="s">
        <v>213</v>
      </c>
      <c r="D104" s="20">
        <v>100</v>
      </c>
      <c r="E104" s="93"/>
      <c r="F104" s="95" t="s">
        <v>247</v>
      </c>
      <c r="G104" s="92">
        <v>6510</v>
      </c>
      <c r="H104" s="23"/>
      <c r="I104" s="94">
        <v>1953</v>
      </c>
      <c r="J104" s="23"/>
      <c r="K104" s="93">
        <v>1302</v>
      </c>
      <c r="L104" s="23"/>
      <c r="M104" s="94">
        <v>651</v>
      </c>
      <c r="N104" s="93"/>
      <c r="O104" s="93"/>
      <c r="P104" s="93"/>
      <c r="Q104" s="93"/>
      <c r="R104" s="92">
        <v>10416</v>
      </c>
      <c r="S104" s="43"/>
      <c r="T104" s="43"/>
      <c r="U104" s="43"/>
      <c r="V104" s="43"/>
      <c r="W104" s="43"/>
      <c r="X104" s="91" t="s">
        <v>72</v>
      </c>
      <c r="Z104" s="90"/>
      <c r="AF104" s="30">
        <v>10416</v>
      </c>
      <c r="AG104" s="46"/>
      <c r="AH104" s="46">
        <f t="shared" si="8"/>
        <v>10416</v>
      </c>
      <c r="AI104" s="17">
        <f t="shared" si="9"/>
        <v>0</v>
      </c>
    </row>
    <row r="105" spans="2:35" ht="47.25" x14ac:dyDescent="0.25">
      <c r="B105" s="96"/>
      <c r="C105" s="20" t="s">
        <v>213</v>
      </c>
      <c r="D105" s="20">
        <v>101</v>
      </c>
      <c r="E105" s="93"/>
      <c r="F105" s="95" t="s">
        <v>246</v>
      </c>
      <c r="G105" s="92">
        <v>7440</v>
      </c>
      <c r="H105" s="23"/>
      <c r="I105" s="94">
        <v>2232</v>
      </c>
      <c r="J105" s="23"/>
      <c r="K105" s="93">
        <v>1488</v>
      </c>
      <c r="L105" s="23"/>
      <c r="M105" s="94">
        <v>744</v>
      </c>
      <c r="N105" s="93"/>
      <c r="O105" s="93"/>
      <c r="P105" s="93"/>
      <c r="Q105" s="93"/>
      <c r="R105" s="92">
        <v>11904</v>
      </c>
      <c r="S105" s="43"/>
      <c r="T105" s="43"/>
      <c r="U105" s="43"/>
      <c r="V105" s="43"/>
      <c r="W105" s="43"/>
      <c r="X105" s="91" t="s">
        <v>72</v>
      </c>
      <c r="Z105" s="90"/>
      <c r="AF105" s="30">
        <v>11904</v>
      </c>
      <c r="AG105" s="46"/>
      <c r="AH105" s="46">
        <f t="shared" si="8"/>
        <v>11904</v>
      </c>
      <c r="AI105" s="17">
        <f t="shared" si="9"/>
        <v>0</v>
      </c>
    </row>
    <row r="106" spans="2:35" ht="31.5" x14ac:dyDescent="0.25">
      <c r="B106" s="96"/>
      <c r="C106" s="20" t="s">
        <v>213</v>
      </c>
      <c r="D106" s="20">
        <v>102</v>
      </c>
      <c r="E106" s="93"/>
      <c r="F106" s="95" t="s">
        <v>245</v>
      </c>
      <c r="G106" s="92">
        <v>7440</v>
      </c>
      <c r="H106" s="23"/>
      <c r="I106" s="94">
        <v>2232</v>
      </c>
      <c r="J106" s="23"/>
      <c r="K106" s="93">
        <v>1488</v>
      </c>
      <c r="L106" s="23"/>
      <c r="M106" s="94">
        <v>744</v>
      </c>
      <c r="N106" s="93"/>
      <c r="O106" s="93"/>
      <c r="P106" s="93"/>
      <c r="Q106" s="93"/>
      <c r="R106" s="92">
        <v>11904</v>
      </c>
      <c r="S106" s="43"/>
      <c r="T106" s="43"/>
      <c r="U106" s="43"/>
      <c r="V106" s="43"/>
      <c r="W106" s="43"/>
      <c r="X106" s="91" t="s">
        <v>72</v>
      </c>
      <c r="Z106" s="90"/>
      <c r="AF106" s="30">
        <v>11904</v>
      </c>
      <c r="AG106" s="46"/>
      <c r="AH106" s="46">
        <f t="shared" si="8"/>
        <v>11904</v>
      </c>
      <c r="AI106" s="17">
        <f t="shared" si="9"/>
        <v>0</v>
      </c>
    </row>
    <row r="107" spans="2:35" ht="31.5" x14ac:dyDescent="0.25">
      <c r="B107" s="96"/>
      <c r="C107" s="20" t="s">
        <v>213</v>
      </c>
      <c r="D107" s="20">
        <v>103</v>
      </c>
      <c r="E107" s="93"/>
      <c r="F107" s="95" t="s">
        <v>244</v>
      </c>
      <c r="G107" s="92">
        <v>7440</v>
      </c>
      <c r="H107" s="23"/>
      <c r="I107" s="94">
        <v>2232</v>
      </c>
      <c r="J107" s="23"/>
      <c r="K107" s="93">
        <v>1488</v>
      </c>
      <c r="L107" s="23"/>
      <c r="M107" s="94">
        <v>744</v>
      </c>
      <c r="N107" s="93"/>
      <c r="O107" s="93"/>
      <c r="P107" s="93"/>
      <c r="Q107" s="93"/>
      <c r="R107" s="92">
        <v>11904</v>
      </c>
      <c r="S107" s="43"/>
      <c r="T107" s="43"/>
      <c r="U107" s="43"/>
      <c r="V107" s="43"/>
      <c r="W107" s="43"/>
      <c r="X107" s="91" t="s">
        <v>72</v>
      </c>
      <c r="Z107" s="90"/>
      <c r="AF107" s="30">
        <v>11904</v>
      </c>
      <c r="AG107" s="46"/>
      <c r="AH107" s="46">
        <f t="shared" si="8"/>
        <v>11904</v>
      </c>
      <c r="AI107" s="17">
        <f t="shared" si="9"/>
        <v>0</v>
      </c>
    </row>
    <row r="108" spans="2:35" ht="15.75" x14ac:dyDescent="0.25">
      <c r="B108" s="96"/>
      <c r="C108" s="20" t="s">
        <v>213</v>
      </c>
      <c r="D108" s="20">
        <v>104</v>
      </c>
      <c r="E108" s="93"/>
      <c r="F108" s="95" t="s">
        <v>243</v>
      </c>
      <c r="G108" s="92">
        <v>9300</v>
      </c>
      <c r="H108" s="23"/>
      <c r="I108" s="94">
        <v>2790</v>
      </c>
      <c r="J108" s="23"/>
      <c r="K108" s="93">
        <v>1860</v>
      </c>
      <c r="L108" s="23"/>
      <c r="M108" s="94">
        <v>930</v>
      </c>
      <c r="N108" s="93"/>
      <c r="O108" s="93"/>
      <c r="P108" s="93"/>
      <c r="Q108" s="93"/>
      <c r="R108" s="92">
        <v>14880</v>
      </c>
      <c r="S108" s="43"/>
      <c r="T108" s="43"/>
      <c r="U108" s="43"/>
      <c r="V108" s="43"/>
      <c r="W108" s="43"/>
      <c r="X108" s="91" t="s">
        <v>72</v>
      </c>
      <c r="Z108" s="90"/>
      <c r="AF108" s="30">
        <v>14880</v>
      </c>
      <c r="AG108" s="46"/>
      <c r="AH108" s="46">
        <f t="shared" si="8"/>
        <v>14880</v>
      </c>
      <c r="AI108" s="17">
        <f t="shared" si="9"/>
        <v>0</v>
      </c>
    </row>
    <row r="109" spans="2:35" ht="15.75" x14ac:dyDescent="0.25">
      <c r="B109" s="96"/>
      <c r="C109" s="20" t="s">
        <v>213</v>
      </c>
      <c r="D109" s="20">
        <v>105</v>
      </c>
      <c r="E109" s="93"/>
      <c r="F109" s="95" t="s">
        <v>242</v>
      </c>
      <c r="G109" s="92">
        <v>6510</v>
      </c>
      <c r="H109" s="23"/>
      <c r="I109" s="94">
        <v>1953</v>
      </c>
      <c r="J109" s="23"/>
      <c r="K109" s="93">
        <v>1302</v>
      </c>
      <c r="L109" s="23"/>
      <c r="M109" s="94">
        <v>651</v>
      </c>
      <c r="N109" s="93"/>
      <c r="O109" s="93"/>
      <c r="P109" s="93"/>
      <c r="Q109" s="93"/>
      <c r="R109" s="92">
        <v>10416</v>
      </c>
      <c r="S109" s="43"/>
      <c r="T109" s="43"/>
      <c r="U109" s="43"/>
      <c r="V109" s="43"/>
      <c r="W109" s="43"/>
      <c r="X109" s="91" t="s">
        <v>72</v>
      </c>
      <c r="Z109" s="90"/>
      <c r="AF109" s="30">
        <v>10416</v>
      </c>
      <c r="AG109" s="46"/>
      <c r="AH109" s="46">
        <f t="shared" si="8"/>
        <v>10416</v>
      </c>
      <c r="AI109" s="17">
        <f t="shared" si="9"/>
        <v>0</v>
      </c>
    </row>
    <row r="110" spans="2:35" ht="47.25" x14ac:dyDescent="0.25">
      <c r="B110" s="96"/>
      <c r="C110" s="20" t="s">
        <v>213</v>
      </c>
      <c r="D110" s="20">
        <v>106</v>
      </c>
      <c r="E110" s="93"/>
      <c r="F110" s="95" t="s">
        <v>241</v>
      </c>
      <c r="G110" s="92">
        <v>6510</v>
      </c>
      <c r="H110" s="23"/>
      <c r="I110" s="94">
        <v>1953</v>
      </c>
      <c r="J110" s="23"/>
      <c r="K110" s="93">
        <v>1302</v>
      </c>
      <c r="L110" s="23"/>
      <c r="M110" s="94">
        <v>651</v>
      </c>
      <c r="N110" s="93"/>
      <c r="O110" s="93"/>
      <c r="P110" s="93"/>
      <c r="Q110" s="93"/>
      <c r="R110" s="92">
        <v>10416</v>
      </c>
      <c r="S110" s="43"/>
      <c r="T110" s="43"/>
      <c r="U110" s="43"/>
      <c r="V110" s="43"/>
      <c r="W110" s="43"/>
      <c r="X110" s="91" t="s">
        <v>72</v>
      </c>
      <c r="Z110" s="90"/>
      <c r="AF110" s="30">
        <v>10416</v>
      </c>
      <c r="AG110" s="46"/>
      <c r="AH110" s="46">
        <f t="shared" si="8"/>
        <v>10416</v>
      </c>
      <c r="AI110" s="17">
        <f t="shared" si="9"/>
        <v>0</v>
      </c>
    </row>
    <row r="111" spans="2:35" ht="63" x14ac:dyDescent="0.25">
      <c r="B111" s="96"/>
      <c r="C111" s="20" t="s">
        <v>213</v>
      </c>
      <c r="D111" s="20">
        <v>107</v>
      </c>
      <c r="E111" s="93"/>
      <c r="F111" s="95" t="s">
        <v>240</v>
      </c>
      <c r="G111" s="92">
        <v>7440</v>
      </c>
      <c r="H111" s="23"/>
      <c r="I111" s="94">
        <v>2232</v>
      </c>
      <c r="J111" s="23"/>
      <c r="K111" s="93">
        <v>1488</v>
      </c>
      <c r="L111" s="23"/>
      <c r="M111" s="94">
        <v>744</v>
      </c>
      <c r="N111" s="93"/>
      <c r="O111" s="93"/>
      <c r="P111" s="93"/>
      <c r="Q111" s="93"/>
      <c r="R111" s="92">
        <v>11904</v>
      </c>
      <c r="S111" s="43"/>
      <c r="T111" s="43"/>
      <c r="U111" s="43"/>
      <c r="V111" s="43"/>
      <c r="W111" s="43"/>
      <c r="X111" s="91" t="s">
        <v>72</v>
      </c>
      <c r="Z111" s="90"/>
      <c r="AF111" s="30">
        <v>11904</v>
      </c>
      <c r="AG111" s="46"/>
      <c r="AH111" s="46">
        <f t="shared" si="8"/>
        <v>11904</v>
      </c>
      <c r="AI111" s="17">
        <f t="shared" si="9"/>
        <v>0</v>
      </c>
    </row>
    <row r="112" spans="2:35" ht="15.75" x14ac:dyDescent="0.25">
      <c r="B112" s="96"/>
      <c r="C112" s="20" t="s">
        <v>213</v>
      </c>
      <c r="D112" s="20">
        <v>108</v>
      </c>
      <c r="E112" s="93"/>
      <c r="F112" s="95" t="s">
        <v>239</v>
      </c>
      <c r="G112" s="92">
        <v>4650</v>
      </c>
      <c r="H112" s="23"/>
      <c r="I112" s="94">
        <v>1395</v>
      </c>
      <c r="J112" s="23"/>
      <c r="K112" s="93">
        <v>930</v>
      </c>
      <c r="L112" s="23"/>
      <c r="M112" s="94">
        <v>465</v>
      </c>
      <c r="N112" s="93"/>
      <c r="O112" s="93"/>
      <c r="P112" s="93"/>
      <c r="Q112" s="93"/>
      <c r="R112" s="92">
        <v>7440</v>
      </c>
      <c r="S112" s="43"/>
      <c r="T112" s="43"/>
      <c r="U112" s="43"/>
      <c r="V112" s="43"/>
      <c r="W112" s="43"/>
      <c r="X112" s="91" t="s">
        <v>72</v>
      </c>
      <c r="Z112" s="90"/>
      <c r="AF112" s="30">
        <v>7440</v>
      </c>
      <c r="AG112" s="46"/>
      <c r="AH112" s="46">
        <f t="shared" si="8"/>
        <v>7440</v>
      </c>
      <c r="AI112" s="17">
        <f t="shared" si="9"/>
        <v>0</v>
      </c>
    </row>
    <row r="113" spans="2:35" ht="15.75" x14ac:dyDescent="0.25">
      <c r="B113" s="96"/>
      <c r="C113" s="20" t="s">
        <v>213</v>
      </c>
      <c r="D113" s="20">
        <v>109</v>
      </c>
      <c r="E113" s="93"/>
      <c r="F113" s="95" t="s">
        <v>238</v>
      </c>
      <c r="G113" s="92">
        <v>3720</v>
      </c>
      <c r="H113" s="23"/>
      <c r="I113" s="94">
        <v>1116</v>
      </c>
      <c r="J113" s="23"/>
      <c r="K113" s="93">
        <v>744</v>
      </c>
      <c r="L113" s="23"/>
      <c r="M113" s="94">
        <v>372</v>
      </c>
      <c r="N113" s="93"/>
      <c r="O113" s="93"/>
      <c r="P113" s="93"/>
      <c r="Q113" s="93"/>
      <c r="R113" s="92">
        <v>5952</v>
      </c>
      <c r="S113" s="43"/>
      <c r="T113" s="43"/>
      <c r="U113" s="43"/>
      <c r="V113" s="43"/>
      <c r="W113" s="43"/>
      <c r="X113" s="91" t="s">
        <v>72</v>
      </c>
      <c r="Z113" s="90"/>
      <c r="AF113" s="30">
        <v>5952</v>
      </c>
      <c r="AG113" s="46"/>
      <c r="AH113" s="46">
        <f t="shared" si="8"/>
        <v>5952</v>
      </c>
      <c r="AI113" s="17">
        <f t="shared" si="9"/>
        <v>0</v>
      </c>
    </row>
    <row r="114" spans="2:35" ht="15.75" x14ac:dyDescent="0.25">
      <c r="B114" s="96"/>
      <c r="C114" s="20" t="s">
        <v>213</v>
      </c>
      <c r="D114" s="20">
        <v>110</v>
      </c>
      <c r="E114" s="93"/>
      <c r="F114" s="95" t="s">
        <v>237</v>
      </c>
      <c r="G114" s="92">
        <v>7440</v>
      </c>
      <c r="H114" s="23"/>
      <c r="I114" s="94">
        <v>2232</v>
      </c>
      <c r="J114" s="23"/>
      <c r="K114" s="93">
        <v>1488</v>
      </c>
      <c r="L114" s="23"/>
      <c r="M114" s="94">
        <v>744</v>
      </c>
      <c r="N114" s="93"/>
      <c r="O114" s="93"/>
      <c r="P114" s="93"/>
      <c r="Q114" s="93"/>
      <c r="R114" s="92">
        <v>11904</v>
      </c>
      <c r="S114" s="43"/>
      <c r="T114" s="43"/>
      <c r="U114" s="43"/>
      <c r="V114" s="43"/>
      <c r="W114" s="43"/>
      <c r="X114" s="91" t="s">
        <v>72</v>
      </c>
      <c r="Z114" s="90"/>
      <c r="AF114" s="30">
        <v>11904</v>
      </c>
      <c r="AG114" s="46"/>
      <c r="AH114" s="46">
        <f t="shared" si="8"/>
        <v>11904</v>
      </c>
      <c r="AI114" s="17">
        <f t="shared" si="9"/>
        <v>0</v>
      </c>
    </row>
    <row r="115" spans="2:35" ht="15.75" x14ac:dyDescent="0.25">
      <c r="B115" s="96"/>
      <c r="C115" s="20" t="s">
        <v>213</v>
      </c>
      <c r="D115" s="20">
        <v>111</v>
      </c>
      <c r="E115" s="93"/>
      <c r="F115" s="95" t="s">
        <v>236</v>
      </c>
      <c r="G115" s="92">
        <v>4650</v>
      </c>
      <c r="H115" s="23"/>
      <c r="I115" s="94">
        <v>1395</v>
      </c>
      <c r="J115" s="23"/>
      <c r="K115" s="93">
        <v>930</v>
      </c>
      <c r="L115" s="23"/>
      <c r="M115" s="94">
        <v>465</v>
      </c>
      <c r="N115" s="93"/>
      <c r="O115" s="93"/>
      <c r="P115" s="93"/>
      <c r="Q115" s="93"/>
      <c r="R115" s="92">
        <v>7440</v>
      </c>
      <c r="S115" s="43"/>
      <c r="T115" s="43"/>
      <c r="U115" s="43"/>
      <c r="V115" s="43"/>
      <c r="W115" s="43"/>
      <c r="X115" s="91" t="s">
        <v>72</v>
      </c>
      <c r="Z115" s="90"/>
      <c r="AF115" s="30">
        <v>7440</v>
      </c>
      <c r="AG115" s="46"/>
      <c r="AH115" s="46">
        <f t="shared" si="8"/>
        <v>7440</v>
      </c>
      <c r="AI115" s="17">
        <f t="shared" si="9"/>
        <v>0</v>
      </c>
    </row>
    <row r="116" spans="2:35" ht="15.75" x14ac:dyDescent="0.25">
      <c r="B116" s="96"/>
      <c r="C116" s="20" t="s">
        <v>213</v>
      </c>
      <c r="D116" s="20">
        <v>112</v>
      </c>
      <c r="E116" s="93"/>
      <c r="F116" s="95" t="s">
        <v>235</v>
      </c>
      <c r="G116" s="92">
        <v>9300</v>
      </c>
      <c r="H116" s="23"/>
      <c r="I116" s="94">
        <v>2790</v>
      </c>
      <c r="J116" s="23"/>
      <c r="K116" s="93">
        <v>1860</v>
      </c>
      <c r="L116" s="23"/>
      <c r="M116" s="94">
        <v>930</v>
      </c>
      <c r="N116" s="93"/>
      <c r="O116" s="93"/>
      <c r="P116" s="93"/>
      <c r="Q116" s="93"/>
      <c r="R116" s="92">
        <v>14880</v>
      </c>
      <c r="S116" s="43"/>
      <c r="T116" s="43"/>
      <c r="U116" s="43"/>
      <c r="V116" s="43"/>
      <c r="W116" s="43"/>
      <c r="X116" s="91" t="s">
        <v>72</v>
      </c>
      <c r="Z116" s="90"/>
      <c r="AF116" s="30">
        <v>14880</v>
      </c>
      <c r="AG116" s="46"/>
      <c r="AH116" s="46">
        <f t="shared" si="8"/>
        <v>14880</v>
      </c>
      <c r="AI116" s="17">
        <f t="shared" si="9"/>
        <v>0</v>
      </c>
    </row>
    <row r="117" spans="2:35" ht="15.75" x14ac:dyDescent="0.25">
      <c r="B117" s="96"/>
      <c r="C117" s="20" t="s">
        <v>213</v>
      </c>
      <c r="D117" s="20">
        <v>113</v>
      </c>
      <c r="E117" s="93"/>
      <c r="F117" s="95" t="s">
        <v>234</v>
      </c>
      <c r="G117" s="92">
        <v>7440</v>
      </c>
      <c r="H117" s="23"/>
      <c r="I117" s="94">
        <v>2232</v>
      </c>
      <c r="J117" s="23"/>
      <c r="K117" s="93">
        <v>1488</v>
      </c>
      <c r="L117" s="23"/>
      <c r="M117" s="94">
        <v>744</v>
      </c>
      <c r="N117" s="93"/>
      <c r="O117" s="93"/>
      <c r="P117" s="93"/>
      <c r="Q117" s="93"/>
      <c r="R117" s="92">
        <v>11904</v>
      </c>
      <c r="S117" s="43"/>
      <c r="T117" s="43"/>
      <c r="U117" s="43"/>
      <c r="V117" s="43"/>
      <c r="W117" s="43"/>
      <c r="X117" s="91" t="s">
        <v>72</v>
      </c>
      <c r="Z117" s="90"/>
      <c r="AF117" s="30">
        <v>11904</v>
      </c>
      <c r="AG117" s="46"/>
      <c r="AH117" s="46">
        <f t="shared" si="8"/>
        <v>11904</v>
      </c>
      <c r="AI117" s="17">
        <f t="shared" si="9"/>
        <v>0</v>
      </c>
    </row>
    <row r="118" spans="2:35" ht="47.25" x14ac:dyDescent="0.25">
      <c r="B118" s="96"/>
      <c r="C118" s="20" t="s">
        <v>213</v>
      </c>
      <c r="D118" s="20">
        <v>114</v>
      </c>
      <c r="E118" s="93"/>
      <c r="F118" s="95" t="s">
        <v>233</v>
      </c>
      <c r="G118" s="92">
        <v>1860</v>
      </c>
      <c r="H118" s="23"/>
      <c r="I118" s="94">
        <v>558</v>
      </c>
      <c r="J118" s="23"/>
      <c r="K118" s="93">
        <v>372</v>
      </c>
      <c r="L118" s="23"/>
      <c r="M118" s="94">
        <v>186</v>
      </c>
      <c r="N118" s="93"/>
      <c r="O118" s="93"/>
      <c r="P118" s="93"/>
      <c r="Q118" s="93"/>
      <c r="R118" s="92">
        <v>2976</v>
      </c>
      <c r="S118" s="43"/>
      <c r="T118" s="43"/>
      <c r="U118" s="43"/>
      <c r="V118" s="43"/>
      <c r="W118" s="43"/>
      <c r="X118" s="91" t="s">
        <v>72</v>
      </c>
      <c r="Z118" s="90"/>
      <c r="AF118" s="30">
        <v>2976</v>
      </c>
      <c r="AG118" s="46"/>
      <c r="AH118" s="46">
        <f t="shared" si="8"/>
        <v>2976</v>
      </c>
      <c r="AI118" s="17">
        <f t="shared" si="9"/>
        <v>0</v>
      </c>
    </row>
    <row r="119" spans="2:35" ht="31.5" x14ac:dyDescent="0.25">
      <c r="B119" s="96"/>
      <c r="C119" s="20" t="s">
        <v>213</v>
      </c>
      <c r="D119" s="20">
        <v>115</v>
      </c>
      <c r="E119" s="93"/>
      <c r="F119" s="95" t="s">
        <v>232</v>
      </c>
      <c r="G119" s="92">
        <v>7440</v>
      </c>
      <c r="H119" s="23"/>
      <c r="I119" s="94">
        <v>2232</v>
      </c>
      <c r="J119" s="23"/>
      <c r="K119" s="93">
        <v>1488</v>
      </c>
      <c r="L119" s="23"/>
      <c r="M119" s="94">
        <v>744</v>
      </c>
      <c r="N119" s="93"/>
      <c r="O119" s="93"/>
      <c r="P119" s="93"/>
      <c r="Q119" s="93"/>
      <c r="R119" s="92">
        <v>11904</v>
      </c>
      <c r="S119" s="43"/>
      <c r="T119" s="43"/>
      <c r="U119" s="43"/>
      <c r="V119" s="43"/>
      <c r="W119" s="43"/>
      <c r="X119" s="91" t="s">
        <v>72</v>
      </c>
      <c r="Z119" s="90"/>
      <c r="AF119" s="30">
        <v>11904</v>
      </c>
      <c r="AG119" s="46"/>
      <c r="AH119" s="46">
        <f t="shared" si="8"/>
        <v>11904</v>
      </c>
      <c r="AI119" s="17">
        <f t="shared" si="9"/>
        <v>0</v>
      </c>
    </row>
    <row r="120" spans="2:35" ht="31.5" x14ac:dyDescent="0.25">
      <c r="B120" s="96"/>
      <c r="C120" s="20" t="s">
        <v>213</v>
      </c>
      <c r="D120" s="20">
        <v>116</v>
      </c>
      <c r="E120" s="93"/>
      <c r="F120" s="95" t="s">
        <v>231</v>
      </c>
      <c r="G120" s="92">
        <v>7440</v>
      </c>
      <c r="H120" s="23"/>
      <c r="I120" s="94">
        <v>2232</v>
      </c>
      <c r="J120" s="23"/>
      <c r="K120" s="93">
        <v>1488</v>
      </c>
      <c r="L120" s="23"/>
      <c r="M120" s="94">
        <v>744</v>
      </c>
      <c r="N120" s="93"/>
      <c r="O120" s="93"/>
      <c r="P120" s="93"/>
      <c r="Q120" s="93"/>
      <c r="R120" s="92">
        <v>11904</v>
      </c>
      <c r="S120" s="43"/>
      <c r="T120" s="43"/>
      <c r="U120" s="43"/>
      <c r="V120" s="43"/>
      <c r="W120" s="43"/>
      <c r="X120" s="91" t="s">
        <v>72</v>
      </c>
      <c r="Z120" s="90"/>
      <c r="AF120" s="30">
        <v>11904</v>
      </c>
      <c r="AG120" s="46"/>
      <c r="AH120" s="46">
        <f t="shared" si="8"/>
        <v>11904</v>
      </c>
      <c r="AI120" s="17">
        <f t="shared" si="9"/>
        <v>0</v>
      </c>
    </row>
    <row r="121" spans="2:35" ht="15.75" x14ac:dyDescent="0.25">
      <c r="B121" s="96"/>
      <c r="C121" s="20" t="s">
        <v>213</v>
      </c>
      <c r="D121" s="20">
        <v>117</v>
      </c>
      <c r="E121" s="93"/>
      <c r="F121" s="95" t="s">
        <v>230</v>
      </c>
      <c r="G121" s="92">
        <v>9300</v>
      </c>
      <c r="H121" s="23"/>
      <c r="I121" s="94">
        <v>2790</v>
      </c>
      <c r="J121" s="23"/>
      <c r="K121" s="93">
        <v>1860</v>
      </c>
      <c r="L121" s="23"/>
      <c r="M121" s="94">
        <v>930</v>
      </c>
      <c r="N121" s="93"/>
      <c r="O121" s="93"/>
      <c r="P121" s="93"/>
      <c r="Q121" s="93"/>
      <c r="R121" s="92">
        <v>14880</v>
      </c>
      <c r="S121" s="43"/>
      <c r="T121" s="43"/>
      <c r="U121" s="43"/>
      <c r="V121" s="43"/>
      <c r="W121" s="43"/>
      <c r="X121" s="91" t="s">
        <v>72</v>
      </c>
      <c r="Z121" s="90"/>
      <c r="AF121" s="30">
        <v>14880</v>
      </c>
      <c r="AG121" s="46"/>
      <c r="AH121" s="46">
        <f t="shared" si="8"/>
        <v>14880</v>
      </c>
      <c r="AI121" s="17">
        <f t="shared" si="9"/>
        <v>0</v>
      </c>
    </row>
    <row r="122" spans="2:35" ht="15.75" x14ac:dyDescent="0.25">
      <c r="B122" s="96"/>
      <c r="C122" s="20" t="s">
        <v>213</v>
      </c>
      <c r="D122" s="20">
        <v>118</v>
      </c>
      <c r="E122" s="93"/>
      <c r="F122" s="95" t="s">
        <v>229</v>
      </c>
      <c r="G122" s="92">
        <v>1860</v>
      </c>
      <c r="H122" s="23"/>
      <c r="I122" s="94">
        <v>558</v>
      </c>
      <c r="J122" s="23"/>
      <c r="K122" s="93">
        <v>372</v>
      </c>
      <c r="L122" s="23"/>
      <c r="M122" s="94">
        <v>186</v>
      </c>
      <c r="N122" s="93"/>
      <c r="O122" s="93"/>
      <c r="P122" s="93"/>
      <c r="Q122" s="93"/>
      <c r="R122" s="92">
        <v>2976</v>
      </c>
      <c r="S122" s="43"/>
      <c r="T122" s="43"/>
      <c r="U122" s="43"/>
      <c r="V122" s="43"/>
      <c r="W122" s="43"/>
      <c r="X122" s="91" t="s">
        <v>72</v>
      </c>
      <c r="Z122" s="90"/>
      <c r="AF122" s="30">
        <v>2976</v>
      </c>
      <c r="AG122" s="46"/>
      <c r="AH122" s="46">
        <f t="shared" si="8"/>
        <v>2976</v>
      </c>
      <c r="AI122" s="17">
        <f t="shared" si="9"/>
        <v>0</v>
      </c>
    </row>
    <row r="123" spans="2:35" ht="15.75" x14ac:dyDescent="0.25">
      <c r="B123" s="96"/>
      <c r="C123" s="20" t="s">
        <v>213</v>
      </c>
      <c r="D123" s="20">
        <v>119</v>
      </c>
      <c r="E123" s="93"/>
      <c r="F123" s="95" t="s">
        <v>228</v>
      </c>
      <c r="G123" s="92">
        <v>6510</v>
      </c>
      <c r="H123" s="23"/>
      <c r="I123" s="94">
        <v>1953</v>
      </c>
      <c r="J123" s="23"/>
      <c r="K123" s="93">
        <v>1302</v>
      </c>
      <c r="L123" s="23"/>
      <c r="M123" s="94">
        <v>651</v>
      </c>
      <c r="N123" s="93"/>
      <c r="O123" s="93"/>
      <c r="P123" s="93"/>
      <c r="Q123" s="93"/>
      <c r="R123" s="92">
        <v>10416</v>
      </c>
      <c r="S123" s="43"/>
      <c r="T123" s="43"/>
      <c r="U123" s="43"/>
      <c r="V123" s="43"/>
      <c r="W123" s="43"/>
      <c r="X123" s="91" t="s">
        <v>72</v>
      </c>
      <c r="Z123" s="90"/>
      <c r="AF123" s="30">
        <v>10416</v>
      </c>
      <c r="AG123" s="46"/>
      <c r="AH123" s="46">
        <f t="shared" si="8"/>
        <v>10416</v>
      </c>
      <c r="AI123" s="17">
        <f t="shared" si="9"/>
        <v>0</v>
      </c>
    </row>
    <row r="124" spans="2:35" ht="15.75" x14ac:dyDescent="0.25">
      <c r="B124" s="96"/>
      <c r="C124" s="20" t="s">
        <v>213</v>
      </c>
      <c r="D124" s="20">
        <v>120</v>
      </c>
      <c r="E124" s="93"/>
      <c r="F124" s="95" t="s">
        <v>227</v>
      </c>
      <c r="G124" s="92">
        <v>6510</v>
      </c>
      <c r="H124" s="23"/>
      <c r="I124" s="94">
        <v>1953</v>
      </c>
      <c r="J124" s="23"/>
      <c r="K124" s="93">
        <v>1302</v>
      </c>
      <c r="L124" s="23"/>
      <c r="M124" s="94">
        <v>651</v>
      </c>
      <c r="N124" s="93"/>
      <c r="O124" s="93"/>
      <c r="P124" s="93"/>
      <c r="Q124" s="93"/>
      <c r="R124" s="92">
        <v>10416</v>
      </c>
      <c r="S124" s="43"/>
      <c r="T124" s="43"/>
      <c r="U124" s="43"/>
      <c r="V124" s="43"/>
      <c r="W124" s="43"/>
      <c r="X124" s="91" t="s">
        <v>72</v>
      </c>
      <c r="Z124" s="90"/>
      <c r="AF124" s="30">
        <v>10416</v>
      </c>
      <c r="AG124" s="46"/>
      <c r="AH124" s="46">
        <f t="shared" si="8"/>
        <v>10416</v>
      </c>
      <c r="AI124" s="17">
        <f t="shared" si="9"/>
        <v>0</v>
      </c>
    </row>
    <row r="125" spans="2:35" ht="15.75" x14ac:dyDescent="0.25">
      <c r="B125" s="96"/>
      <c r="C125" s="20" t="s">
        <v>213</v>
      </c>
      <c r="D125" s="20">
        <v>121</v>
      </c>
      <c r="E125" s="93"/>
      <c r="F125" s="95" t="s">
        <v>226</v>
      </c>
      <c r="G125" s="92">
        <v>9300</v>
      </c>
      <c r="H125" s="23"/>
      <c r="I125" s="94">
        <v>2790</v>
      </c>
      <c r="J125" s="23"/>
      <c r="K125" s="93">
        <v>1860</v>
      </c>
      <c r="L125" s="23"/>
      <c r="M125" s="94">
        <v>930</v>
      </c>
      <c r="N125" s="93"/>
      <c r="O125" s="93"/>
      <c r="P125" s="93"/>
      <c r="Q125" s="93"/>
      <c r="R125" s="92">
        <v>14880</v>
      </c>
      <c r="S125" s="43"/>
      <c r="T125" s="43"/>
      <c r="U125" s="43"/>
      <c r="V125" s="43"/>
      <c r="W125" s="43"/>
      <c r="X125" s="91" t="s">
        <v>72</v>
      </c>
      <c r="Z125" s="90"/>
      <c r="AF125" s="30">
        <v>14880</v>
      </c>
      <c r="AG125" s="46"/>
      <c r="AH125" s="46">
        <f t="shared" si="8"/>
        <v>14880</v>
      </c>
      <c r="AI125" s="17">
        <f t="shared" si="9"/>
        <v>0</v>
      </c>
    </row>
    <row r="126" spans="2:35" ht="15.75" x14ac:dyDescent="0.25">
      <c r="B126" s="96"/>
      <c r="C126" s="20" t="s">
        <v>213</v>
      </c>
      <c r="D126" s="20">
        <v>122</v>
      </c>
      <c r="E126" s="93"/>
      <c r="F126" s="95" t="s">
        <v>225</v>
      </c>
      <c r="G126" s="92">
        <v>4650</v>
      </c>
      <c r="H126" s="23"/>
      <c r="I126" s="94">
        <v>1395</v>
      </c>
      <c r="J126" s="23"/>
      <c r="K126" s="93">
        <v>930</v>
      </c>
      <c r="L126" s="23"/>
      <c r="M126" s="94">
        <v>465</v>
      </c>
      <c r="N126" s="93"/>
      <c r="O126" s="93"/>
      <c r="P126" s="93"/>
      <c r="Q126" s="93"/>
      <c r="R126" s="92">
        <v>7440</v>
      </c>
      <c r="S126" s="43"/>
      <c r="T126" s="43"/>
      <c r="U126" s="43"/>
      <c r="V126" s="43"/>
      <c r="W126" s="43"/>
      <c r="X126" s="91" t="s">
        <v>72</v>
      </c>
      <c r="Z126" s="90"/>
      <c r="AF126" s="30">
        <v>7440</v>
      </c>
      <c r="AG126" s="46"/>
      <c r="AH126" s="46">
        <f t="shared" si="8"/>
        <v>7440</v>
      </c>
      <c r="AI126" s="17">
        <f t="shared" si="9"/>
        <v>0</v>
      </c>
    </row>
    <row r="127" spans="2:35" ht="31.5" x14ac:dyDescent="0.25">
      <c r="B127" s="96"/>
      <c r="C127" s="20" t="s">
        <v>213</v>
      </c>
      <c r="D127" s="20">
        <v>123</v>
      </c>
      <c r="E127" s="93"/>
      <c r="F127" s="95" t="s">
        <v>224</v>
      </c>
      <c r="G127" s="92">
        <v>7440</v>
      </c>
      <c r="H127" s="23"/>
      <c r="I127" s="94">
        <v>2232</v>
      </c>
      <c r="J127" s="23"/>
      <c r="K127" s="93">
        <v>1488</v>
      </c>
      <c r="L127" s="23"/>
      <c r="M127" s="94">
        <v>744</v>
      </c>
      <c r="N127" s="93"/>
      <c r="O127" s="93"/>
      <c r="P127" s="93"/>
      <c r="Q127" s="93"/>
      <c r="R127" s="92">
        <v>11904</v>
      </c>
      <c r="S127" s="43"/>
      <c r="T127" s="43"/>
      <c r="U127" s="43"/>
      <c r="V127" s="43"/>
      <c r="W127" s="43"/>
      <c r="X127" s="91" t="s">
        <v>72</v>
      </c>
      <c r="Z127" s="90"/>
      <c r="AF127" s="30">
        <v>11904</v>
      </c>
      <c r="AG127" s="46"/>
      <c r="AH127" s="46">
        <f t="shared" si="8"/>
        <v>11904</v>
      </c>
      <c r="AI127" s="17">
        <f t="shared" si="9"/>
        <v>0</v>
      </c>
    </row>
    <row r="128" spans="2:35" ht="31.5" x14ac:dyDescent="0.25">
      <c r="B128" s="96"/>
      <c r="C128" s="20" t="s">
        <v>213</v>
      </c>
      <c r="D128" s="20">
        <v>124</v>
      </c>
      <c r="E128" s="93"/>
      <c r="F128" s="95" t="s">
        <v>223</v>
      </c>
      <c r="G128" s="92">
        <v>7440</v>
      </c>
      <c r="H128" s="23"/>
      <c r="I128" s="94">
        <v>2232</v>
      </c>
      <c r="J128" s="23"/>
      <c r="K128" s="93">
        <v>1488</v>
      </c>
      <c r="L128" s="23"/>
      <c r="M128" s="94">
        <v>744</v>
      </c>
      <c r="N128" s="93"/>
      <c r="O128" s="93"/>
      <c r="P128" s="93"/>
      <c r="Q128" s="93"/>
      <c r="R128" s="92">
        <v>11904</v>
      </c>
      <c r="S128" s="43"/>
      <c r="T128" s="43"/>
      <c r="U128" s="43"/>
      <c r="V128" s="43"/>
      <c r="W128" s="43"/>
      <c r="X128" s="91" t="s">
        <v>72</v>
      </c>
      <c r="Z128" s="90"/>
      <c r="AF128" s="30">
        <v>11904</v>
      </c>
      <c r="AG128" s="46"/>
      <c r="AH128" s="46">
        <f t="shared" si="8"/>
        <v>11904</v>
      </c>
      <c r="AI128" s="17">
        <f t="shared" si="9"/>
        <v>0</v>
      </c>
    </row>
    <row r="129" spans="2:35" ht="31.5" x14ac:dyDescent="0.25">
      <c r="B129" s="96"/>
      <c r="C129" s="20" t="s">
        <v>213</v>
      </c>
      <c r="D129" s="20">
        <v>125</v>
      </c>
      <c r="E129" s="93"/>
      <c r="F129" s="95" t="s">
        <v>222</v>
      </c>
      <c r="G129" s="92">
        <v>7440</v>
      </c>
      <c r="H129" s="23"/>
      <c r="I129" s="94">
        <v>2232</v>
      </c>
      <c r="J129" s="23"/>
      <c r="K129" s="93">
        <v>1488</v>
      </c>
      <c r="L129" s="23"/>
      <c r="M129" s="94">
        <v>744</v>
      </c>
      <c r="N129" s="93"/>
      <c r="O129" s="93"/>
      <c r="P129" s="93"/>
      <c r="Q129" s="93"/>
      <c r="R129" s="92">
        <v>11904</v>
      </c>
      <c r="S129" s="43"/>
      <c r="T129" s="43"/>
      <c r="U129" s="43"/>
      <c r="V129" s="43"/>
      <c r="W129" s="43"/>
      <c r="X129" s="91" t="s">
        <v>72</v>
      </c>
      <c r="Z129" s="90"/>
      <c r="AF129" s="30">
        <v>11904</v>
      </c>
      <c r="AG129" s="46"/>
      <c r="AH129" s="46">
        <f t="shared" si="8"/>
        <v>11904</v>
      </c>
      <c r="AI129" s="17">
        <f t="shared" si="9"/>
        <v>0</v>
      </c>
    </row>
    <row r="130" spans="2:35" ht="31.5" x14ac:dyDescent="0.25">
      <c r="B130" s="96"/>
      <c r="C130" s="20" t="s">
        <v>213</v>
      </c>
      <c r="D130" s="20">
        <v>126</v>
      </c>
      <c r="E130" s="93"/>
      <c r="F130" s="95" t="s">
        <v>221</v>
      </c>
      <c r="G130" s="92">
        <v>7440</v>
      </c>
      <c r="H130" s="23"/>
      <c r="I130" s="94">
        <v>2232</v>
      </c>
      <c r="J130" s="23"/>
      <c r="K130" s="93">
        <v>1488</v>
      </c>
      <c r="L130" s="23"/>
      <c r="M130" s="94">
        <v>744</v>
      </c>
      <c r="N130" s="93"/>
      <c r="O130" s="93"/>
      <c r="P130" s="93"/>
      <c r="Q130" s="93"/>
      <c r="R130" s="92">
        <v>11904</v>
      </c>
      <c r="S130" s="43"/>
      <c r="T130" s="43"/>
      <c r="U130" s="43"/>
      <c r="V130" s="43"/>
      <c r="W130" s="43"/>
      <c r="X130" s="91" t="s">
        <v>72</v>
      </c>
      <c r="Z130" s="90"/>
      <c r="AF130" s="30">
        <v>11904</v>
      </c>
      <c r="AG130" s="46"/>
      <c r="AH130" s="46">
        <f t="shared" si="8"/>
        <v>11904</v>
      </c>
      <c r="AI130" s="17">
        <f t="shared" si="9"/>
        <v>0</v>
      </c>
    </row>
    <row r="131" spans="2:35" ht="31.5" x14ac:dyDescent="0.25">
      <c r="B131" s="96"/>
      <c r="C131" s="20" t="s">
        <v>213</v>
      </c>
      <c r="D131" s="20">
        <v>127</v>
      </c>
      <c r="E131" s="93"/>
      <c r="F131" s="95" t="s">
        <v>220</v>
      </c>
      <c r="G131" s="92">
        <v>9300</v>
      </c>
      <c r="H131" s="23"/>
      <c r="I131" s="94">
        <v>2790</v>
      </c>
      <c r="J131" s="23"/>
      <c r="K131" s="93">
        <v>1860</v>
      </c>
      <c r="L131" s="23"/>
      <c r="M131" s="94">
        <v>930</v>
      </c>
      <c r="N131" s="93"/>
      <c r="O131" s="93"/>
      <c r="P131" s="93"/>
      <c r="Q131" s="93"/>
      <c r="R131" s="92">
        <v>14880</v>
      </c>
      <c r="S131" s="43"/>
      <c r="T131" s="43"/>
      <c r="U131" s="43"/>
      <c r="V131" s="43"/>
      <c r="W131" s="43"/>
      <c r="X131" s="91" t="s">
        <v>72</v>
      </c>
      <c r="Z131" s="90"/>
      <c r="AF131" s="30">
        <v>14880</v>
      </c>
      <c r="AG131" s="46"/>
      <c r="AH131" s="46">
        <f t="shared" si="8"/>
        <v>14880</v>
      </c>
      <c r="AI131" s="17">
        <f t="shared" si="9"/>
        <v>0</v>
      </c>
    </row>
    <row r="132" spans="2:35" ht="15.75" x14ac:dyDescent="0.25">
      <c r="B132" s="96"/>
      <c r="C132" s="20" t="s">
        <v>213</v>
      </c>
      <c r="D132" s="20">
        <v>128</v>
      </c>
      <c r="E132" s="93"/>
      <c r="F132" s="95" t="s">
        <v>219</v>
      </c>
      <c r="G132" s="92">
        <v>9300</v>
      </c>
      <c r="H132" s="23"/>
      <c r="I132" s="94">
        <v>2790</v>
      </c>
      <c r="J132" s="23"/>
      <c r="K132" s="93">
        <v>1860</v>
      </c>
      <c r="L132" s="23"/>
      <c r="M132" s="94">
        <v>930</v>
      </c>
      <c r="N132" s="93"/>
      <c r="O132" s="93"/>
      <c r="P132" s="93"/>
      <c r="Q132" s="93"/>
      <c r="R132" s="92">
        <v>14880</v>
      </c>
      <c r="S132" s="43"/>
      <c r="T132" s="43"/>
      <c r="U132" s="43"/>
      <c r="V132" s="43"/>
      <c r="W132" s="43"/>
      <c r="X132" s="91" t="s">
        <v>72</v>
      </c>
      <c r="Z132" s="90"/>
      <c r="AF132" s="30">
        <v>14880</v>
      </c>
      <c r="AG132" s="46"/>
      <c r="AH132" s="46">
        <f t="shared" si="8"/>
        <v>14880</v>
      </c>
      <c r="AI132" s="17">
        <f t="shared" si="9"/>
        <v>0</v>
      </c>
    </row>
    <row r="133" spans="2:35" ht="31.5" x14ac:dyDescent="0.25">
      <c r="B133" s="96"/>
      <c r="C133" s="20" t="s">
        <v>213</v>
      </c>
      <c r="D133" s="20">
        <v>129</v>
      </c>
      <c r="E133" s="93"/>
      <c r="F133" s="95" t="s">
        <v>218</v>
      </c>
      <c r="G133" s="92">
        <v>9300</v>
      </c>
      <c r="H133" s="23"/>
      <c r="I133" s="94">
        <v>2790</v>
      </c>
      <c r="J133" s="23"/>
      <c r="K133" s="93">
        <v>1860</v>
      </c>
      <c r="L133" s="23"/>
      <c r="M133" s="94">
        <v>930</v>
      </c>
      <c r="N133" s="93"/>
      <c r="O133" s="93"/>
      <c r="P133" s="93"/>
      <c r="Q133" s="93"/>
      <c r="R133" s="92">
        <v>14880</v>
      </c>
      <c r="S133" s="43"/>
      <c r="T133" s="43"/>
      <c r="U133" s="43"/>
      <c r="V133" s="43"/>
      <c r="W133" s="43"/>
      <c r="X133" s="91" t="s">
        <v>72</v>
      </c>
      <c r="Z133" s="90"/>
      <c r="AF133" s="30">
        <v>14880</v>
      </c>
      <c r="AG133" s="46"/>
      <c r="AH133" s="46">
        <f t="shared" ref="AH133:AH164" si="10">+AG133+AF133</f>
        <v>14880</v>
      </c>
      <c r="AI133" s="17">
        <f t="shared" ref="AI133:AI164" si="11">+AH133-R133</f>
        <v>0</v>
      </c>
    </row>
    <row r="134" spans="2:35" ht="15.75" x14ac:dyDescent="0.25">
      <c r="B134" s="96"/>
      <c r="C134" s="20" t="s">
        <v>213</v>
      </c>
      <c r="D134" s="20">
        <v>130</v>
      </c>
      <c r="E134" s="93"/>
      <c r="F134" s="95" t="s">
        <v>217</v>
      </c>
      <c r="G134" s="92">
        <v>4650</v>
      </c>
      <c r="H134" s="23"/>
      <c r="I134" s="94">
        <v>1395</v>
      </c>
      <c r="J134" s="23"/>
      <c r="K134" s="93">
        <v>930</v>
      </c>
      <c r="L134" s="23"/>
      <c r="M134" s="94">
        <v>465</v>
      </c>
      <c r="N134" s="93"/>
      <c r="O134" s="93"/>
      <c r="P134" s="93"/>
      <c r="Q134" s="93"/>
      <c r="R134" s="92">
        <v>7440</v>
      </c>
      <c r="S134" s="43"/>
      <c r="T134" s="43"/>
      <c r="U134" s="43"/>
      <c r="V134" s="43"/>
      <c r="W134" s="43"/>
      <c r="X134" s="91" t="s">
        <v>72</v>
      </c>
      <c r="Z134" s="90"/>
      <c r="AF134" s="30">
        <v>7440</v>
      </c>
      <c r="AG134" s="46"/>
      <c r="AH134" s="46">
        <f t="shared" si="10"/>
        <v>7440</v>
      </c>
      <c r="AI134" s="17">
        <f t="shared" si="11"/>
        <v>0</v>
      </c>
    </row>
    <row r="135" spans="2:35" ht="31.5" x14ac:dyDescent="0.25">
      <c r="B135" s="96"/>
      <c r="C135" s="20" t="s">
        <v>213</v>
      </c>
      <c r="D135" s="20">
        <v>131</v>
      </c>
      <c r="E135" s="93"/>
      <c r="F135" s="95" t="s">
        <v>216</v>
      </c>
      <c r="G135" s="92">
        <v>5580</v>
      </c>
      <c r="H135" s="23"/>
      <c r="I135" s="94">
        <v>1674</v>
      </c>
      <c r="J135" s="23"/>
      <c r="K135" s="93">
        <v>1116</v>
      </c>
      <c r="L135" s="23"/>
      <c r="M135" s="94">
        <v>558</v>
      </c>
      <c r="N135" s="93"/>
      <c r="O135" s="93"/>
      <c r="P135" s="93"/>
      <c r="Q135" s="93"/>
      <c r="R135" s="92">
        <v>8928</v>
      </c>
      <c r="S135" s="43"/>
      <c r="T135" s="43"/>
      <c r="U135" s="43"/>
      <c r="V135" s="43"/>
      <c r="W135" s="43"/>
      <c r="X135" s="91" t="s">
        <v>72</v>
      </c>
      <c r="Z135" s="90"/>
      <c r="AF135" s="30">
        <v>8928</v>
      </c>
      <c r="AG135" s="46"/>
      <c r="AH135" s="46">
        <f t="shared" si="10"/>
        <v>8928</v>
      </c>
      <c r="AI135" s="17">
        <f t="shared" si="11"/>
        <v>0</v>
      </c>
    </row>
    <row r="136" spans="2:35" ht="15.75" x14ac:dyDescent="0.25">
      <c r="B136" s="96"/>
      <c r="C136" s="20" t="s">
        <v>213</v>
      </c>
      <c r="D136" s="20">
        <v>132</v>
      </c>
      <c r="E136" s="93"/>
      <c r="F136" s="95" t="s">
        <v>215</v>
      </c>
      <c r="G136" s="92">
        <v>4650</v>
      </c>
      <c r="H136" s="23"/>
      <c r="I136" s="94">
        <v>1395</v>
      </c>
      <c r="J136" s="23"/>
      <c r="K136" s="93">
        <v>930</v>
      </c>
      <c r="L136" s="23"/>
      <c r="M136" s="94">
        <v>465</v>
      </c>
      <c r="N136" s="93"/>
      <c r="O136" s="93"/>
      <c r="P136" s="93"/>
      <c r="Q136" s="93"/>
      <c r="R136" s="92">
        <v>7440</v>
      </c>
      <c r="S136" s="43"/>
      <c r="T136" s="43"/>
      <c r="U136" s="43"/>
      <c r="V136" s="43"/>
      <c r="W136" s="43"/>
      <c r="X136" s="91" t="s">
        <v>72</v>
      </c>
      <c r="Z136" s="90"/>
      <c r="AF136" s="30">
        <v>7440</v>
      </c>
      <c r="AG136" s="46"/>
      <c r="AH136" s="46">
        <f t="shared" si="10"/>
        <v>7440</v>
      </c>
      <c r="AI136" s="17">
        <f t="shared" si="11"/>
        <v>0</v>
      </c>
    </row>
    <row r="137" spans="2:35" ht="31.5" x14ac:dyDescent="0.25">
      <c r="B137" s="96"/>
      <c r="C137" s="20" t="s">
        <v>213</v>
      </c>
      <c r="D137" s="20">
        <v>133</v>
      </c>
      <c r="E137" s="93"/>
      <c r="F137" s="95" t="s">
        <v>214</v>
      </c>
      <c r="G137" s="92">
        <v>2790</v>
      </c>
      <c r="H137" s="23"/>
      <c r="I137" s="94">
        <v>837</v>
      </c>
      <c r="J137" s="23"/>
      <c r="K137" s="93">
        <v>558</v>
      </c>
      <c r="L137" s="23"/>
      <c r="M137" s="94">
        <v>279</v>
      </c>
      <c r="N137" s="93"/>
      <c r="O137" s="93"/>
      <c r="P137" s="93"/>
      <c r="Q137" s="93"/>
      <c r="R137" s="92">
        <v>4464</v>
      </c>
      <c r="S137" s="43"/>
      <c r="T137" s="43"/>
      <c r="U137" s="43"/>
      <c r="V137" s="43"/>
      <c r="W137" s="43"/>
      <c r="X137" s="91" t="s">
        <v>72</v>
      </c>
      <c r="Z137" s="90"/>
      <c r="AF137" s="30">
        <v>4464</v>
      </c>
      <c r="AG137" s="46"/>
      <c r="AH137" s="46">
        <f t="shared" si="10"/>
        <v>4464</v>
      </c>
      <c r="AI137" s="17">
        <f t="shared" si="11"/>
        <v>0</v>
      </c>
    </row>
    <row r="138" spans="2:35" ht="15.75" x14ac:dyDescent="0.25">
      <c r="B138" s="96"/>
      <c r="C138" s="20" t="s">
        <v>213</v>
      </c>
      <c r="D138" s="20">
        <v>134</v>
      </c>
      <c r="E138" s="93"/>
      <c r="F138" s="95" t="s">
        <v>212</v>
      </c>
      <c r="G138" s="92">
        <v>2790</v>
      </c>
      <c r="H138" s="23"/>
      <c r="I138" s="94">
        <v>837</v>
      </c>
      <c r="J138" s="23"/>
      <c r="K138" s="93">
        <v>558</v>
      </c>
      <c r="L138" s="23"/>
      <c r="M138" s="94">
        <v>279</v>
      </c>
      <c r="N138" s="93"/>
      <c r="O138" s="93"/>
      <c r="P138" s="93"/>
      <c r="Q138" s="93"/>
      <c r="R138" s="92">
        <v>4464</v>
      </c>
      <c r="S138" s="43"/>
      <c r="T138" s="43"/>
      <c r="U138" s="43"/>
      <c r="V138" s="43"/>
      <c r="W138" s="43"/>
      <c r="X138" s="91" t="s">
        <v>72</v>
      </c>
      <c r="Z138" s="90"/>
      <c r="AF138" s="30">
        <v>4464</v>
      </c>
      <c r="AG138" s="46"/>
      <c r="AH138" s="46">
        <f t="shared" si="10"/>
        <v>4464</v>
      </c>
      <c r="AI138" s="17">
        <f t="shared" si="11"/>
        <v>0</v>
      </c>
    </row>
    <row r="139" spans="2:35" s="86" customFormat="1" ht="22.5" x14ac:dyDescent="0.25">
      <c r="B139" s="15"/>
      <c r="C139" s="12"/>
      <c r="D139" s="11"/>
      <c r="E139" s="11"/>
      <c r="F139" s="5" t="s">
        <v>3</v>
      </c>
      <c r="G139" s="14"/>
      <c r="H139" s="13"/>
      <c r="I139" s="12"/>
      <c r="J139" s="12"/>
      <c r="K139" s="12"/>
      <c r="L139" s="12"/>
      <c r="M139" s="12"/>
      <c r="N139" s="12"/>
      <c r="O139" s="12"/>
      <c r="P139" s="12"/>
      <c r="Q139" s="12"/>
      <c r="R139" s="11"/>
      <c r="X139" s="89"/>
      <c r="Z139" s="88"/>
    </row>
    <row r="140" spans="2:35" s="86" customFormat="1" ht="33.75" x14ac:dyDescent="0.25">
      <c r="B140" s="10"/>
      <c r="C140" s="8"/>
      <c r="D140" s="7"/>
      <c r="E140" s="7"/>
      <c r="F140" s="5" t="s">
        <v>2</v>
      </c>
      <c r="G140" s="9">
        <v>0.3</v>
      </c>
      <c r="H140" s="3">
        <v>0.3</v>
      </c>
      <c r="I140" s="8"/>
      <c r="J140" s="8"/>
      <c r="K140" s="8"/>
      <c r="L140" s="8"/>
      <c r="M140" s="8"/>
      <c r="N140" s="8"/>
      <c r="O140" s="8"/>
      <c r="P140" s="8"/>
      <c r="Q140" s="8"/>
      <c r="R140" s="7"/>
      <c r="X140" s="89"/>
      <c r="Z140" s="88"/>
    </row>
    <row r="141" spans="2:35" s="86" customFormat="1" ht="33.75" x14ac:dyDescent="0.25">
      <c r="B141" s="10"/>
      <c r="C141" s="8"/>
      <c r="D141" s="7"/>
      <c r="E141" s="7"/>
      <c r="F141" s="5" t="s">
        <v>1</v>
      </c>
      <c r="G141" s="9">
        <v>0.2</v>
      </c>
      <c r="H141" s="3">
        <v>0.2</v>
      </c>
      <c r="I141" s="8"/>
      <c r="J141" s="8"/>
      <c r="K141" s="8"/>
      <c r="L141" s="8"/>
      <c r="M141" s="8"/>
      <c r="N141" s="8"/>
      <c r="O141" s="8"/>
      <c r="P141" s="8"/>
      <c r="Q141" s="8"/>
      <c r="R141" s="7"/>
    </row>
    <row r="142" spans="2:35" s="86" customFormat="1" ht="45.75" thickBot="1" x14ac:dyDescent="0.3">
      <c r="B142" s="6"/>
      <c r="C142" s="2"/>
      <c r="D142" s="1"/>
      <c r="E142" s="1"/>
      <c r="F142" s="5" t="s">
        <v>0</v>
      </c>
      <c r="G142" s="4">
        <v>0.1</v>
      </c>
      <c r="H142" s="3">
        <v>0.1</v>
      </c>
      <c r="I142" s="2"/>
      <c r="J142" s="2"/>
      <c r="K142" s="2"/>
      <c r="L142" s="2"/>
      <c r="M142" s="2"/>
      <c r="N142" s="2"/>
      <c r="O142" s="2"/>
      <c r="P142" s="2"/>
      <c r="Q142" s="2"/>
      <c r="R142" s="1"/>
    </row>
    <row r="143" spans="2:35" s="86" customFormat="1" x14ac:dyDescent="0.25">
      <c r="D143" s="70"/>
      <c r="F143" s="87"/>
      <c r="G143" s="71"/>
      <c r="H143" s="71"/>
      <c r="I143" s="71"/>
      <c r="J143" s="71"/>
      <c r="K143" s="71"/>
      <c r="L143" s="71"/>
      <c r="M143" s="71"/>
    </row>
    <row r="144" spans="2:35" s="86" customFormat="1" x14ac:dyDescent="0.25">
      <c r="D144" s="70"/>
      <c r="F144" s="87"/>
      <c r="G144" s="71"/>
      <c r="H144" s="71"/>
      <c r="I144" s="71"/>
      <c r="J144" s="71"/>
      <c r="K144" s="71"/>
      <c r="L144" s="71"/>
      <c r="M144" s="71"/>
    </row>
    <row r="145" spans="4:13" s="86" customFormat="1" x14ac:dyDescent="0.25">
      <c r="D145" s="70"/>
      <c r="F145" s="87"/>
      <c r="G145" s="71"/>
      <c r="H145" s="71"/>
      <c r="I145" s="71"/>
      <c r="J145" s="71"/>
      <c r="K145" s="71"/>
      <c r="L145" s="71"/>
      <c r="M145" s="71"/>
    </row>
    <row r="146" spans="4:13" s="86" customFormat="1" x14ac:dyDescent="0.25">
      <c r="D146" s="70"/>
      <c r="F146" s="87"/>
      <c r="G146" s="71"/>
      <c r="H146" s="71"/>
      <c r="I146" s="71"/>
      <c r="J146" s="71"/>
      <c r="K146" s="71"/>
      <c r="L146" s="71"/>
      <c r="M146" s="71"/>
    </row>
    <row r="147" spans="4:13" s="86" customFormat="1" x14ac:dyDescent="0.25">
      <c r="F147" s="87"/>
      <c r="G147" s="71"/>
      <c r="H147" s="71"/>
      <c r="I147" s="71"/>
      <c r="J147" s="71"/>
      <c r="K147" s="71"/>
      <c r="L147" s="71"/>
      <c r="M147" s="71"/>
    </row>
    <row r="148" spans="4:13" s="86" customFormat="1" x14ac:dyDescent="0.25">
      <c r="F148" s="87"/>
    </row>
  </sheetData>
  <mergeCells count="6">
    <mergeCell ref="V4:W4"/>
    <mergeCell ref="H4:I4"/>
    <mergeCell ref="J4:K4"/>
    <mergeCell ref="L4:M4"/>
    <mergeCell ref="N4:O4"/>
    <mergeCell ref="P4:Q4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sqref="A1:P1"/>
    </sheetView>
  </sheetViews>
  <sheetFormatPr baseColWidth="10" defaultRowHeight="15" x14ac:dyDescent="0.25"/>
  <cols>
    <col min="1" max="1" width="12.7109375" customWidth="1"/>
    <col min="3" max="3" width="0" hidden="1" customWidth="1"/>
    <col min="4" max="4" width="47.42578125" customWidth="1"/>
    <col min="5" max="5" width="17" customWidth="1"/>
    <col min="6" max="6" width="0" hidden="1" customWidth="1"/>
    <col min="7" max="7" width="13.5703125" customWidth="1"/>
    <col min="8" max="8" width="0" hidden="1" customWidth="1"/>
    <col min="9" max="9" width="14.42578125" customWidth="1"/>
    <col min="10" max="10" width="0" hidden="1" customWidth="1"/>
    <col min="11" max="11" width="13.28515625" customWidth="1"/>
    <col min="12" max="15" width="0" hidden="1" customWidth="1"/>
    <col min="16" max="16" width="15.42578125" customWidth="1"/>
  </cols>
  <sheetData>
    <row r="1" spans="1:16" ht="159" customHeight="1" thickBot="1" x14ac:dyDescent="0.3">
      <c r="A1" s="344"/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16" ht="24" thickBot="1" x14ac:dyDescent="0.3">
      <c r="A2" s="317" t="s">
        <v>69</v>
      </c>
      <c r="B2" s="317" t="s">
        <v>135</v>
      </c>
      <c r="C2" s="316" t="s">
        <v>67</v>
      </c>
      <c r="D2" s="315" t="s">
        <v>1443</v>
      </c>
      <c r="E2" s="314" t="s">
        <v>65</v>
      </c>
      <c r="F2" s="345" t="s">
        <v>64</v>
      </c>
      <c r="G2" s="346"/>
      <c r="H2" s="345" t="s">
        <v>63</v>
      </c>
      <c r="I2" s="346"/>
      <c r="J2" s="345" t="s">
        <v>62</v>
      </c>
      <c r="K2" s="346"/>
      <c r="L2" s="347" t="s">
        <v>62</v>
      </c>
      <c r="M2" s="348"/>
      <c r="N2" s="347" t="s">
        <v>62</v>
      </c>
      <c r="O2" s="348"/>
      <c r="P2" s="313" t="s">
        <v>60</v>
      </c>
    </row>
    <row r="3" spans="1:16" ht="23.25" x14ac:dyDescent="0.25">
      <c r="A3" s="305" t="s">
        <v>1442</v>
      </c>
      <c r="B3" s="310">
        <v>1</v>
      </c>
      <c r="C3" s="310">
        <v>1</v>
      </c>
      <c r="D3" s="309" t="s">
        <v>55</v>
      </c>
      <c r="E3" s="308">
        <v>293.32800000000003</v>
      </c>
      <c r="F3" s="310">
        <v>0</v>
      </c>
      <c r="G3" s="299">
        <v>0</v>
      </c>
      <c r="H3" s="300">
        <v>0</v>
      </c>
      <c r="I3" s="299">
        <v>0</v>
      </c>
      <c r="J3" s="300">
        <v>0</v>
      </c>
      <c r="K3" s="299">
        <v>0</v>
      </c>
      <c r="L3" s="300">
        <v>0</v>
      </c>
      <c r="M3" s="299">
        <v>0</v>
      </c>
      <c r="N3" s="310">
        <v>0</v>
      </c>
      <c r="O3" s="308">
        <v>0</v>
      </c>
      <c r="P3" s="311">
        <v>293.32800000000003</v>
      </c>
    </row>
    <row r="4" spans="1:16" ht="23.25" x14ac:dyDescent="0.25">
      <c r="A4" s="305" t="s">
        <v>1442</v>
      </c>
      <c r="B4" s="310">
        <v>2</v>
      </c>
      <c r="C4" s="310">
        <v>1</v>
      </c>
      <c r="D4" s="309" t="s">
        <v>54</v>
      </c>
      <c r="E4" s="308">
        <v>514.20600000000002</v>
      </c>
      <c r="F4" s="310">
        <v>0</v>
      </c>
      <c r="G4" s="299">
        <v>0</v>
      </c>
      <c r="H4" s="300">
        <v>0</v>
      </c>
      <c r="I4" s="299">
        <v>0</v>
      </c>
      <c r="J4" s="300">
        <v>0</v>
      </c>
      <c r="K4" s="299">
        <v>0</v>
      </c>
      <c r="L4" s="300">
        <v>0</v>
      </c>
      <c r="M4" s="299">
        <v>0</v>
      </c>
      <c r="N4" s="310">
        <v>0</v>
      </c>
      <c r="O4" s="308">
        <v>0</v>
      </c>
      <c r="P4" s="311">
        <v>514.20600000000002</v>
      </c>
    </row>
    <row r="5" spans="1:16" ht="23.25" x14ac:dyDescent="0.25">
      <c r="A5" s="305" t="s">
        <v>1442</v>
      </c>
      <c r="B5" s="310">
        <v>3</v>
      </c>
      <c r="C5" s="310">
        <v>1</v>
      </c>
      <c r="D5" s="309" t="s">
        <v>53</v>
      </c>
      <c r="E5" s="308">
        <v>586.66650000000004</v>
      </c>
      <c r="F5" s="310">
        <v>0</v>
      </c>
      <c r="G5" s="299">
        <v>0</v>
      </c>
      <c r="H5" s="300">
        <v>0</v>
      </c>
      <c r="I5" s="299">
        <v>0</v>
      </c>
      <c r="J5" s="300">
        <v>0</v>
      </c>
      <c r="K5" s="299">
        <v>0</v>
      </c>
      <c r="L5" s="300">
        <v>0</v>
      </c>
      <c r="M5" s="299">
        <v>0</v>
      </c>
      <c r="N5" s="310">
        <v>0</v>
      </c>
      <c r="O5" s="308">
        <v>0</v>
      </c>
      <c r="P5" s="311">
        <v>586.66650000000004</v>
      </c>
    </row>
    <row r="6" spans="1:16" ht="23.25" x14ac:dyDescent="0.25">
      <c r="A6" s="305" t="s">
        <v>1442</v>
      </c>
      <c r="B6" s="310">
        <v>4</v>
      </c>
      <c r="C6" s="310">
        <v>1</v>
      </c>
      <c r="D6" s="309" t="s">
        <v>52</v>
      </c>
      <c r="E6" s="308">
        <v>514.20600000000002</v>
      </c>
      <c r="F6" s="310">
        <v>0</v>
      </c>
      <c r="G6" s="299">
        <v>0</v>
      </c>
      <c r="H6" s="300">
        <v>0</v>
      </c>
      <c r="I6" s="299">
        <v>0</v>
      </c>
      <c r="J6" s="300">
        <v>0</v>
      </c>
      <c r="K6" s="299">
        <v>0</v>
      </c>
      <c r="L6" s="300">
        <v>0</v>
      </c>
      <c r="M6" s="299">
        <v>0</v>
      </c>
      <c r="N6" s="310">
        <v>0</v>
      </c>
      <c r="O6" s="308">
        <v>0</v>
      </c>
      <c r="P6" s="311">
        <v>514.20600000000002</v>
      </c>
    </row>
    <row r="7" spans="1:16" ht="23.25" x14ac:dyDescent="0.25">
      <c r="A7" s="305" t="s">
        <v>1442</v>
      </c>
      <c r="B7" s="310">
        <v>5</v>
      </c>
      <c r="C7" s="310">
        <v>1</v>
      </c>
      <c r="D7" s="309" t="s">
        <v>51</v>
      </c>
      <c r="E7" s="308">
        <v>514.20600000000002</v>
      </c>
      <c r="F7" s="310">
        <v>0</v>
      </c>
      <c r="G7" s="299">
        <v>0</v>
      </c>
      <c r="H7" s="300">
        <v>0</v>
      </c>
      <c r="I7" s="299">
        <v>0</v>
      </c>
      <c r="J7" s="300">
        <v>0</v>
      </c>
      <c r="K7" s="299">
        <v>0</v>
      </c>
      <c r="L7" s="300">
        <v>0</v>
      </c>
      <c r="M7" s="299">
        <v>0</v>
      </c>
      <c r="N7" s="310">
        <v>0</v>
      </c>
      <c r="O7" s="308">
        <v>0</v>
      </c>
      <c r="P7" s="311">
        <v>514.20600000000002</v>
      </c>
    </row>
    <row r="8" spans="1:16" ht="23.25" x14ac:dyDescent="0.25">
      <c r="A8" s="305" t="s">
        <v>1442</v>
      </c>
      <c r="B8" s="310">
        <v>6</v>
      </c>
      <c r="C8" s="310">
        <v>1</v>
      </c>
      <c r="D8" s="309" t="s">
        <v>50</v>
      </c>
      <c r="E8" s="308">
        <v>514.20600000000002</v>
      </c>
      <c r="F8" s="310">
        <v>0</v>
      </c>
      <c r="G8" s="299">
        <v>0</v>
      </c>
      <c r="H8" s="300">
        <v>0</v>
      </c>
      <c r="I8" s="299">
        <v>0</v>
      </c>
      <c r="J8" s="300">
        <v>0</v>
      </c>
      <c r="K8" s="299">
        <v>0</v>
      </c>
      <c r="L8" s="300">
        <v>0</v>
      </c>
      <c r="M8" s="299">
        <v>0</v>
      </c>
      <c r="N8" s="310">
        <v>0</v>
      </c>
      <c r="O8" s="308">
        <v>0</v>
      </c>
      <c r="P8" s="311">
        <v>514.20600000000002</v>
      </c>
    </row>
    <row r="9" spans="1:16" ht="23.25" x14ac:dyDescent="0.25">
      <c r="A9" s="305" t="s">
        <v>1442</v>
      </c>
      <c r="B9" s="310">
        <v>7</v>
      </c>
      <c r="C9" s="310">
        <v>1</v>
      </c>
      <c r="D9" s="309" t="s">
        <v>681</v>
      </c>
      <c r="E9" s="308">
        <v>3334.1594999999998</v>
      </c>
      <c r="F9" s="310">
        <v>0</v>
      </c>
      <c r="G9" s="299">
        <v>0</v>
      </c>
      <c r="H9" s="300">
        <v>0</v>
      </c>
      <c r="I9" s="299">
        <v>0</v>
      </c>
      <c r="J9" s="300">
        <v>0</v>
      </c>
      <c r="K9" s="299">
        <v>0</v>
      </c>
      <c r="L9" s="300">
        <v>0</v>
      </c>
      <c r="M9" s="299">
        <v>0</v>
      </c>
      <c r="N9" s="310">
        <v>0</v>
      </c>
      <c r="O9" s="308">
        <v>0</v>
      </c>
      <c r="P9" s="311">
        <v>3334.1594999999998</v>
      </c>
    </row>
    <row r="10" spans="1:16" ht="23.25" x14ac:dyDescent="0.25">
      <c r="A10" s="305" t="s">
        <v>1442</v>
      </c>
      <c r="B10" s="310">
        <v>9</v>
      </c>
      <c r="C10" s="310">
        <v>1</v>
      </c>
      <c r="D10" s="309" t="s">
        <v>1396</v>
      </c>
      <c r="E10" s="308">
        <v>1799.721</v>
      </c>
      <c r="F10" s="310">
        <v>0</v>
      </c>
      <c r="G10" s="308">
        <v>539.91629999999998</v>
      </c>
      <c r="H10" s="300">
        <v>0</v>
      </c>
      <c r="I10" s="299">
        <v>0</v>
      </c>
      <c r="J10" s="300">
        <v>0</v>
      </c>
      <c r="K10" s="299">
        <v>0</v>
      </c>
      <c r="L10" s="300">
        <v>0</v>
      </c>
      <c r="M10" s="299">
        <v>0</v>
      </c>
      <c r="N10" s="310">
        <v>0</v>
      </c>
      <c r="O10" s="308">
        <v>0</v>
      </c>
      <c r="P10" s="311">
        <v>2339.6372999999999</v>
      </c>
    </row>
    <row r="11" spans="1:16" ht="23.25" x14ac:dyDescent="0.25">
      <c r="A11" s="305" t="s">
        <v>1442</v>
      </c>
      <c r="B11" s="310">
        <v>10</v>
      </c>
      <c r="C11" s="310">
        <v>1</v>
      </c>
      <c r="D11" s="309" t="s">
        <v>1395</v>
      </c>
      <c r="E11" s="308">
        <v>2666.8634999999999</v>
      </c>
      <c r="F11" s="310">
        <v>0</v>
      </c>
      <c r="G11" s="308">
        <v>800.05904999999996</v>
      </c>
      <c r="H11" s="300">
        <v>0</v>
      </c>
      <c r="I11" s="299">
        <v>0</v>
      </c>
      <c r="J11" s="300">
        <v>0</v>
      </c>
      <c r="K11" s="299">
        <v>0</v>
      </c>
      <c r="L11" s="300">
        <v>0</v>
      </c>
      <c r="M11" s="299">
        <v>0</v>
      </c>
      <c r="N11" s="310">
        <v>0</v>
      </c>
      <c r="O11" s="308">
        <v>0</v>
      </c>
      <c r="P11" s="311">
        <v>3466.9225499999998</v>
      </c>
    </row>
    <row r="12" spans="1:16" ht="23.25" x14ac:dyDescent="0.25">
      <c r="A12" s="305" t="s">
        <v>1442</v>
      </c>
      <c r="B12" s="310">
        <v>11</v>
      </c>
      <c r="C12" s="310">
        <v>1</v>
      </c>
      <c r="D12" s="309" t="s">
        <v>299</v>
      </c>
      <c r="E12" s="308">
        <v>1333.4265</v>
      </c>
      <c r="F12" s="310">
        <v>0</v>
      </c>
      <c r="G12" s="308">
        <v>400.02794999999998</v>
      </c>
      <c r="H12" s="300">
        <v>0</v>
      </c>
      <c r="I12" s="299">
        <v>0</v>
      </c>
      <c r="J12" s="300">
        <v>0</v>
      </c>
      <c r="K12" s="299">
        <v>0</v>
      </c>
      <c r="L12" s="300">
        <v>0</v>
      </c>
      <c r="M12" s="299">
        <v>0</v>
      </c>
      <c r="N12" s="310">
        <v>0</v>
      </c>
      <c r="O12" s="308">
        <v>0</v>
      </c>
      <c r="P12" s="311">
        <v>1733.45445</v>
      </c>
    </row>
    <row r="13" spans="1:16" ht="23.25" x14ac:dyDescent="0.25">
      <c r="A13" s="305" t="s">
        <v>1442</v>
      </c>
      <c r="B13" s="310">
        <v>12</v>
      </c>
      <c r="C13" s="310"/>
      <c r="D13" s="309" t="s">
        <v>1394</v>
      </c>
      <c r="E13" s="308">
        <v>2666.8634999999999</v>
      </c>
      <c r="F13" s="307"/>
      <c r="G13" s="299">
        <v>0</v>
      </c>
      <c r="H13" s="300">
        <v>0</v>
      </c>
      <c r="I13" s="299">
        <v>0</v>
      </c>
      <c r="J13" s="300">
        <v>0</v>
      </c>
      <c r="K13" s="299">
        <v>0</v>
      </c>
      <c r="L13" s="307"/>
      <c r="M13" s="312"/>
      <c r="N13" s="307"/>
      <c r="O13" s="312"/>
      <c r="P13" s="311">
        <v>2666.8634999999999</v>
      </c>
    </row>
    <row r="14" spans="1:16" ht="23.25" x14ac:dyDescent="0.25">
      <c r="A14" s="305" t="s">
        <v>1442</v>
      </c>
      <c r="B14" s="310">
        <v>13</v>
      </c>
      <c r="C14" s="310"/>
      <c r="D14" s="309" t="s">
        <v>1393</v>
      </c>
      <c r="E14" s="308">
        <v>1333.4265</v>
      </c>
      <c r="F14" s="307"/>
      <c r="G14" s="299">
        <v>0</v>
      </c>
      <c r="H14" s="300">
        <v>0</v>
      </c>
      <c r="I14" s="299">
        <v>0</v>
      </c>
      <c r="J14" s="300">
        <v>0</v>
      </c>
      <c r="K14" s="299">
        <v>0</v>
      </c>
      <c r="L14" s="307"/>
      <c r="M14" s="312"/>
      <c r="N14" s="307"/>
      <c r="O14" s="312"/>
      <c r="P14" s="311">
        <v>1333.4265</v>
      </c>
    </row>
    <row r="15" spans="1:16" ht="23.25" x14ac:dyDescent="0.25">
      <c r="A15" s="305" t="s">
        <v>1442</v>
      </c>
      <c r="B15" s="310">
        <v>14</v>
      </c>
      <c r="C15" s="310"/>
      <c r="D15" s="309" t="s">
        <v>1392</v>
      </c>
      <c r="E15" s="308">
        <v>1799.721</v>
      </c>
      <c r="F15" s="307"/>
      <c r="G15" s="299">
        <v>0</v>
      </c>
      <c r="H15" s="300">
        <v>0</v>
      </c>
      <c r="I15" s="299">
        <v>0</v>
      </c>
      <c r="J15" s="300">
        <v>0</v>
      </c>
      <c r="K15" s="299">
        <v>0</v>
      </c>
      <c r="L15" s="307"/>
      <c r="M15" s="307"/>
      <c r="N15" s="307"/>
      <c r="O15" s="307"/>
      <c r="P15" s="306">
        <v>1799.721</v>
      </c>
    </row>
    <row r="16" spans="1:16" ht="45.75" x14ac:dyDescent="0.25">
      <c r="A16" s="305" t="s">
        <v>1442</v>
      </c>
      <c r="B16" s="304">
        <v>15</v>
      </c>
      <c r="C16" s="298"/>
      <c r="D16" s="303" t="s">
        <v>1441</v>
      </c>
      <c r="E16" s="302">
        <v>147000</v>
      </c>
      <c r="F16" s="301"/>
      <c r="G16" s="299">
        <v>0</v>
      </c>
      <c r="H16" s="300">
        <v>0</v>
      </c>
      <c r="I16" s="299">
        <v>0</v>
      </c>
      <c r="J16" s="300">
        <v>0</v>
      </c>
      <c r="K16" s="299">
        <v>0</v>
      </c>
      <c r="L16" s="298"/>
      <c r="M16" s="298"/>
      <c r="N16" s="298"/>
      <c r="O16" s="298"/>
      <c r="P16" s="297">
        <v>147000</v>
      </c>
    </row>
    <row r="17" spans="1:16" ht="22.5" x14ac:dyDescent="0.25">
      <c r="A17" s="102"/>
      <c r="B17" s="11"/>
      <c r="C17" s="11"/>
      <c r="D17" s="5" t="s">
        <v>3</v>
      </c>
      <c r="E17" s="14"/>
      <c r="F17" s="13"/>
      <c r="G17" s="12"/>
      <c r="H17" s="12"/>
      <c r="I17" s="12"/>
      <c r="J17" s="12"/>
      <c r="K17" s="12"/>
      <c r="L17" s="12"/>
      <c r="M17" s="12"/>
      <c r="N17" s="12"/>
      <c r="O17" s="12"/>
      <c r="P17" s="11"/>
    </row>
    <row r="18" spans="1:16" ht="22.5" x14ac:dyDescent="0.25">
      <c r="A18" s="101"/>
      <c r="B18" s="7"/>
      <c r="C18" s="7"/>
      <c r="D18" s="5" t="s">
        <v>2</v>
      </c>
      <c r="E18" s="9">
        <v>0.3</v>
      </c>
      <c r="F18" s="3">
        <v>0.3</v>
      </c>
      <c r="G18" s="8"/>
      <c r="H18" s="8"/>
      <c r="I18" s="8"/>
      <c r="J18" s="8"/>
      <c r="K18" s="8"/>
      <c r="L18" s="8"/>
      <c r="M18" s="8"/>
      <c r="N18" s="8"/>
      <c r="O18" s="8"/>
      <c r="P18" s="7"/>
    </row>
    <row r="19" spans="1:16" ht="22.5" x14ac:dyDescent="0.25">
      <c r="A19" s="101"/>
      <c r="B19" s="7"/>
      <c r="C19" s="7"/>
      <c r="D19" s="5" t="s">
        <v>1</v>
      </c>
      <c r="E19" s="9">
        <v>0.2</v>
      </c>
      <c r="F19" s="3">
        <v>0.2</v>
      </c>
      <c r="G19" s="8"/>
      <c r="H19" s="8"/>
      <c r="I19" s="8"/>
      <c r="J19" s="8"/>
      <c r="K19" s="8"/>
      <c r="L19" s="8"/>
      <c r="M19" s="8"/>
      <c r="N19" s="8"/>
      <c r="O19" s="8"/>
      <c r="P19" s="7"/>
    </row>
    <row r="20" spans="1:16" ht="23.25" thickBot="1" x14ac:dyDescent="0.3">
      <c r="A20" s="100"/>
      <c r="B20" s="1"/>
      <c r="C20" s="1"/>
      <c r="D20" s="5" t="s">
        <v>0</v>
      </c>
      <c r="E20" s="4">
        <v>0.1</v>
      </c>
      <c r="F20" s="3">
        <v>0.1</v>
      </c>
      <c r="G20" s="2"/>
      <c r="H20" s="2"/>
      <c r="I20" s="2"/>
      <c r="J20" s="2"/>
      <c r="K20" s="2"/>
      <c r="L20" s="2"/>
      <c r="M20" s="2"/>
      <c r="N20" s="2"/>
      <c r="O20" s="2"/>
      <c r="P20" s="1"/>
    </row>
  </sheetData>
  <mergeCells count="6">
    <mergeCell ref="A1:P1"/>
    <mergeCell ref="F2:G2"/>
    <mergeCell ref="H2:I2"/>
    <mergeCell ref="J2:K2"/>
    <mergeCell ref="L2:M2"/>
    <mergeCell ref="N2:O2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AI19"/>
  <sheetViews>
    <sheetView topLeftCell="C1" workbookViewId="0">
      <selection activeCell="C1" sqref="C1:R1"/>
    </sheetView>
  </sheetViews>
  <sheetFormatPr baseColWidth="10" defaultRowHeight="15" x14ac:dyDescent="0.25"/>
  <cols>
    <col min="1" max="1" width="0" hidden="1" customWidth="1"/>
    <col min="2" max="2" width="8.7109375" hidden="1" customWidth="1"/>
    <col min="5" max="5" width="0" hidden="1" customWidth="1"/>
    <col min="6" max="6" width="39" customWidth="1"/>
    <col min="7" max="7" width="14.140625" customWidth="1"/>
    <col min="8" max="8" width="0" hidden="1" customWidth="1"/>
    <col min="10" max="10" width="0" hidden="1" customWidth="1"/>
    <col min="11" max="11" width="13.5703125" customWidth="1"/>
    <col min="12" max="12" width="0" hidden="1" customWidth="1"/>
    <col min="13" max="13" width="13.28515625" customWidth="1"/>
    <col min="14" max="17" width="0" hidden="1" customWidth="1"/>
    <col min="19" max="23" width="0" hidden="1" customWidth="1"/>
    <col min="24" max="24" width="8.5703125" customWidth="1"/>
    <col min="25" max="25" width="0" hidden="1" customWidth="1"/>
    <col min="26" max="28" width="11.42578125" hidden="1" customWidth="1"/>
    <col min="30" max="35" width="0" hidden="1" customWidth="1"/>
  </cols>
  <sheetData>
    <row r="1" spans="1:35" s="16" customFormat="1" ht="126.75" customHeight="1" thickBot="1" x14ac:dyDescent="0.3">
      <c r="B1" s="38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8"/>
      <c r="T1" s="38"/>
      <c r="U1" s="38"/>
    </row>
    <row r="2" spans="1:35" s="16" customFormat="1" ht="48" customHeight="1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36" t="s">
        <v>1446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31.5" customHeight="1" x14ac:dyDescent="0.25">
      <c r="A3" s="16">
        <v>734</v>
      </c>
      <c r="B3" s="20">
        <v>661</v>
      </c>
      <c r="C3" s="20" t="s">
        <v>1444</v>
      </c>
      <c r="D3" s="20">
        <v>1</v>
      </c>
      <c r="E3" s="20">
        <v>1</v>
      </c>
      <c r="F3" s="26" t="s">
        <v>55</v>
      </c>
      <c r="G3" s="23">
        <v>320.20999999999998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320.20999999999998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Z3" s="17"/>
      <c r="AD3" s="16" t="s">
        <v>4</v>
      </c>
      <c r="AE3" s="46">
        <v>304.95999999999998</v>
      </c>
      <c r="AF3" s="16">
        <v>304.95999999999998</v>
      </c>
      <c r="AG3" s="16">
        <f t="shared" ref="AG3:AG14" si="0">+AF3*5%</f>
        <v>15.247999999999999</v>
      </c>
      <c r="AH3" s="16">
        <f t="shared" ref="AH3:AH14" si="1">+AG3+AF3</f>
        <v>320.20799999999997</v>
      </c>
      <c r="AI3" s="17">
        <f t="shared" ref="AI3:AI14" si="2">+AH3-R3</f>
        <v>-2.0000000000095497E-3</v>
      </c>
    </row>
    <row r="4" spans="1:35" s="16" customFormat="1" x14ac:dyDescent="0.25">
      <c r="A4" s="16">
        <v>735</v>
      </c>
      <c r="B4" s="20">
        <v>662</v>
      </c>
      <c r="C4" s="20" t="s">
        <v>1444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Z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736</v>
      </c>
      <c r="B5" s="20">
        <v>663</v>
      </c>
      <c r="C5" s="20" t="s">
        <v>1444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Z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x14ac:dyDescent="0.25">
      <c r="A6" s="16">
        <v>737</v>
      </c>
      <c r="B6" s="20">
        <v>664</v>
      </c>
      <c r="C6" s="20" t="s">
        <v>1444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Z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738</v>
      </c>
      <c r="B7" s="20">
        <v>665</v>
      </c>
      <c r="C7" s="20" t="s">
        <v>1444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Z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739</v>
      </c>
      <c r="B8" s="20">
        <v>666</v>
      </c>
      <c r="C8" s="20" t="s">
        <v>1444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Z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x14ac:dyDescent="0.25">
      <c r="A9" s="16">
        <v>740</v>
      </c>
      <c r="B9" s="20">
        <v>667</v>
      </c>
      <c r="C9" s="20" t="s">
        <v>1444</v>
      </c>
      <c r="D9" s="20">
        <v>7</v>
      </c>
      <c r="E9" s="20">
        <v>1</v>
      </c>
      <c r="F9" s="26" t="s">
        <v>534</v>
      </c>
      <c r="G9" s="23">
        <v>1333.43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1333.43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Z9" s="17"/>
      <c r="AD9" s="16" t="s">
        <v>4</v>
      </c>
      <c r="AE9" s="46">
        <v>1269.93</v>
      </c>
      <c r="AF9" s="16">
        <v>1269.93</v>
      </c>
      <c r="AG9" s="16">
        <f t="shared" si="0"/>
        <v>63.496500000000005</v>
      </c>
      <c r="AH9" s="16">
        <f t="shared" si="1"/>
        <v>1333.4265</v>
      </c>
      <c r="AI9" s="17">
        <f t="shared" si="2"/>
        <v>-3.5000000000309228E-3</v>
      </c>
    </row>
    <row r="10" spans="1:35" s="16" customFormat="1" x14ac:dyDescent="0.25">
      <c r="A10" s="16">
        <v>741</v>
      </c>
      <c r="B10" s="20">
        <v>668</v>
      </c>
      <c r="C10" s="20" t="s">
        <v>1444</v>
      </c>
      <c r="D10" s="20">
        <v>8</v>
      </c>
      <c r="E10" s="20">
        <v>1</v>
      </c>
      <c r="F10" s="26" t="s">
        <v>1423</v>
      </c>
      <c r="G10" s="23">
        <v>233.73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233.73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Z10" s="17"/>
      <c r="AD10" s="16" t="s">
        <v>4</v>
      </c>
      <c r="AE10" s="46">
        <v>222.6</v>
      </c>
      <c r="AF10" s="16">
        <v>222.6</v>
      </c>
      <c r="AG10" s="16">
        <f t="shared" si="0"/>
        <v>11.13</v>
      </c>
      <c r="AH10" s="16">
        <f t="shared" si="1"/>
        <v>233.73</v>
      </c>
      <c r="AI10" s="17">
        <f t="shared" si="2"/>
        <v>0</v>
      </c>
    </row>
    <row r="11" spans="1:35" s="16" customFormat="1" x14ac:dyDescent="0.25">
      <c r="A11" s="16">
        <v>742</v>
      </c>
      <c r="B11" s="20">
        <v>669</v>
      </c>
      <c r="C11" s="20" t="s">
        <v>1444</v>
      </c>
      <c r="D11" s="20">
        <v>9</v>
      </c>
      <c r="E11" s="20">
        <v>1</v>
      </c>
      <c r="F11" s="26" t="s">
        <v>299</v>
      </c>
      <c r="G11" s="23">
        <v>1333.43</v>
      </c>
      <c r="H11" s="20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1333.43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Z11" s="17"/>
      <c r="AD11" s="16" t="s">
        <v>4</v>
      </c>
      <c r="AE11" s="46">
        <v>1269.93</v>
      </c>
      <c r="AF11" s="16">
        <v>1269.93</v>
      </c>
      <c r="AG11" s="16">
        <f t="shared" si="0"/>
        <v>63.496500000000005</v>
      </c>
      <c r="AH11" s="16">
        <f t="shared" si="1"/>
        <v>1333.4265</v>
      </c>
      <c r="AI11" s="17">
        <f t="shared" si="2"/>
        <v>-3.5000000000309228E-3</v>
      </c>
    </row>
    <row r="12" spans="1:35" s="16" customFormat="1" x14ac:dyDescent="0.25">
      <c r="A12" s="16">
        <v>743</v>
      </c>
      <c r="B12" s="20">
        <v>670</v>
      </c>
      <c r="C12" s="20" t="s">
        <v>1444</v>
      </c>
      <c r="D12" s="20">
        <v>10</v>
      </c>
      <c r="E12" s="20">
        <v>1</v>
      </c>
      <c r="F12" s="26" t="s">
        <v>455</v>
      </c>
      <c r="G12" s="23">
        <v>1200.2</v>
      </c>
      <c r="H12" s="20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1200.2</v>
      </c>
      <c r="S12" s="20">
        <v>0</v>
      </c>
      <c r="T12" s="20">
        <v>0</v>
      </c>
      <c r="U12" s="21">
        <v>0</v>
      </c>
      <c r="V12" s="20"/>
      <c r="W12" s="20"/>
      <c r="X12"/>
      <c r="Y12" t="s">
        <v>5</v>
      </c>
      <c r="Z12" s="17"/>
      <c r="AD12" s="16" t="s">
        <v>4</v>
      </c>
      <c r="AE12" s="46">
        <v>1143.05</v>
      </c>
      <c r="AF12" s="16">
        <v>1143.05</v>
      </c>
      <c r="AG12" s="16">
        <f t="shared" si="0"/>
        <v>57.152500000000003</v>
      </c>
      <c r="AH12" s="16">
        <f t="shared" si="1"/>
        <v>1200.2024999999999</v>
      </c>
      <c r="AI12" s="17">
        <f t="shared" si="2"/>
        <v>2.499999999827196E-3</v>
      </c>
    </row>
    <row r="13" spans="1:35" s="16" customFormat="1" x14ac:dyDescent="0.25">
      <c r="A13" s="16">
        <v>744</v>
      </c>
      <c r="B13" s="20">
        <v>671</v>
      </c>
      <c r="C13" s="20" t="s">
        <v>1444</v>
      </c>
      <c r="D13" s="20">
        <v>11</v>
      </c>
      <c r="E13" s="20">
        <v>1</v>
      </c>
      <c r="F13" s="26" t="s">
        <v>93</v>
      </c>
      <c r="G13" s="23">
        <v>1466.66</v>
      </c>
      <c r="H13" s="20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1466.66</v>
      </c>
      <c r="S13" s="20">
        <v>0</v>
      </c>
      <c r="T13" s="20">
        <v>0</v>
      </c>
      <c r="U13" s="21">
        <v>0</v>
      </c>
      <c r="V13" s="20"/>
      <c r="W13" s="20"/>
      <c r="X13"/>
      <c r="Y13" t="s">
        <v>5</v>
      </c>
      <c r="Z13" s="17"/>
      <c r="AD13" s="16" t="s">
        <v>4</v>
      </c>
      <c r="AE13" s="46">
        <v>1396.82</v>
      </c>
      <c r="AF13" s="16">
        <v>1396.82</v>
      </c>
      <c r="AG13" s="16">
        <f t="shared" si="0"/>
        <v>69.840999999999994</v>
      </c>
      <c r="AH13" s="16">
        <f t="shared" si="1"/>
        <v>1466.6609999999998</v>
      </c>
      <c r="AI13" s="17">
        <f t="shared" si="2"/>
        <v>9.9999999974897946E-4</v>
      </c>
    </row>
    <row r="14" spans="1:35" s="16" customFormat="1" ht="45" x14ac:dyDescent="0.25">
      <c r="A14" s="16">
        <v>745</v>
      </c>
      <c r="B14" s="20">
        <v>672</v>
      </c>
      <c r="C14" s="20" t="s">
        <v>1444</v>
      </c>
      <c r="D14" s="20">
        <v>12</v>
      </c>
      <c r="E14" s="20">
        <v>1</v>
      </c>
      <c r="F14" s="26" t="s">
        <v>1445</v>
      </c>
      <c r="G14" s="23">
        <v>1333.43</v>
      </c>
      <c r="H14" s="20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1333.43</v>
      </c>
      <c r="S14" s="20">
        <v>0</v>
      </c>
      <c r="T14" s="20">
        <v>0</v>
      </c>
      <c r="U14" s="21">
        <v>0</v>
      </c>
      <c r="V14" s="20"/>
      <c r="W14" s="20"/>
      <c r="X14"/>
      <c r="Y14" t="s">
        <v>5</v>
      </c>
      <c r="AD14" s="16" t="s">
        <v>4</v>
      </c>
      <c r="AE14" s="46">
        <v>1269.93</v>
      </c>
      <c r="AF14" s="16">
        <v>1269.93</v>
      </c>
      <c r="AG14" s="16">
        <f t="shared" si="0"/>
        <v>63.496500000000005</v>
      </c>
      <c r="AH14" s="16">
        <f t="shared" si="1"/>
        <v>1333.4265</v>
      </c>
      <c r="AI14" s="17">
        <f t="shared" si="2"/>
        <v>-3.5000000000309228E-3</v>
      </c>
    </row>
    <row r="15" spans="1:35" s="16" customFormat="1" ht="30" x14ac:dyDescent="0.25">
      <c r="B15" s="28"/>
      <c r="C15" s="20" t="s">
        <v>1444</v>
      </c>
      <c r="D15" s="20">
        <v>13</v>
      </c>
      <c r="E15" s="45"/>
      <c r="F15" s="26" t="s">
        <v>1401</v>
      </c>
      <c r="G15" s="23">
        <v>553.93999999999994</v>
      </c>
      <c r="H15" s="20"/>
      <c r="I15" s="24"/>
      <c r="J15" s="25"/>
      <c r="K15" s="24"/>
      <c r="L15" s="25"/>
      <c r="M15" s="24"/>
      <c r="N15" s="20"/>
      <c r="O15" s="23"/>
      <c r="P15" s="20"/>
      <c r="Q15" s="23"/>
      <c r="R15" s="22">
        <v>553.93999999999994</v>
      </c>
      <c r="S15" s="70"/>
      <c r="T15" s="70"/>
      <c r="U15" s="70"/>
      <c r="V15" s="70"/>
      <c r="W15" s="70"/>
      <c r="X15" t="s">
        <v>729</v>
      </c>
      <c r="Y15"/>
      <c r="AE15" s="46"/>
      <c r="AI15" s="17"/>
    </row>
    <row r="16" spans="1:35" ht="22.5" x14ac:dyDescent="0.25">
      <c r="B16" s="15"/>
      <c r="C16" s="102"/>
      <c r="D16" s="11"/>
      <c r="E16" s="11"/>
      <c r="F16" s="5" t="s">
        <v>3</v>
      </c>
      <c r="G16" s="14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1"/>
    </row>
    <row r="17" spans="2:18" ht="22.5" x14ac:dyDescent="0.25">
      <c r="B17" s="10"/>
      <c r="C17" s="101"/>
      <c r="D17" s="7"/>
      <c r="E17" s="7"/>
      <c r="F17" s="5" t="s">
        <v>2</v>
      </c>
      <c r="G17" s="9">
        <v>0.3</v>
      </c>
      <c r="H17" s="3">
        <v>0.3</v>
      </c>
      <c r="I17" s="8"/>
      <c r="J17" s="8"/>
      <c r="K17" s="8"/>
      <c r="L17" s="8"/>
      <c r="M17" s="8"/>
      <c r="N17" s="8"/>
      <c r="O17" s="8"/>
      <c r="P17" s="8"/>
      <c r="Q17" s="8"/>
      <c r="R17" s="7"/>
    </row>
    <row r="18" spans="2:18" ht="22.5" x14ac:dyDescent="0.25">
      <c r="B18" s="10"/>
      <c r="C18" s="101"/>
      <c r="D18" s="7"/>
      <c r="E18" s="7"/>
      <c r="F18" s="5" t="s">
        <v>1</v>
      </c>
      <c r="G18" s="9">
        <v>0.2</v>
      </c>
      <c r="H18" s="3">
        <v>0.2</v>
      </c>
      <c r="I18" s="8"/>
      <c r="J18" s="8"/>
      <c r="K18" s="8"/>
      <c r="L18" s="8"/>
      <c r="M18" s="8"/>
      <c r="N18" s="8"/>
      <c r="O18" s="8"/>
      <c r="P18" s="8"/>
      <c r="Q18" s="8"/>
      <c r="R18" s="7"/>
    </row>
    <row r="19" spans="2:18" ht="34.5" thickBot="1" x14ac:dyDescent="0.3">
      <c r="B19" s="6"/>
      <c r="C19" s="100"/>
      <c r="D19" s="1"/>
      <c r="E19" s="1"/>
      <c r="F19" s="5" t="s">
        <v>0</v>
      </c>
      <c r="G19" s="4">
        <v>0.1</v>
      </c>
      <c r="H19" s="3">
        <v>0.1</v>
      </c>
      <c r="I19" s="2"/>
      <c r="J19" s="2"/>
      <c r="K19" s="2"/>
      <c r="L19" s="2"/>
      <c r="M19" s="2"/>
      <c r="N19" s="2"/>
      <c r="O19" s="2"/>
      <c r="P19" s="2"/>
      <c r="Q19" s="2"/>
      <c r="R19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I19"/>
  <sheetViews>
    <sheetView topLeftCell="C1" workbookViewId="0">
      <selection activeCell="C1" sqref="C1:R1"/>
    </sheetView>
  </sheetViews>
  <sheetFormatPr baseColWidth="10" defaultRowHeight="15" x14ac:dyDescent="0.25"/>
  <cols>
    <col min="1" max="1" width="0" hidden="1" customWidth="1"/>
    <col min="2" max="2" width="8.7109375" hidden="1" customWidth="1"/>
    <col min="4" max="4" width="5" customWidth="1"/>
    <col min="5" max="5" width="0" hidden="1" customWidth="1"/>
    <col min="6" max="6" width="22.85546875" style="78" customWidth="1"/>
    <col min="8" max="8" width="0" hidden="1" customWidth="1"/>
    <col min="10" max="10" width="0" hidden="1" customWidth="1"/>
    <col min="11" max="11" width="12.85546875" customWidth="1"/>
    <col min="12" max="12" width="0" hidden="1" customWidth="1"/>
    <col min="13" max="13" width="13" customWidth="1"/>
    <col min="14" max="17" width="0" hidden="1" customWidth="1"/>
    <col min="19" max="23" width="0" hidden="1" customWidth="1"/>
    <col min="25" max="25" width="0" hidden="1" customWidth="1"/>
    <col min="30" max="35" width="0" hidden="1" customWidth="1"/>
  </cols>
  <sheetData>
    <row r="1" spans="1:35" s="16" customFormat="1" ht="113.25" customHeight="1" thickBot="1" x14ac:dyDescent="0.3">
      <c r="B1" s="38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8"/>
      <c r="T1" s="38"/>
      <c r="U1" s="38"/>
    </row>
    <row r="2" spans="1:35" s="16" customFormat="1" ht="75.75" thickBot="1" x14ac:dyDescent="0.3">
      <c r="B2" s="36" t="s">
        <v>70</v>
      </c>
      <c r="C2" s="36" t="s">
        <v>69</v>
      </c>
      <c r="D2" s="36" t="s">
        <v>135</v>
      </c>
      <c r="E2" s="36" t="s">
        <v>67</v>
      </c>
      <c r="F2" s="257" t="s">
        <v>1448</v>
      </c>
      <c r="G2" s="54" t="s">
        <v>65</v>
      </c>
      <c r="H2" s="320" t="s">
        <v>64</v>
      </c>
      <c r="I2" s="321"/>
      <c r="J2" s="320" t="s">
        <v>63</v>
      </c>
      <c r="K2" s="321"/>
      <c r="L2" s="320" t="s">
        <v>62</v>
      </c>
      <c r="M2" s="321"/>
      <c r="N2" s="318" t="s">
        <v>84</v>
      </c>
      <c r="O2" s="319"/>
      <c r="P2" s="318" t="s">
        <v>61</v>
      </c>
      <c r="Q2" s="319"/>
      <c r="R2" s="76" t="s">
        <v>60</v>
      </c>
      <c r="S2" s="31" t="s">
        <v>59</v>
      </c>
      <c r="T2" s="31" t="s">
        <v>58</v>
      </c>
      <c r="U2" s="31" t="s">
        <v>57</v>
      </c>
      <c r="V2" s="318" t="s">
        <v>56</v>
      </c>
      <c r="W2" s="319"/>
    </row>
    <row r="3" spans="1:35" s="16" customFormat="1" ht="30" x14ac:dyDescent="0.25">
      <c r="A3" s="16">
        <v>585</v>
      </c>
      <c r="B3" s="20">
        <v>583</v>
      </c>
      <c r="C3" s="20" t="s">
        <v>1447</v>
      </c>
      <c r="D3" s="20">
        <v>1</v>
      </c>
      <c r="E3" s="20">
        <v>1</v>
      </c>
      <c r="F3" s="26" t="s">
        <v>55</v>
      </c>
      <c r="G3" s="23">
        <v>319.04000000000002</v>
      </c>
      <c r="H3" s="20">
        <v>0</v>
      </c>
      <c r="I3" s="24">
        <v>0</v>
      </c>
      <c r="J3" s="25">
        <v>0</v>
      </c>
      <c r="K3" s="24">
        <v>0</v>
      </c>
      <c r="L3" s="25">
        <v>0</v>
      </c>
      <c r="M3" s="24">
        <v>0</v>
      </c>
      <c r="N3" s="20">
        <v>0</v>
      </c>
      <c r="O3" s="23">
        <v>0</v>
      </c>
      <c r="P3" s="20">
        <v>0</v>
      </c>
      <c r="Q3" s="23">
        <v>0</v>
      </c>
      <c r="R3" s="22">
        <v>319.04000000000002</v>
      </c>
      <c r="S3" s="20">
        <v>0</v>
      </c>
      <c r="T3" s="20">
        <v>0</v>
      </c>
      <c r="U3" s="21">
        <v>0</v>
      </c>
      <c r="V3" s="20"/>
      <c r="W3" s="20"/>
      <c r="X3"/>
      <c r="Y3" t="s">
        <v>5</v>
      </c>
      <c r="AA3" s="17"/>
      <c r="AD3" s="16" t="s">
        <v>4</v>
      </c>
      <c r="AE3" s="46">
        <v>303.85000000000002</v>
      </c>
      <c r="AF3" s="16">
        <v>303.85000000000002</v>
      </c>
      <c r="AG3" s="16">
        <f t="shared" ref="AG3:AG14" si="0">+AF3*5%</f>
        <v>15.192500000000003</v>
      </c>
      <c r="AH3" s="16">
        <f t="shared" ref="AH3:AH14" si="1">+AG3+AF3</f>
        <v>319.04250000000002</v>
      </c>
      <c r="AI3" s="17">
        <f t="shared" ref="AI3:AI14" si="2">+AH3-R3</f>
        <v>2.4999999999977263E-3</v>
      </c>
    </row>
    <row r="4" spans="1:35" s="16" customFormat="1" ht="45" x14ac:dyDescent="0.25">
      <c r="A4" s="16">
        <v>586</v>
      </c>
      <c r="B4" s="20">
        <v>584</v>
      </c>
      <c r="C4" s="20" t="s">
        <v>1447</v>
      </c>
      <c r="D4" s="20">
        <v>2</v>
      </c>
      <c r="E4" s="20">
        <v>1</v>
      </c>
      <c r="F4" s="26" t="s">
        <v>54</v>
      </c>
      <c r="G4" s="23">
        <v>514.21</v>
      </c>
      <c r="H4" s="20">
        <v>0</v>
      </c>
      <c r="I4" s="24">
        <v>0</v>
      </c>
      <c r="J4" s="25">
        <v>0</v>
      </c>
      <c r="K4" s="24">
        <v>0</v>
      </c>
      <c r="L4" s="25">
        <v>0</v>
      </c>
      <c r="M4" s="24">
        <v>0</v>
      </c>
      <c r="N4" s="20">
        <v>0</v>
      </c>
      <c r="O4" s="23">
        <v>0</v>
      </c>
      <c r="P4" s="20">
        <v>0</v>
      </c>
      <c r="Q4" s="23">
        <v>0</v>
      </c>
      <c r="R4" s="22">
        <v>514.21</v>
      </c>
      <c r="S4" s="20">
        <v>0</v>
      </c>
      <c r="T4" s="20">
        <v>0</v>
      </c>
      <c r="U4" s="21">
        <v>0</v>
      </c>
      <c r="V4" s="20"/>
      <c r="W4" s="20"/>
      <c r="X4"/>
      <c r="Y4" t="s">
        <v>5</v>
      </c>
      <c r="AA4" s="17"/>
      <c r="AD4" s="16" t="s">
        <v>4</v>
      </c>
      <c r="AE4" s="46">
        <v>489.72</v>
      </c>
      <c r="AF4" s="16">
        <v>489.72</v>
      </c>
      <c r="AG4" s="16">
        <f t="shared" si="0"/>
        <v>24.486000000000004</v>
      </c>
      <c r="AH4" s="16">
        <f t="shared" si="1"/>
        <v>514.20600000000002</v>
      </c>
      <c r="AI4" s="17">
        <f t="shared" si="2"/>
        <v>-4.0000000000190994E-3</v>
      </c>
    </row>
    <row r="5" spans="1:35" s="16" customFormat="1" x14ac:dyDescent="0.25">
      <c r="A5" s="16">
        <v>587</v>
      </c>
      <c r="B5" s="20">
        <v>585</v>
      </c>
      <c r="C5" s="20" t="s">
        <v>1447</v>
      </c>
      <c r="D5" s="20">
        <v>3</v>
      </c>
      <c r="E5" s="20">
        <v>1</v>
      </c>
      <c r="F5" s="26" t="s">
        <v>53</v>
      </c>
      <c r="G5" s="23">
        <v>586.66999999999996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586.66999999999996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558.73</v>
      </c>
      <c r="AF5" s="16">
        <v>558.73</v>
      </c>
      <c r="AG5" s="16">
        <f t="shared" si="0"/>
        <v>27.936500000000002</v>
      </c>
      <c r="AH5" s="16">
        <f t="shared" si="1"/>
        <v>586.66650000000004</v>
      </c>
      <c r="AI5" s="17">
        <f t="shared" si="2"/>
        <v>-3.499999999917236E-3</v>
      </c>
    </row>
    <row r="6" spans="1:35" s="16" customFormat="1" ht="30" x14ac:dyDescent="0.25">
      <c r="A6" s="16">
        <v>588</v>
      </c>
      <c r="B6" s="20">
        <v>586</v>
      </c>
      <c r="C6" s="20" t="s">
        <v>1447</v>
      </c>
      <c r="D6" s="20">
        <v>4</v>
      </c>
      <c r="E6" s="20">
        <v>1</v>
      </c>
      <c r="F6" s="26" t="s">
        <v>52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589</v>
      </c>
      <c r="B7" s="20">
        <v>587</v>
      </c>
      <c r="C7" s="20" t="s">
        <v>1447</v>
      </c>
      <c r="D7" s="20">
        <v>5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16">
        <f t="shared" si="1"/>
        <v>514.20600000000002</v>
      </c>
      <c r="AI7" s="17">
        <f t="shared" si="2"/>
        <v>-4.0000000000190994E-3</v>
      </c>
    </row>
    <row r="8" spans="1:35" s="16" customFormat="1" ht="45" x14ac:dyDescent="0.25">
      <c r="A8" s="16">
        <v>590</v>
      </c>
      <c r="B8" s="20">
        <v>588</v>
      </c>
      <c r="C8" s="20" t="s">
        <v>1447</v>
      </c>
      <c r="D8" s="20">
        <v>6</v>
      </c>
      <c r="E8" s="20">
        <v>1</v>
      </c>
      <c r="F8" s="26" t="s">
        <v>50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591</v>
      </c>
      <c r="B9" s="20">
        <v>589</v>
      </c>
      <c r="C9" s="20" t="s">
        <v>1447</v>
      </c>
      <c r="D9" s="20">
        <v>7</v>
      </c>
      <c r="E9" s="20">
        <v>1</v>
      </c>
      <c r="F9" s="26" t="s">
        <v>534</v>
      </c>
      <c r="G9" s="23">
        <v>1333.43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1333.43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1269.93</v>
      </c>
      <c r="AF9" s="16">
        <v>1269.93</v>
      </c>
      <c r="AG9" s="16">
        <f t="shared" si="0"/>
        <v>63.496500000000005</v>
      </c>
      <c r="AH9" s="16">
        <f t="shared" si="1"/>
        <v>1333.4265</v>
      </c>
      <c r="AI9" s="17">
        <f t="shared" si="2"/>
        <v>-3.5000000000309228E-3</v>
      </c>
    </row>
    <row r="10" spans="1:35" s="16" customFormat="1" ht="30" x14ac:dyDescent="0.25">
      <c r="A10" s="16">
        <v>592</v>
      </c>
      <c r="B10" s="20">
        <v>590</v>
      </c>
      <c r="C10" s="20" t="s">
        <v>1447</v>
      </c>
      <c r="D10" s="20">
        <v>8</v>
      </c>
      <c r="E10" s="20">
        <v>1</v>
      </c>
      <c r="F10" s="26" t="s">
        <v>1423</v>
      </c>
      <c r="G10" s="23">
        <v>233.73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233.73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AA10" s="17"/>
      <c r="AD10" s="16" t="s">
        <v>4</v>
      </c>
      <c r="AE10" s="46">
        <v>222.6</v>
      </c>
      <c r="AF10" s="16">
        <v>222.6</v>
      </c>
      <c r="AG10" s="16">
        <f t="shared" si="0"/>
        <v>11.13</v>
      </c>
      <c r="AH10" s="16">
        <f t="shared" si="1"/>
        <v>233.73</v>
      </c>
      <c r="AI10" s="17">
        <f t="shared" si="2"/>
        <v>0</v>
      </c>
    </row>
    <row r="11" spans="1:35" s="16" customFormat="1" x14ac:dyDescent="0.25">
      <c r="A11" s="16">
        <v>593</v>
      </c>
      <c r="B11" s="20">
        <v>591</v>
      </c>
      <c r="C11" s="20" t="s">
        <v>1447</v>
      </c>
      <c r="D11" s="20">
        <v>9</v>
      </c>
      <c r="E11" s="20">
        <v>1</v>
      </c>
      <c r="F11" s="26" t="s">
        <v>299</v>
      </c>
      <c r="G11" s="23">
        <v>1333.43</v>
      </c>
      <c r="H11" s="20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0">
        <v>0</v>
      </c>
      <c r="O11" s="23">
        <v>0</v>
      </c>
      <c r="P11" s="20">
        <v>0</v>
      </c>
      <c r="Q11" s="23">
        <v>0</v>
      </c>
      <c r="R11" s="22">
        <v>1333.43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AA11" s="17"/>
      <c r="AD11" s="16" t="s">
        <v>4</v>
      </c>
      <c r="AE11" s="46">
        <v>1269.93</v>
      </c>
      <c r="AF11" s="16">
        <v>1269.93</v>
      </c>
      <c r="AG11" s="16">
        <f t="shared" si="0"/>
        <v>63.496500000000005</v>
      </c>
      <c r="AH11" s="16">
        <f t="shared" si="1"/>
        <v>1333.4265</v>
      </c>
      <c r="AI11" s="17">
        <f t="shared" si="2"/>
        <v>-3.5000000000309228E-3</v>
      </c>
    </row>
    <row r="12" spans="1:35" s="16" customFormat="1" x14ac:dyDescent="0.25">
      <c r="A12" s="16">
        <v>594</v>
      </c>
      <c r="B12" s="20">
        <v>592</v>
      </c>
      <c r="C12" s="20" t="s">
        <v>1447</v>
      </c>
      <c r="D12" s="20">
        <v>10</v>
      </c>
      <c r="E12" s="20">
        <v>1</v>
      </c>
      <c r="F12" s="26" t="s">
        <v>455</v>
      </c>
      <c r="G12" s="23">
        <v>1200.2</v>
      </c>
      <c r="H12" s="20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0">
        <v>0</v>
      </c>
      <c r="O12" s="23">
        <v>0</v>
      </c>
      <c r="P12" s="20">
        <v>0</v>
      </c>
      <c r="Q12" s="23">
        <v>0</v>
      </c>
      <c r="R12" s="22">
        <v>1200.2</v>
      </c>
      <c r="S12" s="20">
        <v>0</v>
      </c>
      <c r="T12" s="20">
        <v>0</v>
      </c>
      <c r="U12" s="21">
        <v>0</v>
      </c>
      <c r="V12" s="20"/>
      <c r="W12" s="20"/>
      <c r="X12"/>
      <c r="Y12" t="s">
        <v>5</v>
      </c>
      <c r="AA12" s="17"/>
      <c r="AD12" s="16" t="s">
        <v>4</v>
      </c>
      <c r="AE12" s="46">
        <v>1143.05</v>
      </c>
      <c r="AF12" s="16">
        <v>1143.05</v>
      </c>
      <c r="AG12" s="16">
        <f t="shared" si="0"/>
        <v>57.152500000000003</v>
      </c>
      <c r="AH12" s="16">
        <f t="shared" si="1"/>
        <v>1200.2024999999999</v>
      </c>
      <c r="AI12" s="17">
        <f t="shared" si="2"/>
        <v>2.499999999827196E-3</v>
      </c>
    </row>
    <row r="13" spans="1:35" s="16" customFormat="1" x14ac:dyDescent="0.25">
      <c r="A13" s="16">
        <v>595</v>
      </c>
      <c r="B13" s="20">
        <v>593</v>
      </c>
      <c r="C13" s="20" t="s">
        <v>1447</v>
      </c>
      <c r="D13" s="20">
        <v>11</v>
      </c>
      <c r="E13" s="20">
        <v>1</v>
      </c>
      <c r="F13" s="26" t="s">
        <v>93</v>
      </c>
      <c r="G13" s="23">
        <v>1466.66</v>
      </c>
      <c r="H13" s="20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0">
        <v>0</v>
      </c>
      <c r="O13" s="23">
        <v>0</v>
      </c>
      <c r="P13" s="20">
        <v>0</v>
      </c>
      <c r="Q13" s="23">
        <v>0</v>
      </c>
      <c r="R13" s="22">
        <v>1466.66</v>
      </c>
      <c r="S13" s="20">
        <v>0</v>
      </c>
      <c r="T13" s="20">
        <v>0</v>
      </c>
      <c r="U13" s="21">
        <v>0</v>
      </c>
      <c r="V13" s="20"/>
      <c r="W13" s="20"/>
      <c r="X13"/>
      <c r="Y13" t="s">
        <v>5</v>
      </c>
      <c r="AA13" s="17"/>
      <c r="AD13" s="16" t="s">
        <v>4</v>
      </c>
      <c r="AE13" s="46">
        <v>1396.82</v>
      </c>
      <c r="AF13" s="16">
        <v>1396.82</v>
      </c>
      <c r="AG13" s="16">
        <f t="shared" si="0"/>
        <v>69.840999999999994</v>
      </c>
      <c r="AH13" s="16">
        <f t="shared" si="1"/>
        <v>1466.6609999999998</v>
      </c>
      <c r="AI13" s="17">
        <f t="shared" si="2"/>
        <v>9.9999999974897946E-4</v>
      </c>
    </row>
    <row r="14" spans="1:35" s="16" customFormat="1" ht="90" x14ac:dyDescent="0.25">
      <c r="A14" s="16">
        <v>596</v>
      </c>
      <c r="B14" s="20">
        <v>594</v>
      </c>
      <c r="C14" s="20" t="s">
        <v>1447</v>
      </c>
      <c r="D14" s="20">
        <v>12</v>
      </c>
      <c r="E14" s="20">
        <v>1</v>
      </c>
      <c r="F14" s="26" t="s">
        <v>1445</v>
      </c>
      <c r="G14" s="23">
        <v>1333.43</v>
      </c>
      <c r="H14" s="20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0">
        <v>0</v>
      </c>
      <c r="O14" s="23">
        <v>0</v>
      </c>
      <c r="P14" s="20">
        <v>0</v>
      </c>
      <c r="Q14" s="23">
        <v>0</v>
      </c>
      <c r="R14" s="22">
        <v>1333.43</v>
      </c>
      <c r="S14" s="20">
        <v>0</v>
      </c>
      <c r="T14" s="20">
        <v>0</v>
      </c>
      <c r="U14" s="21">
        <v>0</v>
      </c>
      <c r="V14" s="20"/>
      <c r="W14" s="20"/>
      <c r="X14"/>
      <c r="Y14" t="s">
        <v>5</v>
      </c>
      <c r="AA14" s="17"/>
      <c r="AD14" s="16" t="s">
        <v>4</v>
      </c>
      <c r="AE14" s="46">
        <v>1269.93</v>
      </c>
      <c r="AF14" s="16">
        <v>1269.93</v>
      </c>
      <c r="AG14" s="16">
        <f t="shared" si="0"/>
        <v>63.496500000000005</v>
      </c>
      <c r="AH14" s="16">
        <f t="shared" si="1"/>
        <v>1333.4265</v>
      </c>
      <c r="AI14" s="17">
        <f t="shared" si="2"/>
        <v>-3.5000000000309228E-3</v>
      </c>
    </row>
    <row r="15" spans="1:35" s="16" customFormat="1" ht="45" x14ac:dyDescent="0.25">
      <c r="B15" s="28"/>
      <c r="C15" s="20" t="s">
        <v>1447</v>
      </c>
      <c r="D15" s="20">
        <v>13</v>
      </c>
      <c r="E15" s="45"/>
      <c r="F15" s="26" t="s">
        <v>1401</v>
      </c>
      <c r="G15" s="23">
        <v>552.77</v>
      </c>
      <c r="H15" s="20"/>
      <c r="I15" s="24"/>
      <c r="J15" s="25"/>
      <c r="K15" s="24"/>
      <c r="L15" s="25"/>
      <c r="M15" s="24"/>
      <c r="N15" s="20"/>
      <c r="O15" s="23"/>
      <c r="P15" s="20"/>
      <c r="Q15" s="23"/>
      <c r="R15" s="22">
        <v>552.77</v>
      </c>
      <c r="S15" s="70"/>
      <c r="T15" s="70"/>
      <c r="U15" s="70"/>
      <c r="V15" s="70"/>
      <c r="W15" s="70"/>
      <c r="X15" s="259" t="s">
        <v>729</v>
      </c>
      <c r="Y15"/>
      <c r="AA15" s="17"/>
      <c r="AE15" s="46"/>
      <c r="AI15" s="17"/>
    </row>
    <row r="16" spans="1:35" ht="45" x14ac:dyDescent="0.25">
      <c r="B16" s="15"/>
      <c r="C16" s="102"/>
      <c r="D16" s="11"/>
      <c r="E16" s="11"/>
      <c r="F16" s="5" t="s">
        <v>3</v>
      </c>
      <c r="G16" s="14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1"/>
    </row>
    <row r="17" spans="2:18" ht="45" x14ac:dyDescent="0.25">
      <c r="B17" s="10"/>
      <c r="C17" s="101"/>
      <c r="D17" s="7"/>
      <c r="E17" s="7"/>
      <c r="F17" s="5" t="s">
        <v>2</v>
      </c>
      <c r="G17" s="9">
        <v>0.3</v>
      </c>
      <c r="H17" s="3">
        <v>0.3</v>
      </c>
      <c r="I17" s="8"/>
      <c r="J17" s="8"/>
      <c r="K17" s="8"/>
      <c r="L17" s="8"/>
      <c r="M17" s="8"/>
      <c r="N17" s="8"/>
      <c r="O17" s="8"/>
      <c r="P17" s="8"/>
      <c r="Q17" s="8"/>
      <c r="R17" s="7"/>
    </row>
    <row r="18" spans="2:18" ht="45" x14ac:dyDescent="0.25">
      <c r="B18" s="10"/>
      <c r="C18" s="101"/>
      <c r="D18" s="7"/>
      <c r="E18" s="7"/>
      <c r="F18" s="5" t="s">
        <v>1</v>
      </c>
      <c r="G18" s="9">
        <v>0.2</v>
      </c>
      <c r="H18" s="3">
        <v>0.2</v>
      </c>
      <c r="I18" s="8"/>
      <c r="J18" s="8"/>
      <c r="K18" s="8"/>
      <c r="L18" s="8"/>
      <c r="M18" s="8"/>
      <c r="N18" s="8"/>
      <c r="O18" s="8"/>
      <c r="P18" s="8"/>
      <c r="Q18" s="8"/>
      <c r="R18" s="7"/>
    </row>
    <row r="19" spans="2:18" ht="57" thickBot="1" x14ac:dyDescent="0.3">
      <c r="B19" s="6"/>
      <c r="C19" s="100"/>
      <c r="D19" s="1"/>
      <c r="E19" s="1"/>
      <c r="F19" s="5" t="s">
        <v>0</v>
      </c>
      <c r="G19" s="4">
        <v>0.1</v>
      </c>
      <c r="H19" s="3">
        <v>0.1</v>
      </c>
      <c r="I19" s="2"/>
      <c r="J19" s="2"/>
      <c r="K19" s="2"/>
      <c r="L19" s="2"/>
      <c r="M19" s="2"/>
      <c r="N19" s="2"/>
      <c r="O19" s="2"/>
      <c r="P19" s="2"/>
      <c r="Q19" s="2"/>
      <c r="R19" s="1"/>
    </row>
  </sheetData>
  <mergeCells count="7">
    <mergeCell ref="C1:R1"/>
    <mergeCell ref="V2:W2"/>
    <mergeCell ref="H2:I2"/>
    <mergeCell ref="J2:K2"/>
    <mergeCell ref="L2:M2"/>
    <mergeCell ref="N2:O2"/>
    <mergeCell ref="P2:Q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I24"/>
  <sheetViews>
    <sheetView topLeftCell="C1" workbookViewId="0">
      <selection activeCell="AL4" sqref="AL4"/>
    </sheetView>
  </sheetViews>
  <sheetFormatPr baseColWidth="10" defaultRowHeight="15" x14ac:dyDescent="0.25"/>
  <cols>
    <col min="1" max="1" width="10.5703125" hidden="1" customWidth="1"/>
    <col min="2" max="2" width="13.42578125" hidden="1" customWidth="1"/>
    <col min="3" max="3" width="7.5703125" bestFit="1" customWidth="1"/>
    <col min="5" max="5" width="7.7109375" hidden="1" customWidth="1"/>
    <col min="6" max="6" width="34" customWidth="1"/>
    <col min="8" max="8" width="0" hidden="1" customWidth="1"/>
    <col min="9" max="9" width="12.85546875" customWidth="1"/>
    <col min="10" max="10" width="0" hidden="1" customWidth="1"/>
    <col min="11" max="11" width="13.42578125" customWidth="1"/>
    <col min="12" max="12" width="0" hidden="1" customWidth="1"/>
    <col min="13" max="13" width="13.7109375" customWidth="1"/>
    <col min="14" max="17" width="0" hidden="1" customWidth="1"/>
    <col min="19" max="23" width="0" hidden="1" customWidth="1"/>
    <col min="24" max="24" width="9.28515625" customWidth="1"/>
    <col min="25" max="25" width="0" hidden="1" customWidth="1"/>
    <col min="26" max="28" width="11.42578125" hidden="1" customWidth="1"/>
    <col min="30" max="37" width="0" hidden="1" customWidth="1"/>
  </cols>
  <sheetData>
    <row r="1" spans="1:35" s="16" customFormat="1" x14ac:dyDescent="0.25">
      <c r="B1" s="77" t="s">
        <v>88</v>
      </c>
      <c r="C1" s="38"/>
      <c r="D1" s="38"/>
      <c r="E1" s="38"/>
      <c r="F1" s="41"/>
      <c r="G1" s="40"/>
      <c r="H1" s="38"/>
      <c r="I1" s="40"/>
      <c r="J1" s="38" t="s">
        <v>87</v>
      </c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89.25" customHeight="1" x14ac:dyDescent="0.25">
      <c r="B2" s="38"/>
      <c r="C2" s="38"/>
      <c r="D2" s="38"/>
      <c r="E2" s="38"/>
      <c r="F2" s="41"/>
      <c r="G2" s="40"/>
      <c r="H2" s="38"/>
      <c r="I2" s="40"/>
      <c r="J2" s="38"/>
      <c r="K2" s="40"/>
      <c r="L2" s="38"/>
      <c r="M2" s="38"/>
      <c r="N2" s="38"/>
      <c r="O2" s="38"/>
      <c r="P2" s="38"/>
      <c r="Q2" s="38"/>
      <c r="R2" s="39"/>
      <c r="S2" s="38"/>
      <c r="T2" s="38"/>
      <c r="U2" s="38"/>
    </row>
    <row r="3" spans="1:35" s="16" customFormat="1" ht="15.75" thickBot="1" x14ac:dyDescent="0.3">
      <c r="B3" s="38"/>
      <c r="C3" s="38"/>
      <c r="D3" s="38"/>
      <c r="E3" s="38"/>
      <c r="F3" s="41"/>
      <c r="G3" s="40"/>
      <c r="H3" s="38"/>
      <c r="I3" s="40"/>
      <c r="J3" s="38"/>
      <c r="K3" s="40"/>
      <c r="L3" s="38"/>
      <c r="M3" s="38"/>
      <c r="N3" s="38"/>
      <c r="O3" s="38"/>
      <c r="P3" s="38"/>
      <c r="Q3" s="38"/>
      <c r="R3" s="39"/>
      <c r="S3" s="38"/>
      <c r="T3" s="38"/>
      <c r="U3" s="38"/>
    </row>
    <row r="4" spans="1:35" s="16" customFormat="1" ht="75.75" thickBot="1" x14ac:dyDescent="0.3">
      <c r="B4" s="36" t="s">
        <v>70</v>
      </c>
      <c r="C4" s="36" t="s">
        <v>69</v>
      </c>
      <c r="D4" s="36" t="s">
        <v>135</v>
      </c>
      <c r="E4" s="36" t="s">
        <v>67</v>
      </c>
      <c r="F4" s="36" t="s">
        <v>354</v>
      </c>
      <c r="G4" s="54" t="s">
        <v>65</v>
      </c>
      <c r="H4" s="320" t="s">
        <v>64</v>
      </c>
      <c r="I4" s="321"/>
      <c r="J4" s="320" t="s">
        <v>63</v>
      </c>
      <c r="K4" s="321"/>
      <c r="L4" s="320" t="s">
        <v>62</v>
      </c>
      <c r="M4" s="321"/>
      <c r="N4" s="320" t="s">
        <v>62</v>
      </c>
      <c r="O4" s="321"/>
      <c r="P4" s="318" t="s">
        <v>61</v>
      </c>
      <c r="Q4" s="319"/>
      <c r="R4" s="76" t="s">
        <v>60</v>
      </c>
      <c r="S4" s="31" t="s">
        <v>59</v>
      </c>
      <c r="T4" s="31" t="s">
        <v>58</v>
      </c>
      <c r="U4" s="31" t="s">
        <v>57</v>
      </c>
      <c r="V4" s="318" t="s">
        <v>56</v>
      </c>
      <c r="W4" s="319"/>
    </row>
    <row r="5" spans="1:35" s="16" customFormat="1" x14ac:dyDescent="0.25">
      <c r="A5" s="16">
        <v>414</v>
      </c>
      <c r="B5" s="20">
        <v>516</v>
      </c>
      <c r="C5" s="20" t="s">
        <v>341</v>
      </c>
      <c r="D5" s="20">
        <v>1</v>
      </c>
      <c r="E5" s="20">
        <v>1</v>
      </c>
      <c r="F5" s="26" t="s">
        <v>55</v>
      </c>
      <c r="G5" s="23">
        <v>300.33999999999997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5">
        <v>0</v>
      </c>
      <c r="O5" s="24">
        <v>0</v>
      </c>
      <c r="P5" s="20">
        <v>0</v>
      </c>
      <c r="Q5" s="23">
        <v>0</v>
      </c>
      <c r="R5" s="22">
        <v>300.33999999999997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AA5" s="17"/>
      <c r="AD5" s="16" t="s">
        <v>4</v>
      </c>
      <c r="AE5" s="46">
        <v>286.04000000000002</v>
      </c>
      <c r="AF5" s="16">
        <v>286.04000000000002</v>
      </c>
      <c r="AG5" s="16">
        <f t="shared" ref="AG5:AG20" si="0">+AF5*5%</f>
        <v>14.302000000000001</v>
      </c>
      <c r="AH5" s="46">
        <f t="shared" ref="AH5:AH20" si="1">+AG5+AE5</f>
        <v>300.34200000000004</v>
      </c>
      <c r="AI5" s="17">
        <f t="shared" ref="AI5:AI20" si="2">+AH5-R5</f>
        <v>2.0000000000663931E-3</v>
      </c>
    </row>
    <row r="6" spans="1:35" s="16" customFormat="1" ht="30" x14ac:dyDescent="0.25">
      <c r="A6" s="16">
        <v>415</v>
      </c>
      <c r="B6" s="20">
        <v>517</v>
      </c>
      <c r="C6" s="20" t="s">
        <v>341</v>
      </c>
      <c r="D6" s="20">
        <v>2</v>
      </c>
      <c r="E6" s="20">
        <v>1</v>
      </c>
      <c r="F6" s="26" t="s">
        <v>54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5">
        <v>0</v>
      </c>
      <c r="O6" s="24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46">
        <f t="shared" si="1"/>
        <v>514.20600000000002</v>
      </c>
      <c r="AI6" s="17">
        <f t="shared" si="2"/>
        <v>-4.0000000000190994E-3</v>
      </c>
    </row>
    <row r="7" spans="1:35" s="16" customFormat="1" ht="30" x14ac:dyDescent="0.25">
      <c r="A7" s="16">
        <v>416</v>
      </c>
      <c r="B7" s="20">
        <v>518</v>
      </c>
      <c r="C7" s="20" t="s">
        <v>341</v>
      </c>
      <c r="D7" s="20">
        <v>3</v>
      </c>
      <c r="E7" s="20">
        <v>1</v>
      </c>
      <c r="F7" s="26" t="s">
        <v>51</v>
      </c>
      <c r="G7" s="23">
        <v>514.21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5">
        <v>0</v>
      </c>
      <c r="O7" s="24">
        <v>0</v>
      </c>
      <c r="P7" s="20">
        <v>0</v>
      </c>
      <c r="Q7" s="23">
        <v>0</v>
      </c>
      <c r="R7" s="22">
        <v>514.21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AA7" s="17"/>
      <c r="AD7" s="16" t="s">
        <v>4</v>
      </c>
      <c r="AE7" s="46">
        <v>489.72</v>
      </c>
      <c r="AF7" s="16">
        <v>489.72</v>
      </c>
      <c r="AG7" s="16">
        <f t="shared" si="0"/>
        <v>24.486000000000004</v>
      </c>
      <c r="AH7" s="46">
        <f t="shared" si="1"/>
        <v>514.20600000000002</v>
      </c>
      <c r="AI7" s="17">
        <f t="shared" si="2"/>
        <v>-4.0000000000190994E-3</v>
      </c>
    </row>
    <row r="8" spans="1:35" s="16" customFormat="1" ht="30" x14ac:dyDescent="0.25">
      <c r="A8" s="16">
        <v>417</v>
      </c>
      <c r="B8" s="20">
        <v>519</v>
      </c>
      <c r="C8" s="20" t="s">
        <v>341</v>
      </c>
      <c r="D8" s="20">
        <v>4</v>
      </c>
      <c r="E8" s="20">
        <v>1</v>
      </c>
      <c r="F8" s="26" t="s">
        <v>353</v>
      </c>
      <c r="G8" s="23">
        <v>2666.86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5">
        <v>0</v>
      </c>
      <c r="O8" s="24">
        <v>0</v>
      </c>
      <c r="P8" s="20">
        <v>0</v>
      </c>
      <c r="Q8" s="23">
        <v>0</v>
      </c>
      <c r="R8" s="22">
        <v>2666.86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AA8" s="17"/>
      <c r="AD8" s="16" t="s">
        <v>4</v>
      </c>
      <c r="AE8" s="46">
        <v>2539.87</v>
      </c>
      <c r="AF8" s="16">
        <v>2539.87</v>
      </c>
      <c r="AG8" s="16">
        <f t="shared" si="0"/>
        <v>126.9935</v>
      </c>
      <c r="AH8" s="46">
        <f t="shared" si="1"/>
        <v>2666.8634999999999</v>
      </c>
      <c r="AI8" s="17">
        <f t="shared" si="2"/>
        <v>3.4999999998035491E-3</v>
      </c>
    </row>
    <row r="9" spans="1:35" s="16" customFormat="1" ht="30" x14ac:dyDescent="0.25">
      <c r="A9" s="16">
        <v>418</v>
      </c>
      <c r="B9" s="20">
        <v>520</v>
      </c>
      <c r="C9" s="20" t="s">
        <v>341</v>
      </c>
      <c r="D9" s="20">
        <v>5</v>
      </c>
      <c r="E9" s="20">
        <v>1</v>
      </c>
      <c r="F9" s="26" t="s">
        <v>352</v>
      </c>
      <c r="G9" s="23">
        <v>2400.41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5">
        <v>0</v>
      </c>
      <c r="O9" s="24">
        <v>0</v>
      </c>
      <c r="P9" s="20">
        <v>0</v>
      </c>
      <c r="Q9" s="23">
        <v>0</v>
      </c>
      <c r="R9" s="22">
        <v>2400.41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AA9" s="17"/>
      <c r="AD9" s="16" t="s">
        <v>4</v>
      </c>
      <c r="AE9" s="46">
        <v>2286.1</v>
      </c>
      <c r="AF9" s="16">
        <v>2286.1</v>
      </c>
      <c r="AG9" s="16">
        <f t="shared" si="0"/>
        <v>114.30500000000001</v>
      </c>
      <c r="AH9" s="46">
        <f t="shared" si="1"/>
        <v>2400.4049999999997</v>
      </c>
      <c r="AI9" s="17">
        <f t="shared" si="2"/>
        <v>-5.0000000001091394E-3</v>
      </c>
    </row>
    <row r="10" spans="1:35" s="16" customFormat="1" ht="30" x14ac:dyDescent="0.25">
      <c r="A10" s="16">
        <v>419</v>
      </c>
      <c r="B10" s="20">
        <v>521</v>
      </c>
      <c r="C10" s="20" t="s">
        <v>341</v>
      </c>
      <c r="D10" s="20">
        <v>6</v>
      </c>
      <c r="E10" s="20">
        <v>1</v>
      </c>
      <c r="F10" s="26" t="s">
        <v>351</v>
      </c>
      <c r="G10" s="23">
        <v>2400.41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4">
        <v>0</v>
      </c>
      <c r="P10" s="20">
        <v>0</v>
      </c>
      <c r="Q10" s="23">
        <v>0</v>
      </c>
      <c r="R10" s="22">
        <v>2400.41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AA10" s="17"/>
      <c r="AD10" s="16" t="s">
        <v>4</v>
      </c>
      <c r="AE10" s="46">
        <v>2286.1</v>
      </c>
      <c r="AF10" s="16">
        <v>2286.1</v>
      </c>
      <c r="AG10" s="16">
        <f t="shared" si="0"/>
        <v>114.30500000000001</v>
      </c>
      <c r="AH10" s="46">
        <f t="shared" si="1"/>
        <v>2400.4049999999997</v>
      </c>
      <c r="AI10" s="17">
        <f t="shared" si="2"/>
        <v>-5.0000000001091394E-3</v>
      </c>
    </row>
    <row r="11" spans="1:35" s="16" customFormat="1" ht="30" x14ac:dyDescent="0.25">
      <c r="A11" s="16">
        <v>420</v>
      </c>
      <c r="B11" s="20">
        <v>522</v>
      </c>
      <c r="C11" s="20" t="s">
        <v>341</v>
      </c>
      <c r="D11" s="20">
        <v>7</v>
      </c>
      <c r="E11" s="20">
        <v>1</v>
      </c>
      <c r="F11" s="26" t="s">
        <v>350</v>
      </c>
      <c r="G11" s="23">
        <v>2666.86</v>
      </c>
      <c r="H11" s="20">
        <v>0</v>
      </c>
      <c r="I11" s="24">
        <v>0</v>
      </c>
      <c r="J11" s="25">
        <v>0</v>
      </c>
      <c r="K11" s="24">
        <v>0</v>
      </c>
      <c r="L11" s="25">
        <v>0</v>
      </c>
      <c r="M11" s="24">
        <v>0</v>
      </c>
      <c r="N11" s="25">
        <v>0</v>
      </c>
      <c r="O11" s="24">
        <v>0</v>
      </c>
      <c r="P11" s="20">
        <v>0</v>
      </c>
      <c r="Q11" s="23">
        <v>0</v>
      </c>
      <c r="R11" s="22">
        <v>2666.86</v>
      </c>
      <c r="S11" s="20">
        <v>0</v>
      </c>
      <c r="T11" s="20">
        <v>0</v>
      </c>
      <c r="U11" s="21">
        <v>0</v>
      </c>
      <c r="V11" s="20"/>
      <c r="W11" s="20"/>
      <c r="X11"/>
      <c r="Y11" t="s">
        <v>5</v>
      </c>
      <c r="AA11" s="17"/>
      <c r="AD11" s="16" t="s">
        <v>4</v>
      </c>
      <c r="AE11" s="46">
        <v>2539.87</v>
      </c>
      <c r="AF11" s="16">
        <v>2539.87</v>
      </c>
      <c r="AG11" s="16">
        <f t="shared" si="0"/>
        <v>126.9935</v>
      </c>
      <c r="AH11" s="46">
        <f t="shared" si="1"/>
        <v>2666.8634999999999</v>
      </c>
      <c r="AI11" s="17">
        <f t="shared" si="2"/>
        <v>3.4999999998035491E-3</v>
      </c>
    </row>
    <row r="12" spans="1:35" s="16" customFormat="1" ht="30" x14ac:dyDescent="0.25">
      <c r="A12" s="16">
        <v>421</v>
      </c>
      <c r="B12" s="20">
        <v>523</v>
      </c>
      <c r="C12" s="20" t="s">
        <v>341</v>
      </c>
      <c r="D12" s="20">
        <v>8</v>
      </c>
      <c r="E12" s="20">
        <v>1</v>
      </c>
      <c r="F12" s="26" t="s">
        <v>349</v>
      </c>
      <c r="G12" s="23">
        <v>2666.86</v>
      </c>
      <c r="H12" s="20">
        <v>0</v>
      </c>
      <c r="I12" s="24">
        <v>0</v>
      </c>
      <c r="J12" s="25">
        <v>0</v>
      </c>
      <c r="K12" s="24">
        <v>0</v>
      </c>
      <c r="L12" s="25">
        <v>0</v>
      </c>
      <c r="M12" s="24">
        <v>0</v>
      </c>
      <c r="N12" s="25">
        <v>0</v>
      </c>
      <c r="O12" s="24">
        <v>0</v>
      </c>
      <c r="P12" s="20">
        <v>0</v>
      </c>
      <c r="Q12" s="23">
        <v>0</v>
      </c>
      <c r="R12" s="22">
        <v>2666.86</v>
      </c>
      <c r="S12" s="20">
        <v>0</v>
      </c>
      <c r="T12" s="20">
        <v>0</v>
      </c>
      <c r="U12" s="21">
        <v>0</v>
      </c>
      <c r="V12" s="20"/>
      <c r="W12" s="20"/>
      <c r="X12"/>
      <c r="Y12" t="s">
        <v>5</v>
      </c>
      <c r="AA12" s="17"/>
      <c r="AD12" s="16" t="s">
        <v>4</v>
      </c>
      <c r="AE12" s="46">
        <v>2539.87</v>
      </c>
      <c r="AF12" s="16">
        <v>2539.87</v>
      </c>
      <c r="AG12" s="16">
        <f t="shared" si="0"/>
        <v>126.9935</v>
      </c>
      <c r="AH12" s="46">
        <f t="shared" si="1"/>
        <v>2666.8634999999999</v>
      </c>
      <c r="AI12" s="17">
        <f t="shared" si="2"/>
        <v>3.4999999998035491E-3</v>
      </c>
    </row>
    <row r="13" spans="1:35" s="16" customFormat="1" x14ac:dyDescent="0.25">
      <c r="A13" s="16">
        <v>422</v>
      </c>
      <c r="B13" s="20">
        <v>524</v>
      </c>
      <c r="C13" s="20" t="s">
        <v>341</v>
      </c>
      <c r="D13" s="20">
        <v>9</v>
      </c>
      <c r="E13" s="20">
        <v>1</v>
      </c>
      <c r="F13" s="26" t="s">
        <v>348</v>
      </c>
      <c r="G13" s="23">
        <v>1065.81</v>
      </c>
      <c r="H13" s="20">
        <v>0</v>
      </c>
      <c r="I13" s="24">
        <v>0</v>
      </c>
      <c r="J13" s="25">
        <v>0</v>
      </c>
      <c r="K13" s="24">
        <v>0</v>
      </c>
      <c r="L13" s="25">
        <v>0</v>
      </c>
      <c r="M13" s="24">
        <v>0</v>
      </c>
      <c r="N13" s="25">
        <v>0</v>
      </c>
      <c r="O13" s="24">
        <v>0</v>
      </c>
      <c r="P13" s="20">
        <v>0</v>
      </c>
      <c r="Q13" s="23">
        <v>0</v>
      </c>
      <c r="R13" s="22">
        <v>1065.81</v>
      </c>
      <c r="S13" s="20">
        <v>0</v>
      </c>
      <c r="T13" s="20">
        <v>0</v>
      </c>
      <c r="U13" s="21">
        <v>0</v>
      </c>
      <c r="V13" s="20"/>
      <c r="W13" s="20"/>
      <c r="X13"/>
      <c r="Y13" t="s">
        <v>5</v>
      </c>
      <c r="AA13" s="17"/>
      <c r="AD13" s="16" t="s">
        <v>4</v>
      </c>
      <c r="AE13" s="46">
        <v>1015.06</v>
      </c>
      <c r="AF13" s="16">
        <v>1015.06</v>
      </c>
      <c r="AG13" s="16">
        <f t="shared" si="0"/>
        <v>50.753</v>
      </c>
      <c r="AH13" s="46">
        <f t="shared" si="1"/>
        <v>1065.8129999999999</v>
      </c>
      <c r="AI13" s="17">
        <f t="shared" si="2"/>
        <v>2.9999999999290594E-3</v>
      </c>
    </row>
    <row r="14" spans="1:35" s="16" customFormat="1" ht="30" x14ac:dyDescent="0.25">
      <c r="A14" s="16">
        <v>423</v>
      </c>
      <c r="B14" s="20">
        <v>525</v>
      </c>
      <c r="C14" s="20" t="s">
        <v>341</v>
      </c>
      <c r="D14" s="20">
        <v>10</v>
      </c>
      <c r="E14" s="20">
        <v>1</v>
      </c>
      <c r="F14" s="26" t="s">
        <v>347</v>
      </c>
      <c r="G14" s="23">
        <v>5333.72</v>
      </c>
      <c r="H14" s="20">
        <v>0</v>
      </c>
      <c r="I14" s="24">
        <v>0</v>
      </c>
      <c r="J14" s="25">
        <v>0</v>
      </c>
      <c r="K14" s="24">
        <v>0</v>
      </c>
      <c r="L14" s="25">
        <v>0</v>
      </c>
      <c r="M14" s="24">
        <v>0</v>
      </c>
      <c r="N14" s="25">
        <v>0</v>
      </c>
      <c r="O14" s="24">
        <v>0</v>
      </c>
      <c r="P14" s="20">
        <v>0</v>
      </c>
      <c r="Q14" s="23">
        <v>0</v>
      </c>
      <c r="R14" s="22">
        <v>5333.72</v>
      </c>
      <c r="S14" s="20">
        <v>0</v>
      </c>
      <c r="T14" s="20">
        <v>0</v>
      </c>
      <c r="U14" s="21">
        <v>0</v>
      </c>
      <c r="V14" s="20"/>
      <c r="W14" s="20"/>
      <c r="X14"/>
      <c r="Y14" t="s">
        <v>5</v>
      </c>
      <c r="AA14" s="17"/>
      <c r="AD14" s="16" t="s">
        <v>4</v>
      </c>
      <c r="AE14" s="46">
        <v>5079.7299999999996</v>
      </c>
      <c r="AF14" s="16">
        <v>5079.7299999999996</v>
      </c>
      <c r="AG14" s="16">
        <f t="shared" si="0"/>
        <v>253.98649999999998</v>
      </c>
      <c r="AH14" s="46">
        <f t="shared" si="1"/>
        <v>5333.7164999999995</v>
      </c>
      <c r="AI14" s="17">
        <f t="shared" si="2"/>
        <v>-3.5000000007130438E-3</v>
      </c>
    </row>
    <row r="15" spans="1:35" s="16" customFormat="1" x14ac:dyDescent="0.25">
      <c r="A15" s="16">
        <v>424</v>
      </c>
      <c r="B15" s="20">
        <v>526</v>
      </c>
      <c r="C15" s="20" t="s">
        <v>341</v>
      </c>
      <c r="D15" s="20">
        <v>11</v>
      </c>
      <c r="E15" s="20">
        <v>1</v>
      </c>
      <c r="F15" s="26" t="s">
        <v>346</v>
      </c>
      <c r="G15" s="23">
        <v>1065.81</v>
      </c>
      <c r="H15" s="20">
        <v>0</v>
      </c>
      <c r="I15" s="24">
        <v>0</v>
      </c>
      <c r="J15" s="25">
        <v>0</v>
      </c>
      <c r="K15" s="24">
        <v>0</v>
      </c>
      <c r="L15" s="25">
        <v>0</v>
      </c>
      <c r="M15" s="24">
        <v>0</v>
      </c>
      <c r="N15" s="25">
        <v>0</v>
      </c>
      <c r="O15" s="24">
        <v>0</v>
      </c>
      <c r="P15" s="20">
        <v>0</v>
      </c>
      <c r="Q15" s="23">
        <v>0</v>
      </c>
      <c r="R15" s="22">
        <v>1065.81</v>
      </c>
      <c r="S15" s="20">
        <v>0</v>
      </c>
      <c r="T15" s="20">
        <v>0</v>
      </c>
      <c r="U15" s="21">
        <v>0</v>
      </c>
      <c r="V15" s="20"/>
      <c r="W15" s="20"/>
      <c r="X15"/>
      <c r="Y15" t="s">
        <v>5</v>
      </c>
      <c r="AA15" s="17"/>
      <c r="AD15" s="16" t="s">
        <v>4</v>
      </c>
      <c r="AE15" s="46">
        <v>1015.06</v>
      </c>
      <c r="AF15" s="16">
        <v>1015.06</v>
      </c>
      <c r="AG15" s="16">
        <f t="shared" si="0"/>
        <v>50.753</v>
      </c>
      <c r="AH15" s="46">
        <f t="shared" si="1"/>
        <v>1065.8129999999999</v>
      </c>
      <c r="AI15" s="17">
        <f t="shared" si="2"/>
        <v>2.9999999999290594E-3</v>
      </c>
    </row>
    <row r="16" spans="1:35" s="16" customFormat="1" ht="30" x14ac:dyDescent="0.25">
      <c r="A16" s="16">
        <v>425</v>
      </c>
      <c r="B16" s="20">
        <v>527</v>
      </c>
      <c r="C16" s="20" t="s">
        <v>341</v>
      </c>
      <c r="D16" s="20">
        <v>12</v>
      </c>
      <c r="E16" s="20">
        <v>1</v>
      </c>
      <c r="F16" s="26" t="s">
        <v>345</v>
      </c>
      <c r="G16" s="23">
        <v>1866.33</v>
      </c>
      <c r="H16" s="20">
        <v>0</v>
      </c>
      <c r="I16" s="24">
        <v>0</v>
      </c>
      <c r="J16" s="25">
        <v>0</v>
      </c>
      <c r="K16" s="24">
        <v>0</v>
      </c>
      <c r="L16" s="25">
        <v>0</v>
      </c>
      <c r="M16" s="24">
        <v>0</v>
      </c>
      <c r="N16" s="25">
        <v>0</v>
      </c>
      <c r="O16" s="24">
        <v>0</v>
      </c>
      <c r="P16" s="20">
        <v>0</v>
      </c>
      <c r="Q16" s="23">
        <v>0</v>
      </c>
      <c r="R16" s="22">
        <v>1866.33</v>
      </c>
      <c r="S16" s="20">
        <v>0</v>
      </c>
      <c r="T16" s="20">
        <v>0</v>
      </c>
      <c r="U16" s="21">
        <v>0</v>
      </c>
      <c r="V16" s="20"/>
      <c r="W16" s="20"/>
      <c r="X16"/>
      <c r="Y16" t="s">
        <v>5</v>
      </c>
      <c r="AA16" s="17"/>
      <c r="AD16" s="16" t="s">
        <v>4</v>
      </c>
      <c r="AE16" s="46">
        <v>1777.46</v>
      </c>
      <c r="AF16" s="16">
        <v>1777.46</v>
      </c>
      <c r="AG16" s="16">
        <f t="shared" si="0"/>
        <v>88.873000000000005</v>
      </c>
      <c r="AH16" s="46">
        <f t="shared" si="1"/>
        <v>1866.3330000000001</v>
      </c>
      <c r="AI16" s="17">
        <f t="shared" si="2"/>
        <v>3.0000000001564331E-3</v>
      </c>
    </row>
    <row r="17" spans="1:35" s="16" customFormat="1" ht="30" x14ac:dyDescent="0.25">
      <c r="A17" s="16">
        <v>426</v>
      </c>
      <c r="B17" s="20">
        <v>528</v>
      </c>
      <c r="C17" s="20" t="s">
        <v>341</v>
      </c>
      <c r="D17" s="20">
        <v>13</v>
      </c>
      <c r="E17" s="20">
        <v>1</v>
      </c>
      <c r="F17" s="26" t="s">
        <v>344</v>
      </c>
      <c r="G17" s="23">
        <v>2400.41</v>
      </c>
      <c r="H17" s="20">
        <v>0</v>
      </c>
      <c r="I17" s="24">
        <v>0</v>
      </c>
      <c r="J17" s="25">
        <v>0</v>
      </c>
      <c r="K17" s="24">
        <v>0</v>
      </c>
      <c r="L17" s="25">
        <v>0</v>
      </c>
      <c r="M17" s="24">
        <v>0</v>
      </c>
      <c r="N17" s="25">
        <v>0</v>
      </c>
      <c r="O17" s="24">
        <v>0</v>
      </c>
      <c r="P17" s="20">
        <v>0</v>
      </c>
      <c r="Q17" s="23">
        <v>0</v>
      </c>
      <c r="R17" s="22">
        <v>2400.41</v>
      </c>
      <c r="S17" s="20">
        <v>0</v>
      </c>
      <c r="T17" s="20">
        <v>0</v>
      </c>
      <c r="U17" s="21">
        <v>0</v>
      </c>
      <c r="V17" s="20"/>
      <c r="W17" s="20"/>
      <c r="X17"/>
      <c r="Y17" t="s">
        <v>5</v>
      </c>
      <c r="AA17" s="17"/>
      <c r="AD17" s="16" t="s">
        <v>4</v>
      </c>
      <c r="AE17" s="46">
        <v>2286.1</v>
      </c>
      <c r="AF17" s="16">
        <v>2286.1</v>
      </c>
      <c r="AG17" s="16">
        <f t="shared" si="0"/>
        <v>114.30500000000001</v>
      </c>
      <c r="AH17" s="46">
        <f t="shared" si="1"/>
        <v>2400.4049999999997</v>
      </c>
      <c r="AI17" s="17">
        <f t="shared" si="2"/>
        <v>-5.0000000001091394E-3</v>
      </c>
    </row>
    <row r="18" spans="1:35" s="16" customFormat="1" x14ac:dyDescent="0.25">
      <c r="A18" s="16">
        <v>427</v>
      </c>
      <c r="B18" s="20">
        <v>529</v>
      </c>
      <c r="C18" s="20" t="s">
        <v>341</v>
      </c>
      <c r="D18" s="20">
        <v>14</v>
      </c>
      <c r="E18" s="20">
        <v>1</v>
      </c>
      <c r="F18" s="26" t="s">
        <v>343</v>
      </c>
      <c r="G18" s="23">
        <v>2400.41</v>
      </c>
      <c r="H18" s="20">
        <v>0</v>
      </c>
      <c r="I18" s="24">
        <v>0</v>
      </c>
      <c r="J18" s="25">
        <v>0</v>
      </c>
      <c r="K18" s="24">
        <v>0</v>
      </c>
      <c r="L18" s="25">
        <v>0</v>
      </c>
      <c r="M18" s="24">
        <v>0</v>
      </c>
      <c r="N18" s="25">
        <v>0</v>
      </c>
      <c r="O18" s="24">
        <v>0</v>
      </c>
      <c r="P18" s="20">
        <v>0</v>
      </c>
      <c r="Q18" s="23">
        <v>0</v>
      </c>
      <c r="R18" s="22">
        <v>2400.41</v>
      </c>
      <c r="S18" s="20">
        <v>0</v>
      </c>
      <c r="T18" s="20">
        <v>0</v>
      </c>
      <c r="U18" s="21">
        <v>0</v>
      </c>
      <c r="V18" s="20"/>
      <c r="W18" s="20"/>
      <c r="X18"/>
      <c r="Y18" t="s">
        <v>5</v>
      </c>
      <c r="AA18" s="17"/>
      <c r="AD18" s="16" t="s">
        <v>4</v>
      </c>
      <c r="AE18" s="46">
        <v>2286.1</v>
      </c>
      <c r="AF18" s="16">
        <v>2286.1</v>
      </c>
      <c r="AG18" s="16">
        <f t="shared" si="0"/>
        <v>114.30500000000001</v>
      </c>
      <c r="AH18" s="46">
        <f t="shared" si="1"/>
        <v>2400.4049999999997</v>
      </c>
      <c r="AI18" s="17">
        <f t="shared" si="2"/>
        <v>-5.0000000001091394E-3</v>
      </c>
    </row>
    <row r="19" spans="1:35" s="16" customFormat="1" ht="30" x14ac:dyDescent="0.25">
      <c r="A19" s="16">
        <v>428</v>
      </c>
      <c r="B19" s="20">
        <v>530</v>
      </c>
      <c r="C19" s="20" t="s">
        <v>341</v>
      </c>
      <c r="D19" s="20">
        <v>15</v>
      </c>
      <c r="E19" s="20">
        <v>1</v>
      </c>
      <c r="F19" s="26" t="s">
        <v>342</v>
      </c>
      <c r="G19" s="23">
        <v>5333.72</v>
      </c>
      <c r="H19" s="20">
        <v>0</v>
      </c>
      <c r="I19" s="24">
        <v>0</v>
      </c>
      <c r="J19" s="25">
        <v>0</v>
      </c>
      <c r="K19" s="24">
        <v>0</v>
      </c>
      <c r="L19" s="25">
        <v>0</v>
      </c>
      <c r="M19" s="24">
        <v>0</v>
      </c>
      <c r="N19" s="25">
        <v>0</v>
      </c>
      <c r="O19" s="24">
        <v>0</v>
      </c>
      <c r="P19" s="20">
        <v>0</v>
      </c>
      <c r="Q19" s="23">
        <v>0</v>
      </c>
      <c r="R19" s="22">
        <v>5333.72</v>
      </c>
      <c r="S19" s="20">
        <v>0</v>
      </c>
      <c r="T19" s="20">
        <v>0</v>
      </c>
      <c r="U19" s="21">
        <v>0</v>
      </c>
      <c r="V19" s="20"/>
      <c r="W19" s="20"/>
      <c r="X19"/>
      <c r="Y19" t="s">
        <v>5</v>
      </c>
      <c r="AA19" s="17"/>
      <c r="AD19" s="16" t="s">
        <v>4</v>
      </c>
      <c r="AE19" s="46">
        <v>5079.7299999999996</v>
      </c>
      <c r="AF19" s="16">
        <v>5079.7299999999996</v>
      </c>
      <c r="AG19" s="16">
        <f t="shared" si="0"/>
        <v>253.98649999999998</v>
      </c>
      <c r="AH19" s="46">
        <f t="shared" si="1"/>
        <v>5333.7164999999995</v>
      </c>
      <c r="AI19" s="17">
        <f t="shared" si="2"/>
        <v>-3.5000000007130438E-3</v>
      </c>
    </row>
    <row r="20" spans="1:35" s="16" customFormat="1" x14ac:dyDescent="0.25">
      <c r="A20" s="16">
        <v>429</v>
      </c>
      <c r="B20" s="20">
        <v>531</v>
      </c>
      <c r="C20" s="20" t="s">
        <v>341</v>
      </c>
      <c r="D20" s="20">
        <v>16</v>
      </c>
      <c r="E20" s="20">
        <v>1</v>
      </c>
      <c r="F20" s="26" t="s">
        <v>340</v>
      </c>
      <c r="G20" s="23">
        <v>1065.81</v>
      </c>
      <c r="H20" s="20">
        <v>0</v>
      </c>
      <c r="I20" s="24">
        <v>0</v>
      </c>
      <c r="J20" s="25">
        <v>0</v>
      </c>
      <c r="K20" s="24">
        <v>0</v>
      </c>
      <c r="L20" s="25">
        <v>0</v>
      </c>
      <c r="M20" s="24">
        <v>0</v>
      </c>
      <c r="N20" s="25">
        <v>0</v>
      </c>
      <c r="O20" s="24">
        <v>0</v>
      </c>
      <c r="P20" s="20">
        <v>0</v>
      </c>
      <c r="Q20" s="23">
        <v>0</v>
      </c>
      <c r="R20" s="22">
        <v>1065.81</v>
      </c>
      <c r="S20" s="20">
        <v>0</v>
      </c>
      <c r="T20" s="20">
        <v>0</v>
      </c>
      <c r="U20" s="21">
        <v>0</v>
      </c>
      <c r="V20" s="20"/>
      <c r="W20" s="20"/>
      <c r="X20"/>
      <c r="Y20" t="s">
        <v>5</v>
      </c>
      <c r="AA20" s="17"/>
      <c r="AD20" s="16" t="s">
        <v>4</v>
      </c>
      <c r="AE20" s="46">
        <v>1015.06</v>
      </c>
      <c r="AF20" s="16">
        <v>1015.06</v>
      </c>
      <c r="AG20" s="16">
        <f t="shared" si="0"/>
        <v>50.753</v>
      </c>
      <c r="AH20" s="46">
        <f t="shared" si="1"/>
        <v>1065.8129999999999</v>
      </c>
      <c r="AI20" s="17">
        <f t="shared" si="2"/>
        <v>2.9999999999290594E-3</v>
      </c>
    </row>
    <row r="21" spans="1:35" ht="22.5" x14ac:dyDescent="0.25">
      <c r="B21" s="15"/>
      <c r="C21" s="102"/>
      <c r="D21" s="11"/>
      <c r="E21" s="11"/>
      <c r="F21" s="5" t="s">
        <v>3</v>
      </c>
      <c r="G21" s="14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1"/>
    </row>
    <row r="22" spans="1:35" ht="33.75" x14ac:dyDescent="0.25">
      <c r="B22" s="10"/>
      <c r="C22" s="101"/>
      <c r="D22" s="7"/>
      <c r="E22" s="7"/>
      <c r="F22" s="5" t="s">
        <v>2</v>
      </c>
      <c r="G22" s="9">
        <v>0.3</v>
      </c>
      <c r="H22" s="3">
        <v>0.3</v>
      </c>
      <c r="I22" s="8"/>
      <c r="J22" s="8"/>
      <c r="K22" s="8"/>
      <c r="L22" s="8"/>
      <c r="M22" s="8"/>
      <c r="N22" s="8"/>
      <c r="O22" s="8"/>
      <c r="P22" s="8"/>
      <c r="Q22" s="8"/>
      <c r="R22" s="7"/>
    </row>
    <row r="23" spans="1:35" ht="33.75" x14ac:dyDescent="0.25">
      <c r="B23" s="10"/>
      <c r="C23" s="101"/>
      <c r="D23" s="7"/>
      <c r="E23" s="7"/>
      <c r="F23" s="5" t="s">
        <v>1</v>
      </c>
      <c r="G23" s="9">
        <v>0.2</v>
      </c>
      <c r="H23" s="3">
        <v>0.2</v>
      </c>
      <c r="I23" s="8"/>
      <c r="J23" s="8"/>
      <c r="K23" s="8"/>
      <c r="L23" s="8"/>
      <c r="M23" s="8"/>
      <c r="N23" s="8"/>
      <c r="O23" s="8"/>
      <c r="P23" s="8"/>
      <c r="Q23" s="8"/>
      <c r="R23" s="7"/>
    </row>
    <row r="24" spans="1:35" ht="45.75" thickBot="1" x14ac:dyDescent="0.3">
      <c r="B24" s="6"/>
      <c r="C24" s="100"/>
      <c r="D24" s="1"/>
      <c r="E24" s="1"/>
      <c r="F24" s="5" t="s">
        <v>0</v>
      </c>
      <c r="G24" s="4">
        <v>0.1</v>
      </c>
      <c r="H24" s="3">
        <v>0.1</v>
      </c>
      <c r="I24" s="2"/>
      <c r="J24" s="2"/>
      <c r="K24" s="2"/>
      <c r="L24" s="2"/>
      <c r="M24" s="2"/>
      <c r="N24" s="2"/>
      <c r="O24" s="2"/>
      <c r="P24" s="2"/>
      <c r="Q24" s="2"/>
      <c r="R24" s="1"/>
    </row>
  </sheetData>
  <mergeCells count="6">
    <mergeCell ref="V4:W4"/>
    <mergeCell ref="H4:I4"/>
    <mergeCell ref="J4:K4"/>
    <mergeCell ref="L4:M4"/>
    <mergeCell ref="N4:O4"/>
    <mergeCell ref="P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M77"/>
  <sheetViews>
    <sheetView topLeftCell="C1" workbookViewId="0">
      <selection activeCell="AM5" sqref="AM5"/>
    </sheetView>
  </sheetViews>
  <sheetFormatPr baseColWidth="10" defaultRowHeight="15" x14ac:dyDescent="0.25"/>
  <cols>
    <col min="1" max="1" width="0" hidden="1" customWidth="1"/>
    <col min="2" max="2" width="12.85546875" hidden="1" customWidth="1"/>
    <col min="4" max="4" width="9.28515625" bestFit="1" customWidth="1"/>
    <col min="5" max="5" width="0" hidden="1" customWidth="1"/>
    <col min="6" max="6" width="36.42578125" customWidth="1"/>
    <col min="8" max="8" width="0" hidden="1" customWidth="1"/>
    <col min="9" max="9" width="14.85546875" customWidth="1"/>
    <col min="10" max="10" width="0" hidden="1" customWidth="1"/>
    <col min="11" max="11" width="13.7109375" customWidth="1"/>
    <col min="12" max="12" width="2.28515625" hidden="1" customWidth="1"/>
    <col min="13" max="13" width="13.140625" customWidth="1"/>
    <col min="14" max="17" width="0" hidden="1" customWidth="1"/>
    <col min="19" max="23" width="0" hidden="1" customWidth="1"/>
    <col min="24" max="24" width="10.140625" customWidth="1"/>
    <col min="25" max="25" width="0" hidden="1" customWidth="1"/>
    <col min="26" max="28" width="11.42578125" hidden="1" customWidth="1"/>
    <col min="30" max="37" width="0" hidden="1" customWidth="1"/>
  </cols>
  <sheetData>
    <row r="1" spans="1:35" s="16" customFormat="1" x14ac:dyDescent="0.25">
      <c r="B1" s="77" t="s">
        <v>88</v>
      </c>
      <c r="C1" s="38"/>
      <c r="D1" s="38"/>
      <c r="E1" s="38"/>
      <c r="F1" s="41"/>
      <c r="G1" s="40"/>
      <c r="H1" s="38"/>
      <c r="I1" s="40"/>
      <c r="J1" s="38" t="s">
        <v>87</v>
      </c>
      <c r="K1" s="40"/>
      <c r="L1" s="38"/>
      <c r="M1" s="38"/>
      <c r="N1" s="38"/>
      <c r="O1" s="38"/>
      <c r="P1" s="38"/>
      <c r="Q1" s="38"/>
      <c r="R1" s="39"/>
      <c r="S1" s="38"/>
      <c r="T1" s="38"/>
      <c r="U1" s="38"/>
    </row>
    <row r="2" spans="1:35" s="16" customFormat="1" ht="94.5" customHeight="1" x14ac:dyDescent="0.25">
      <c r="B2" s="38"/>
      <c r="C2" s="38"/>
      <c r="D2" s="38"/>
      <c r="E2" s="38"/>
      <c r="F2" s="41"/>
      <c r="G2" s="40"/>
      <c r="H2" s="38"/>
      <c r="I2" s="40"/>
      <c r="J2" s="38"/>
      <c r="K2" s="40"/>
      <c r="L2" s="38"/>
      <c r="M2" s="38"/>
      <c r="N2" s="38"/>
      <c r="O2" s="38"/>
      <c r="P2" s="38"/>
      <c r="Q2" s="38"/>
      <c r="R2" s="39"/>
      <c r="S2" s="38"/>
      <c r="T2" s="38"/>
      <c r="U2" s="38"/>
    </row>
    <row r="3" spans="1:35" s="16" customFormat="1" ht="15.75" thickBot="1" x14ac:dyDescent="0.3">
      <c r="B3" s="38"/>
      <c r="C3" s="38"/>
      <c r="D3" s="38"/>
      <c r="E3" s="38"/>
      <c r="F3" s="41"/>
      <c r="G3" s="40"/>
      <c r="H3" s="38"/>
      <c r="I3" s="40"/>
      <c r="J3" s="38"/>
      <c r="K3" s="40"/>
      <c r="L3" s="38"/>
      <c r="M3" s="38"/>
      <c r="N3" s="38"/>
      <c r="O3" s="38"/>
      <c r="P3" s="38"/>
      <c r="Q3" s="38"/>
      <c r="R3" s="39"/>
      <c r="S3" s="38"/>
      <c r="T3" s="38"/>
      <c r="U3" s="38"/>
    </row>
    <row r="4" spans="1:35" s="16" customFormat="1" ht="75.75" customHeight="1" thickBot="1" x14ac:dyDescent="0.3">
      <c r="B4" s="36" t="s">
        <v>70</v>
      </c>
      <c r="C4" s="36" t="s">
        <v>69</v>
      </c>
      <c r="D4" s="36" t="s">
        <v>135</v>
      </c>
      <c r="E4" s="36" t="s">
        <v>67</v>
      </c>
      <c r="F4" s="36" t="s">
        <v>420</v>
      </c>
      <c r="G4" s="54" t="s">
        <v>65</v>
      </c>
      <c r="H4" s="320" t="s">
        <v>64</v>
      </c>
      <c r="I4" s="321"/>
      <c r="J4" s="320" t="s">
        <v>63</v>
      </c>
      <c r="K4" s="321"/>
      <c r="L4" s="320" t="s">
        <v>62</v>
      </c>
      <c r="M4" s="321"/>
      <c r="N4" s="320" t="s">
        <v>62</v>
      </c>
      <c r="O4" s="321"/>
      <c r="P4" s="318" t="s">
        <v>61</v>
      </c>
      <c r="Q4" s="319"/>
      <c r="R4" s="76" t="s">
        <v>60</v>
      </c>
      <c r="S4" s="31" t="s">
        <v>59</v>
      </c>
      <c r="T4" s="31" t="s">
        <v>58</v>
      </c>
      <c r="U4" s="31" t="s">
        <v>57</v>
      </c>
      <c r="V4" s="318" t="s">
        <v>56</v>
      </c>
      <c r="W4" s="319"/>
    </row>
    <row r="5" spans="1:35" s="16" customFormat="1" x14ac:dyDescent="0.25">
      <c r="A5" s="16">
        <v>433</v>
      </c>
      <c r="B5" s="20">
        <v>406</v>
      </c>
      <c r="C5" s="20" t="s">
        <v>357</v>
      </c>
      <c r="D5" s="20">
        <v>1</v>
      </c>
      <c r="E5" s="20">
        <v>1</v>
      </c>
      <c r="F5" s="26" t="s">
        <v>55</v>
      </c>
      <c r="G5" s="23">
        <v>266.45</v>
      </c>
      <c r="H5" s="20">
        <v>0</v>
      </c>
      <c r="I5" s="24">
        <v>0</v>
      </c>
      <c r="J5" s="25">
        <v>0</v>
      </c>
      <c r="K5" s="24">
        <v>0</v>
      </c>
      <c r="L5" s="25">
        <v>0</v>
      </c>
      <c r="M5" s="24">
        <v>0</v>
      </c>
      <c r="N5" s="20">
        <v>0</v>
      </c>
      <c r="O5" s="23">
        <v>0</v>
      </c>
      <c r="P5" s="20">
        <v>0</v>
      </c>
      <c r="Q5" s="23">
        <v>0</v>
      </c>
      <c r="R5" s="22">
        <v>266.45</v>
      </c>
      <c r="S5" s="20">
        <v>0</v>
      </c>
      <c r="T5" s="20">
        <v>0</v>
      </c>
      <c r="U5" s="21">
        <v>0</v>
      </c>
      <c r="V5" s="20"/>
      <c r="W5" s="20"/>
      <c r="X5"/>
      <c r="Y5" t="s">
        <v>5</v>
      </c>
      <c r="Z5" s="17"/>
      <c r="AA5" s="17"/>
      <c r="AD5" s="16" t="s">
        <v>4</v>
      </c>
      <c r="AE5" s="46">
        <v>253.76</v>
      </c>
      <c r="AF5" s="16">
        <v>253.76</v>
      </c>
      <c r="AG5" s="16">
        <f t="shared" ref="AG5:AG36" si="0">+AF5*5%</f>
        <v>12.688000000000001</v>
      </c>
      <c r="AH5" s="16">
        <f t="shared" ref="AH5:AH36" si="1">+AG5+AF5</f>
        <v>266.44799999999998</v>
      </c>
      <c r="AI5" s="17">
        <f t="shared" ref="AI5:AI36" si="2">+AH5-R5</f>
        <v>-2.0000000000095497E-3</v>
      </c>
    </row>
    <row r="6" spans="1:35" s="16" customFormat="1" ht="30" x14ac:dyDescent="0.25">
      <c r="A6" s="16">
        <v>434</v>
      </c>
      <c r="B6" s="20">
        <v>407</v>
      </c>
      <c r="C6" s="20" t="s">
        <v>357</v>
      </c>
      <c r="D6" s="20">
        <v>2</v>
      </c>
      <c r="E6" s="20">
        <v>1</v>
      </c>
      <c r="F6" s="26" t="s">
        <v>54</v>
      </c>
      <c r="G6" s="23">
        <v>514.21</v>
      </c>
      <c r="H6" s="20">
        <v>0</v>
      </c>
      <c r="I6" s="24">
        <v>0</v>
      </c>
      <c r="J6" s="25">
        <v>0</v>
      </c>
      <c r="K6" s="24">
        <v>0</v>
      </c>
      <c r="L6" s="25">
        <v>0</v>
      </c>
      <c r="M6" s="24">
        <v>0</v>
      </c>
      <c r="N6" s="20">
        <v>0</v>
      </c>
      <c r="O6" s="23">
        <v>0</v>
      </c>
      <c r="P6" s="20">
        <v>0</v>
      </c>
      <c r="Q6" s="23">
        <v>0</v>
      </c>
      <c r="R6" s="22">
        <v>514.21</v>
      </c>
      <c r="S6" s="20">
        <v>0</v>
      </c>
      <c r="T6" s="20">
        <v>0</v>
      </c>
      <c r="U6" s="21">
        <v>0</v>
      </c>
      <c r="V6" s="20"/>
      <c r="W6" s="20"/>
      <c r="X6"/>
      <c r="Y6" t="s">
        <v>5</v>
      </c>
      <c r="Z6" s="17"/>
      <c r="AA6" s="17"/>
      <c r="AD6" s="16" t="s">
        <v>4</v>
      </c>
      <c r="AE6" s="46">
        <v>489.72</v>
      </c>
      <c r="AF6" s="16">
        <v>489.72</v>
      </c>
      <c r="AG6" s="16">
        <f t="shared" si="0"/>
        <v>24.486000000000004</v>
      </c>
      <c r="AH6" s="16">
        <f t="shared" si="1"/>
        <v>514.20600000000002</v>
      </c>
      <c r="AI6" s="17">
        <f t="shared" si="2"/>
        <v>-4.0000000000190994E-3</v>
      </c>
    </row>
    <row r="7" spans="1:35" s="16" customFormat="1" x14ac:dyDescent="0.25">
      <c r="A7" s="16">
        <v>435</v>
      </c>
      <c r="B7" s="20">
        <v>408</v>
      </c>
      <c r="C7" s="20" t="s">
        <v>357</v>
      </c>
      <c r="D7" s="20">
        <v>3</v>
      </c>
      <c r="E7" s="20">
        <v>1</v>
      </c>
      <c r="F7" s="26" t="s">
        <v>53</v>
      </c>
      <c r="G7" s="23">
        <v>586.66999999999996</v>
      </c>
      <c r="H7" s="20">
        <v>0</v>
      </c>
      <c r="I7" s="24">
        <v>0</v>
      </c>
      <c r="J7" s="25">
        <v>0</v>
      </c>
      <c r="K7" s="24">
        <v>0</v>
      </c>
      <c r="L7" s="25">
        <v>0</v>
      </c>
      <c r="M7" s="24">
        <v>0</v>
      </c>
      <c r="N7" s="20">
        <v>0</v>
      </c>
      <c r="O7" s="23">
        <v>0</v>
      </c>
      <c r="P7" s="20">
        <v>0</v>
      </c>
      <c r="Q7" s="23">
        <v>0</v>
      </c>
      <c r="R7" s="22">
        <v>586.66999999999996</v>
      </c>
      <c r="S7" s="20">
        <v>0</v>
      </c>
      <c r="T7" s="20">
        <v>0</v>
      </c>
      <c r="U7" s="21">
        <v>0</v>
      </c>
      <c r="V7" s="20"/>
      <c r="W7" s="20"/>
      <c r="X7"/>
      <c r="Y7" t="s">
        <v>5</v>
      </c>
      <c r="Z7" s="17"/>
      <c r="AA7" s="17"/>
      <c r="AD7" s="16" t="s">
        <v>4</v>
      </c>
      <c r="AE7" s="46">
        <v>558.73</v>
      </c>
      <c r="AF7" s="16">
        <v>558.73</v>
      </c>
      <c r="AG7" s="16">
        <f t="shared" si="0"/>
        <v>27.936500000000002</v>
      </c>
      <c r="AH7" s="16">
        <f t="shared" si="1"/>
        <v>586.66650000000004</v>
      </c>
      <c r="AI7" s="17">
        <f t="shared" si="2"/>
        <v>-3.499999999917236E-3</v>
      </c>
    </row>
    <row r="8" spans="1:35" s="16" customFormat="1" x14ac:dyDescent="0.25">
      <c r="A8" s="16">
        <v>436</v>
      </c>
      <c r="B8" s="20">
        <v>409</v>
      </c>
      <c r="C8" s="20" t="s">
        <v>357</v>
      </c>
      <c r="D8" s="20">
        <v>4</v>
      </c>
      <c r="E8" s="20">
        <v>1</v>
      </c>
      <c r="F8" s="26" t="s">
        <v>52</v>
      </c>
      <c r="G8" s="23">
        <v>514.21</v>
      </c>
      <c r="H8" s="20">
        <v>0</v>
      </c>
      <c r="I8" s="24">
        <v>0</v>
      </c>
      <c r="J8" s="25">
        <v>0</v>
      </c>
      <c r="K8" s="24">
        <v>0</v>
      </c>
      <c r="L8" s="25">
        <v>0</v>
      </c>
      <c r="M8" s="24">
        <v>0</v>
      </c>
      <c r="N8" s="20">
        <v>0</v>
      </c>
      <c r="O8" s="23">
        <v>0</v>
      </c>
      <c r="P8" s="20">
        <v>0</v>
      </c>
      <c r="Q8" s="23">
        <v>0</v>
      </c>
      <c r="R8" s="22">
        <v>514.21</v>
      </c>
      <c r="S8" s="20">
        <v>0</v>
      </c>
      <c r="T8" s="20">
        <v>0</v>
      </c>
      <c r="U8" s="21">
        <v>0</v>
      </c>
      <c r="V8" s="20"/>
      <c r="W8" s="20"/>
      <c r="X8"/>
      <c r="Y8" t="s">
        <v>5</v>
      </c>
      <c r="Z8" s="17"/>
      <c r="AA8" s="17"/>
      <c r="AD8" s="16" t="s">
        <v>4</v>
      </c>
      <c r="AE8" s="46">
        <v>489.72</v>
      </c>
      <c r="AF8" s="16">
        <v>489.72</v>
      </c>
      <c r="AG8" s="16">
        <f t="shared" si="0"/>
        <v>24.486000000000004</v>
      </c>
      <c r="AH8" s="16">
        <f t="shared" si="1"/>
        <v>514.20600000000002</v>
      </c>
      <c r="AI8" s="17">
        <f t="shared" si="2"/>
        <v>-4.0000000000190994E-3</v>
      </c>
    </row>
    <row r="9" spans="1:35" s="16" customFormat="1" ht="30" x14ac:dyDescent="0.25">
      <c r="A9" s="16">
        <v>437</v>
      </c>
      <c r="B9" s="20">
        <v>410</v>
      </c>
      <c r="C9" s="20" t="s">
        <v>357</v>
      </c>
      <c r="D9" s="20">
        <v>5</v>
      </c>
      <c r="E9" s="20">
        <v>1</v>
      </c>
      <c r="F9" s="26" t="s">
        <v>51</v>
      </c>
      <c r="G9" s="23">
        <v>514.21</v>
      </c>
      <c r="H9" s="20">
        <v>0</v>
      </c>
      <c r="I9" s="24">
        <v>0</v>
      </c>
      <c r="J9" s="25">
        <v>0</v>
      </c>
      <c r="K9" s="24">
        <v>0</v>
      </c>
      <c r="L9" s="25">
        <v>0</v>
      </c>
      <c r="M9" s="24">
        <v>0</v>
      </c>
      <c r="N9" s="20">
        <v>0</v>
      </c>
      <c r="O9" s="23">
        <v>0</v>
      </c>
      <c r="P9" s="20">
        <v>0</v>
      </c>
      <c r="Q9" s="23">
        <v>0</v>
      </c>
      <c r="R9" s="22">
        <v>514.21</v>
      </c>
      <c r="S9" s="20">
        <v>0</v>
      </c>
      <c r="T9" s="20">
        <v>0</v>
      </c>
      <c r="U9" s="21">
        <v>0</v>
      </c>
      <c r="V9" s="20"/>
      <c r="W9" s="20"/>
      <c r="X9"/>
      <c r="Y9" t="s">
        <v>5</v>
      </c>
      <c r="Z9" s="17"/>
      <c r="AA9" s="17"/>
      <c r="AD9" s="16" t="s">
        <v>4</v>
      </c>
      <c r="AE9" s="46">
        <v>489.72</v>
      </c>
      <c r="AF9" s="16">
        <v>489.72</v>
      </c>
      <c r="AG9" s="16">
        <f t="shared" si="0"/>
        <v>24.486000000000004</v>
      </c>
      <c r="AH9" s="16">
        <f t="shared" si="1"/>
        <v>514.20600000000002</v>
      </c>
      <c r="AI9" s="17">
        <f t="shared" si="2"/>
        <v>-4.0000000000190994E-3</v>
      </c>
    </row>
    <row r="10" spans="1:35" s="16" customFormat="1" ht="30" x14ac:dyDescent="0.25">
      <c r="A10" s="16">
        <v>438</v>
      </c>
      <c r="B10" s="20">
        <v>411</v>
      </c>
      <c r="C10" s="20" t="s">
        <v>357</v>
      </c>
      <c r="D10" s="20">
        <v>6</v>
      </c>
      <c r="E10" s="20">
        <v>1</v>
      </c>
      <c r="F10" s="26" t="s">
        <v>50</v>
      </c>
      <c r="G10" s="23">
        <v>514.21</v>
      </c>
      <c r="H10" s="20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0">
        <v>0</v>
      </c>
      <c r="O10" s="23">
        <v>0</v>
      </c>
      <c r="P10" s="20">
        <v>0</v>
      </c>
      <c r="Q10" s="23">
        <v>0</v>
      </c>
      <c r="R10" s="22">
        <v>514.21</v>
      </c>
      <c r="S10" s="20">
        <v>0</v>
      </c>
      <c r="T10" s="20">
        <v>0</v>
      </c>
      <c r="U10" s="21">
        <v>0</v>
      </c>
      <c r="V10" s="20"/>
      <c r="W10" s="20"/>
      <c r="X10"/>
      <c r="Y10" t="s">
        <v>5</v>
      </c>
      <c r="Z10" s="17"/>
      <c r="AA10" s="17"/>
      <c r="AD10" s="16" t="s">
        <v>4</v>
      </c>
      <c r="AE10" s="46">
        <v>489.72</v>
      </c>
      <c r="AF10" s="16">
        <v>489.72</v>
      </c>
      <c r="AG10" s="16">
        <f t="shared" si="0"/>
        <v>24.486000000000004</v>
      </c>
      <c r="AH10" s="16">
        <f t="shared" si="1"/>
        <v>514.20600000000002</v>
      </c>
      <c r="AI10" s="17">
        <f t="shared" si="2"/>
        <v>-4.0000000000190994E-3</v>
      </c>
    </row>
    <row r="11" spans="1:35" s="16" customFormat="1" ht="60" x14ac:dyDescent="0.25">
      <c r="A11" s="16">
        <v>439</v>
      </c>
      <c r="B11" s="20">
        <v>412</v>
      </c>
      <c r="C11" s="20" t="s">
        <v>357</v>
      </c>
      <c r="D11" s="20">
        <v>7</v>
      </c>
      <c r="E11" s="20">
        <v>1</v>
      </c>
      <c r="F11" s="26" t="s">
        <v>419</v>
      </c>
      <c r="G11" s="23">
        <v>3933.68</v>
      </c>
      <c r="H11" s="20">
        <v>31.5</v>
      </c>
      <c r="I11" s="23">
        <v>1180.1099999999999</v>
      </c>
      <c r="J11" s="20">
        <v>21</v>
      </c>
      <c r="K11" s="23">
        <v>786.73</v>
      </c>
      <c r="L11" s="20">
        <v>10.5</v>
      </c>
      <c r="M11" s="23">
        <v>393.37</v>
      </c>
      <c r="N11" s="20">
        <v>0</v>
      </c>
      <c r="O11" s="23">
        <v>0</v>
      </c>
      <c r="P11" s="20">
        <v>0</v>
      </c>
      <c r="Q11" s="23">
        <v>0</v>
      </c>
      <c r="R11" s="22">
        <v>6293.89</v>
      </c>
      <c r="S11" s="20">
        <v>100</v>
      </c>
      <c r="T11" s="20">
        <v>50</v>
      </c>
      <c r="U11" s="21">
        <v>25</v>
      </c>
      <c r="V11" s="20"/>
      <c r="W11" s="20"/>
      <c r="X11"/>
      <c r="Y11" t="s">
        <v>5</v>
      </c>
      <c r="Z11" s="17"/>
      <c r="AA11" s="17"/>
      <c r="AD11" s="16" t="s">
        <v>4</v>
      </c>
      <c r="AE11" s="46">
        <v>5994.18</v>
      </c>
      <c r="AF11" s="16">
        <v>5994.18</v>
      </c>
      <c r="AG11" s="16">
        <f t="shared" si="0"/>
        <v>299.709</v>
      </c>
      <c r="AH11" s="16">
        <f t="shared" si="1"/>
        <v>6293.8890000000001</v>
      </c>
      <c r="AI11" s="17">
        <f t="shared" si="2"/>
        <v>-1.0000000002037268E-3</v>
      </c>
    </row>
    <row r="12" spans="1:35" s="16" customFormat="1" ht="45" x14ac:dyDescent="0.25">
      <c r="A12" s="16">
        <v>440</v>
      </c>
      <c r="B12" s="20">
        <v>413</v>
      </c>
      <c r="C12" s="20" t="s">
        <v>357</v>
      </c>
      <c r="D12" s="20">
        <v>8</v>
      </c>
      <c r="E12" s="20">
        <v>1</v>
      </c>
      <c r="F12" s="26" t="s">
        <v>418</v>
      </c>
      <c r="G12" s="23">
        <v>5268.27</v>
      </c>
      <c r="H12" s="20">
        <v>31.5</v>
      </c>
      <c r="I12" s="23">
        <v>1580.48</v>
      </c>
      <c r="J12" s="20">
        <v>21</v>
      </c>
      <c r="K12" s="23">
        <v>1053.6500000000001</v>
      </c>
      <c r="L12" s="20">
        <v>10.5</v>
      </c>
      <c r="M12" s="23">
        <v>526.83000000000004</v>
      </c>
      <c r="N12" s="20">
        <v>0</v>
      </c>
      <c r="O12" s="23">
        <v>0</v>
      </c>
      <c r="P12" s="20">
        <v>0</v>
      </c>
      <c r="Q12" s="23">
        <v>0</v>
      </c>
      <c r="R12" s="22">
        <v>8429.23</v>
      </c>
      <c r="S12" s="20">
        <v>100</v>
      </c>
      <c r="T12" s="20">
        <v>50</v>
      </c>
      <c r="U12" s="21">
        <v>25</v>
      </c>
      <c r="V12" s="20"/>
      <c r="W12" s="20"/>
      <c r="X12"/>
      <c r="Y12" t="s">
        <v>5</v>
      </c>
      <c r="Z12" s="17"/>
      <c r="AA12" s="17"/>
      <c r="AD12" s="16" t="s">
        <v>4</v>
      </c>
      <c r="AE12" s="46">
        <v>8027.84</v>
      </c>
      <c r="AF12" s="16">
        <v>8027.84</v>
      </c>
      <c r="AG12" s="16">
        <f t="shared" si="0"/>
        <v>401.39200000000005</v>
      </c>
      <c r="AH12" s="16">
        <f t="shared" si="1"/>
        <v>8429.232</v>
      </c>
      <c r="AI12" s="17">
        <f t="shared" si="2"/>
        <v>2.0000000004074536E-3</v>
      </c>
    </row>
    <row r="13" spans="1:35" s="16" customFormat="1" ht="45" x14ac:dyDescent="0.25">
      <c r="A13" s="16">
        <v>441</v>
      </c>
      <c r="B13" s="20">
        <v>414</v>
      </c>
      <c r="C13" s="20" t="s">
        <v>357</v>
      </c>
      <c r="D13" s="20">
        <v>9</v>
      </c>
      <c r="E13" s="20">
        <v>1</v>
      </c>
      <c r="F13" s="26" t="s">
        <v>417</v>
      </c>
      <c r="G13" s="23">
        <v>3134.32</v>
      </c>
      <c r="H13" s="20">
        <v>31.5</v>
      </c>
      <c r="I13" s="23">
        <v>940.3</v>
      </c>
      <c r="J13" s="20">
        <v>21</v>
      </c>
      <c r="K13" s="23">
        <v>626.86</v>
      </c>
      <c r="L13" s="20">
        <v>10.5</v>
      </c>
      <c r="M13" s="23">
        <v>313.44</v>
      </c>
      <c r="N13" s="20">
        <v>0</v>
      </c>
      <c r="O13" s="23">
        <v>0</v>
      </c>
      <c r="P13" s="20">
        <v>0</v>
      </c>
      <c r="Q13" s="23">
        <v>0</v>
      </c>
      <c r="R13" s="22">
        <v>5014.92</v>
      </c>
      <c r="S13" s="20">
        <v>100</v>
      </c>
      <c r="T13" s="20">
        <v>50</v>
      </c>
      <c r="U13" s="21">
        <v>25</v>
      </c>
      <c r="V13" s="20"/>
      <c r="W13" s="20"/>
      <c r="X13"/>
      <c r="Y13" t="s">
        <v>5</v>
      </c>
      <c r="Z13" s="17"/>
      <c r="AA13" s="17"/>
      <c r="AD13" s="16" t="s">
        <v>4</v>
      </c>
      <c r="AE13" s="46">
        <v>4776.1099999999997</v>
      </c>
      <c r="AF13" s="16">
        <v>4776.1099999999997</v>
      </c>
      <c r="AG13" s="16">
        <f t="shared" si="0"/>
        <v>238.80549999999999</v>
      </c>
      <c r="AH13" s="16">
        <f t="shared" si="1"/>
        <v>5014.9155000000001</v>
      </c>
      <c r="AI13" s="17">
        <f t="shared" si="2"/>
        <v>-4.500000000007276E-3</v>
      </c>
    </row>
    <row r="14" spans="1:35" s="16" customFormat="1" ht="30" x14ac:dyDescent="0.25">
      <c r="A14" s="16">
        <v>442</v>
      </c>
      <c r="B14" s="20">
        <v>415</v>
      </c>
      <c r="C14" s="20" t="s">
        <v>357</v>
      </c>
      <c r="D14" s="20">
        <v>10</v>
      </c>
      <c r="E14" s="20">
        <v>1</v>
      </c>
      <c r="F14" s="26" t="s">
        <v>416</v>
      </c>
      <c r="G14" s="23">
        <v>4068.07</v>
      </c>
      <c r="H14" s="20">
        <v>31.5</v>
      </c>
      <c r="I14" s="23">
        <v>1220.43</v>
      </c>
      <c r="J14" s="20">
        <v>21</v>
      </c>
      <c r="K14" s="23">
        <v>813.61</v>
      </c>
      <c r="L14" s="20">
        <v>10.5</v>
      </c>
      <c r="M14" s="23">
        <v>406.81</v>
      </c>
      <c r="N14" s="20">
        <v>0</v>
      </c>
      <c r="O14" s="23">
        <v>0</v>
      </c>
      <c r="P14" s="20">
        <v>0</v>
      </c>
      <c r="Q14" s="23">
        <v>0</v>
      </c>
      <c r="R14" s="22">
        <v>6508.92</v>
      </c>
      <c r="S14" s="20">
        <v>100</v>
      </c>
      <c r="T14" s="20">
        <v>50</v>
      </c>
      <c r="U14" s="21">
        <v>25</v>
      </c>
      <c r="V14" s="20"/>
      <c r="W14" s="20"/>
      <c r="X14"/>
      <c r="Y14" t="s">
        <v>5</v>
      </c>
      <c r="Z14" s="17"/>
      <c r="AA14" s="17"/>
      <c r="AD14" s="16" t="s">
        <v>4</v>
      </c>
      <c r="AE14" s="46">
        <v>6198.97</v>
      </c>
      <c r="AF14" s="16">
        <v>6198.97</v>
      </c>
      <c r="AG14" s="16">
        <f t="shared" si="0"/>
        <v>309.94850000000002</v>
      </c>
      <c r="AH14" s="16">
        <f t="shared" si="1"/>
        <v>6508.9185000000007</v>
      </c>
      <c r="AI14" s="17">
        <f t="shared" si="2"/>
        <v>-1.4999999993960955E-3</v>
      </c>
    </row>
    <row r="15" spans="1:35" s="16" customFormat="1" ht="45" x14ac:dyDescent="0.25">
      <c r="A15" s="16">
        <v>443</v>
      </c>
      <c r="B15" s="20">
        <v>416</v>
      </c>
      <c r="C15" s="20" t="s">
        <v>357</v>
      </c>
      <c r="D15" s="20">
        <v>11</v>
      </c>
      <c r="E15" s="20">
        <v>1</v>
      </c>
      <c r="F15" s="26" t="s">
        <v>415</v>
      </c>
      <c r="G15" s="23">
        <v>1667.66</v>
      </c>
      <c r="H15" s="20">
        <v>31.5</v>
      </c>
      <c r="I15" s="23">
        <v>500.3</v>
      </c>
      <c r="J15" s="20">
        <v>21</v>
      </c>
      <c r="K15" s="23">
        <v>333.53</v>
      </c>
      <c r="L15" s="20">
        <v>10.5</v>
      </c>
      <c r="M15" s="23">
        <v>166.77</v>
      </c>
      <c r="N15" s="20">
        <v>0</v>
      </c>
      <c r="O15" s="23">
        <v>0</v>
      </c>
      <c r="P15" s="20">
        <v>0</v>
      </c>
      <c r="Q15" s="23">
        <v>0</v>
      </c>
      <c r="R15" s="22">
        <v>2668.26</v>
      </c>
      <c r="S15" s="20">
        <v>100</v>
      </c>
      <c r="T15" s="20">
        <v>50</v>
      </c>
      <c r="U15" s="21">
        <v>25</v>
      </c>
      <c r="V15" s="20"/>
      <c r="W15" s="20"/>
      <c r="X15"/>
      <c r="Y15" t="s">
        <v>5</v>
      </c>
      <c r="Z15" s="17"/>
      <c r="AA15" s="17"/>
      <c r="AD15" s="16" t="s">
        <v>4</v>
      </c>
      <c r="AE15" s="46">
        <v>2541.21</v>
      </c>
      <c r="AF15" s="16">
        <v>2541.21</v>
      </c>
      <c r="AG15" s="16">
        <f t="shared" si="0"/>
        <v>127.0605</v>
      </c>
      <c r="AH15" s="16">
        <f t="shared" si="1"/>
        <v>2668.2705000000001</v>
      </c>
      <c r="AI15" s="17">
        <f t="shared" si="2"/>
        <v>1.0499999999865395E-2</v>
      </c>
    </row>
    <row r="16" spans="1:35" s="16" customFormat="1" ht="30" x14ac:dyDescent="0.25">
      <c r="A16" s="16">
        <v>444</v>
      </c>
      <c r="B16" s="20">
        <v>417</v>
      </c>
      <c r="C16" s="20" t="s">
        <v>357</v>
      </c>
      <c r="D16" s="20">
        <v>12</v>
      </c>
      <c r="E16" s="20">
        <v>1</v>
      </c>
      <c r="F16" s="26" t="s">
        <v>414</v>
      </c>
      <c r="G16" s="23">
        <v>1065.81</v>
      </c>
      <c r="H16" s="20">
        <v>31.5</v>
      </c>
      <c r="I16" s="23">
        <v>319.75</v>
      </c>
      <c r="J16" s="20">
        <v>21</v>
      </c>
      <c r="K16" s="23">
        <v>213.16</v>
      </c>
      <c r="L16" s="20">
        <v>10.5</v>
      </c>
      <c r="M16" s="23">
        <v>106.59</v>
      </c>
      <c r="N16" s="20">
        <v>0</v>
      </c>
      <c r="O16" s="23">
        <v>0</v>
      </c>
      <c r="P16" s="20">
        <v>0</v>
      </c>
      <c r="Q16" s="23">
        <v>0</v>
      </c>
      <c r="R16" s="22">
        <v>1705.31</v>
      </c>
      <c r="S16" s="20">
        <v>100</v>
      </c>
      <c r="T16" s="20">
        <v>50</v>
      </c>
      <c r="U16" s="21">
        <v>25</v>
      </c>
      <c r="V16" s="20"/>
      <c r="W16" s="20"/>
      <c r="X16"/>
      <c r="Y16" t="s">
        <v>5</v>
      </c>
      <c r="Z16" s="17"/>
      <c r="AA16" s="17"/>
      <c r="AD16" s="16" t="s">
        <v>4</v>
      </c>
      <c r="AE16" s="46">
        <v>1624.1</v>
      </c>
      <c r="AF16" s="16">
        <v>1624.1</v>
      </c>
      <c r="AG16" s="16">
        <f t="shared" si="0"/>
        <v>81.204999999999998</v>
      </c>
      <c r="AH16" s="16">
        <f t="shared" si="1"/>
        <v>1705.3049999999998</v>
      </c>
      <c r="AI16" s="17">
        <f t="shared" si="2"/>
        <v>-5.0000000001091394E-3</v>
      </c>
    </row>
    <row r="17" spans="1:35" s="16" customFormat="1" ht="30" x14ac:dyDescent="0.25">
      <c r="A17" s="16">
        <v>445</v>
      </c>
      <c r="B17" s="20">
        <v>418</v>
      </c>
      <c r="C17" s="20" t="s">
        <v>357</v>
      </c>
      <c r="D17" s="20">
        <v>13</v>
      </c>
      <c r="E17" s="20">
        <v>1</v>
      </c>
      <c r="F17" s="26" t="s">
        <v>413</v>
      </c>
      <c r="G17" s="23">
        <v>1065.81</v>
      </c>
      <c r="H17" s="20">
        <v>31.5</v>
      </c>
      <c r="I17" s="23">
        <v>319.75</v>
      </c>
      <c r="J17" s="20">
        <v>21</v>
      </c>
      <c r="K17" s="23">
        <v>213.16</v>
      </c>
      <c r="L17" s="20">
        <v>10.5</v>
      </c>
      <c r="M17" s="23">
        <v>106.59</v>
      </c>
      <c r="N17" s="20">
        <v>0</v>
      </c>
      <c r="O17" s="23">
        <v>0</v>
      </c>
      <c r="P17" s="20">
        <v>0</v>
      </c>
      <c r="Q17" s="23">
        <v>0</v>
      </c>
      <c r="R17" s="22">
        <v>1705.31</v>
      </c>
      <c r="S17" s="20">
        <v>100</v>
      </c>
      <c r="T17" s="20">
        <v>50</v>
      </c>
      <c r="U17" s="21">
        <v>25</v>
      </c>
      <c r="V17" s="20"/>
      <c r="W17" s="20"/>
      <c r="X17"/>
      <c r="Y17" t="s">
        <v>5</v>
      </c>
      <c r="Z17" s="17"/>
      <c r="AA17" s="17"/>
      <c r="AD17" s="16" t="s">
        <v>4</v>
      </c>
      <c r="AE17" s="46">
        <v>1624.1</v>
      </c>
      <c r="AF17" s="16">
        <v>1624.1</v>
      </c>
      <c r="AG17" s="16">
        <f t="shared" si="0"/>
        <v>81.204999999999998</v>
      </c>
      <c r="AH17" s="16">
        <f t="shared" si="1"/>
        <v>1705.3049999999998</v>
      </c>
      <c r="AI17" s="17">
        <f t="shared" si="2"/>
        <v>-5.0000000001091394E-3</v>
      </c>
    </row>
    <row r="18" spans="1:35" s="16" customFormat="1" ht="45" x14ac:dyDescent="0.25">
      <c r="A18" s="16">
        <v>446</v>
      </c>
      <c r="B18" s="20">
        <v>419</v>
      </c>
      <c r="C18" s="20" t="s">
        <v>357</v>
      </c>
      <c r="D18" s="20">
        <v>14</v>
      </c>
      <c r="E18" s="20">
        <v>1</v>
      </c>
      <c r="F18" s="26" t="s">
        <v>412</v>
      </c>
      <c r="G18" s="23">
        <v>4467.75</v>
      </c>
      <c r="H18" s="20">
        <v>31.5</v>
      </c>
      <c r="I18" s="23">
        <v>1340.32</v>
      </c>
      <c r="J18" s="20">
        <v>21</v>
      </c>
      <c r="K18" s="23">
        <v>893.55</v>
      </c>
      <c r="L18" s="20">
        <v>10.5</v>
      </c>
      <c r="M18" s="23">
        <v>446.78</v>
      </c>
      <c r="N18" s="20">
        <v>0</v>
      </c>
      <c r="O18" s="23">
        <v>0</v>
      </c>
      <c r="P18" s="20">
        <v>0</v>
      </c>
      <c r="Q18" s="23">
        <v>0</v>
      </c>
      <c r="R18" s="22">
        <v>7148.4</v>
      </c>
      <c r="S18" s="20">
        <v>100</v>
      </c>
      <c r="T18" s="20">
        <v>50</v>
      </c>
      <c r="U18" s="21">
        <v>25</v>
      </c>
      <c r="V18" s="20"/>
      <c r="W18" s="20"/>
      <c r="X18"/>
      <c r="Y18" t="s">
        <v>5</v>
      </c>
      <c r="Z18" s="17"/>
      <c r="AA18" s="17"/>
      <c r="AD18" s="16" t="s">
        <v>4</v>
      </c>
      <c r="AE18" s="46">
        <v>6808</v>
      </c>
      <c r="AF18" s="16">
        <v>6808</v>
      </c>
      <c r="AG18" s="16">
        <f t="shared" si="0"/>
        <v>340.40000000000003</v>
      </c>
      <c r="AH18" s="16">
        <f t="shared" si="1"/>
        <v>7148.4</v>
      </c>
      <c r="AI18" s="17">
        <f t="shared" si="2"/>
        <v>0</v>
      </c>
    </row>
    <row r="19" spans="1:35" s="16" customFormat="1" ht="30" x14ac:dyDescent="0.25">
      <c r="A19" s="16">
        <v>447</v>
      </c>
      <c r="B19" s="20">
        <v>420</v>
      </c>
      <c r="C19" s="20" t="s">
        <v>357</v>
      </c>
      <c r="D19" s="20">
        <v>15</v>
      </c>
      <c r="E19" s="20">
        <v>1</v>
      </c>
      <c r="F19" s="26" t="s">
        <v>411</v>
      </c>
      <c r="G19" s="23">
        <v>3253.52</v>
      </c>
      <c r="H19" s="20">
        <v>31.5</v>
      </c>
      <c r="I19" s="23">
        <v>976.06</v>
      </c>
      <c r="J19" s="20">
        <v>21</v>
      </c>
      <c r="K19" s="23">
        <v>650.71</v>
      </c>
      <c r="L19" s="20">
        <v>10.5</v>
      </c>
      <c r="M19" s="23">
        <v>325.35000000000002</v>
      </c>
      <c r="N19" s="20">
        <v>0</v>
      </c>
      <c r="O19" s="23">
        <v>0</v>
      </c>
      <c r="P19" s="20">
        <v>0</v>
      </c>
      <c r="Q19" s="23">
        <v>0</v>
      </c>
      <c r="R19" s="22">
        <v>5205.6400000000003</v>
      </c>
      <c r="S19" s="20">
        <v>100</v>
      </c>
      <c r="T19" s="20">
        <v>50</v>
      </c>
      <c r="U19" s="21">
        <v>25</v>
      </c>
      <c r="V19" s="20"/>
      <c r="W19" s="20"/>
      <c r="X19"/>
      <c r="Y19" t="s">
        <v>5</v>
      </c>
      <c r="Z19" s="17"/>
      <c r="AA19" s="17"/>
      <c r="AD19" s="16" t="s">
        <v>4</v>
      </c>
      <c r="AE19" s="46">
        <v>4957.75</v>
      </c>
      <c r="AF19" s="16">
        <v>4957.75</v>
      </c>
      <c r="AG19" s="16">
        <f t="shared" si="0"/>
        <v>247.88750000000002</v>
      </c>
      <c r="AH19" s="16">
        <f t="shared" si="1"/>
        <v>5205.6374999999998</v>
      </c>
      <c r="AI19" s="17">
        <f t="shared" si="2"/>
        <v>-2.500000000509317E-3</v>
      </c>
    </row>
    <row r="20" spans="1:35" s="16" customFormat="1" ht="45" x14ac:dyDescent="0.25">
      <c r="A20" s="16">
        <v>448</v>
      </c>
      <c r="B20" s="20">
        <v>421</v>
      </c>
      <c r="C20" s="20" t="s">
        <v>357</v>
      </c>
      <c r="D20" s="20">
        <v>16</v>
      </c>
      <c r="E20" s="20">
        <v>1</v>
      </c>
      <c r="F20" s="26" t="s">
        <v>410</v>
      </c>
      <c r="G20" s="23">
        <v>8360.52</v>
      </c>
      <c r="H20" s="20">
        <v>31.5</v>
      </c>
      <c r="I20" s="23">
        <v>2508.16</v>
      </c>
      <c r="J20" s="20">
        <v>21</v>
      </c>
      <c r="K20" s="23">
        <v>1672.1</v>
      </c>
      <c r="L20" s="20">
        <v>10.5</v>
      </c>
      <c r="M20" s="23">
        <v>836.05</v>
      </c>
      <c r="N20" s="20">
        <v>0</v>
      </c>
      <c r="O20" s="23">
        <v>0</v>
      </c>
      <c r="P20" s="20">
        <v>0</v>
      </c>
      <c r="Q20" s="23">
        <v>0</v>
      </c>
      <c r="R20" s="22">
        <v>13376.83</v>
      </c>
      <c r="S20" s="20">
        <v>100</v>
      </c>
      <c r="T20" s="20">
        <v>50</v>
      </c>
      <c r="U20" s="21">
        <v>25</v>
      </c>
      <c r="V20" s="20"/>
      <c r="W20" s="20"/>
      <c r="X20"/>
      <c r="Y20" t="s">
        <v>5</v>
      </c>
      <c r="Z20" s="17"/>
      <c r="AA20" s="17"/>
      <c r="AD20" s="16" t="s">
        <v>4</v>
      </c>
      <c r="AE20" s="46">
        <v>12739.84</v>
      </c>
      <c r="AF20" s="16">
        <v>12739.84</v>
      </c>
      <c r="AG20" s="16">
        <f t="shared" si="0"/>
        <v>636.99200000000008</v>
      </c>
      <c r="AH20" s="16">
        <f t="shared" si="1"/>
        <v>13376.832</v>
      </c>
      <c r="AI20" s="17">
        <f t="shared" si="2"/>
        <v>2.0000000004074536E-3</v>
      </c>
    </row>
    <row r="21" spans="1:35" s="16" customFormat="1" x14ac:dyDescent="0.25">
      <c r="A21" s="16">
        <v>449</v>
      </c>
      <c r="B21" s="20">
        <v>422</v>
      </c>
      <c r="C21" s="20" t="s">
        <v>357</v>
      </c>
      <c r="D21" s="20">
        <v>17</v>
      </c>
      <c r="E21" s="20">
        <v>1</v>
      </c>
      <c r="F21" s="26" t="s">
        <v>409</v>
      </c>
      <c r="G21" s="23">
        <v>219.7</v>
      </c>
      <c r="H21" s="20">
        <v>31.5</v>
      </c>
      <c r="I21" s="23">
        <v>65.91</v>
      </c>
      <c r="J21" s="20">
        <v>21</v>
      </c>
      <c r="K21" s="23">
        <v>43.94</v>
      </c>
      <c r="L21" s="20">
        <v>10.5</v>
      </c>
      <c r="M21" s="23">
        <v>21.97</v>
      </c>
      <c r="N21" s="20">
        <v>0</v>
      </c>
      <c r="O21" s="23">
        <v>0</v>
      </c>
      <c r="P21" s="20">
        <v>0</v>
      </c>
      <c r="Q21" s="23">
        <v>0</v>
      </c>
      <c r="R21" s="22">
        <v>351.52</v>
      </c>
      <c r="S21" s="20">
        <v>100</v>
      </c>
      <c r="T21" s="20">
        <v>50</v>
      </c>
      <c r="U21" s="21">
        <v>25</v>
      </c>
      <c r="V21" s="20"/>
      <c r="W21" s="20"/>
      <c r="X21"/>
      <c r="Y21" t="s">
        <v>5</v>
      </c>
      <c r="Z21" s="17"/>
      <c r="AA21" s="17"/>
      <c r="AD21" s="16" t="s">
        <v>4</v>
      </c>
      <c r="AE21" s="46">
        <v>334.78</v>
      </c>
      <c r="AF21" s="16">
        <v>334.78</v>
      </c>
      <c r="AG21" s="16">
        <f t="shared" si="0"/>
        <v>16.739000000000001</v>
      </c>
      <c r="AH21" s="16">
        <f t="shared" si="1"/>
        <v>351.51899999999995</v>
      </c>
      <c r="AI21" s="17">
        <f t="shared" si="2"/>
        <v>-1.0000000000331966E-3</v>
      </c>
    </row>
    <row r="22" spans="1:35" s="16" customFormat="1" ht="45" x14ac:dyDescent="0.25">
      <c r="A22" s="16">
        <v>450</v>
      </c>
      <c r="B22" s="20">
        <v>423</v>
      </c>
      <c r="C22" s="20" t="s">
        <v>357</v>
      </c>
      <c r="D22" s="20">
        <v>18</v>
      </c>
      <c r="E22" s="20">
        <v>1</v>
      </c>
      <c r="F22" s="26" t="s">
        <v>408</v>
      </c>
      <c r="G22" s="23">
        <v>5466.94</v>
      </c>
      <c r="H22" s="20">
        <v>31.5</v>
      </c>
      <c r="I22" s="23">
        <v>1640.08</v>
      </c>
      <c r="J22" s="20">
        <v>21</v>
      </c>
      <c r="K22" s="23">
        <v>1093.3900000000001</v>
      </c>
      <c r="L22" s="20">
        <v>10.5</v>
      </c>
      <c r="M22" s="23">
        <v>546.69000000000005</v>
      </c>
      <c r="N22" s="20">
        <v>0</v>
      </c>
      <c r="O22" s="23">
        <v>0</v>
      </c>
      <c r="P22" s="20">
        <v>0</v>
      </c>
      <c r="Q22" s="23">
        <v>0</v>
      </c>
      <c r="R22" s="22">
        <v>8747.1</v>
      </c>
      <c r="S22" s="20">
        <v>100</v>
      </c>
      <c r="T22" s="20">
        <v>50</v>
      </c>
      <c r="U22" s="21">
        <v>25</v>
      </c>
      <c r="V22" s="20"/>
      <c r="W22" s="20"/>
      <c r="X22"/>
      <c r="Y22" t="s">
        <v>5</v>
      </c>
      <c r="Z22" s="17"/>
      <c r="AA22" s="17"/>
      <c r="AD22" s="16" t="s">
        <v>4</v>
      </c>
      <c r="AE22" s="46">
        <v>8330.57</v>
      </c>
      <c r="AF22" s="16">
        <v>8330.57</v>
      </c>
      <c r="AG22" s="16">
        <f t="shared" si="0"/>
        <v>416.52850000000001</v>
      </c>
      <c r="AH22" s="16">
        <f t="shared" si="1"/>
        <v>8747.0985000000001</v>
      </c>
      <c r="AI22" s="17">
        <f t="shared" si="2"/>
        <v>-1.5000000003055902E-3</v>
      </c>
    </row>
    <row r="23" spans="1:35" s="16" customFormat="1" ht="45" x14ac:dyDescent="0.25">
      <c r="A23" s="16">
        <v>451</v>
      </c>
      <c r="B23" s="20">
        <v>424</v>
      </c>
      <c r="C23" s="20" t="s">
        <v>357</v>
      </c>
      <c r="D23" s="20">
        <v>19</v>
      </c>
      <c r="E23" s="20">
        <v>1</v>
      </c>
      <c r="F23" s="26" t="s">
        <v>407</v>
      </c>
      <c r="G23" s="23">
        <v>3400.77</v>
      </c>
      <c r="H23" s="20">
        <v>31.5</v>
      </c>
      <c r="I23" s="23">
        <v>1020.23</v>
      </c>
      <c r="J23" s="20">
        <v>21</v>
      </c>
      <c r="K23" s="23">
        <v>680.16</v>
      </c>
      <c r="L23" s="20">
        <v>10.5</v>
      </c>
      <c r="M23" s="23">
        <v>340.07</v>
      </c>
      <c r="N23" s="20">
        <v>0</v>
      </c>
      <c r="O23" s="23">
        <v>0</v>
      </c>
      <c r="P23" s="20">
        <v>0</v>
      </c>
      <c r="Q23" s="23">
        <v>0</v>
      </c>
      <c r="R23" s="22">
        <v>5441.23</v>
      </c>
      <c r="S23" s="20">
        <v>100</v>
      </c>
      <c r="T23" s="20">
        <v>50</v>
      </c>
      <c r="U23" s="21">
        <v>25</v>
      </c>
      <c r="V23" s="20"/>
      <c r="W23" s="20"/>
      <c r="X23"/>
      <c r="Y23" t="s">
        <v>5</v>
      </c>
      <c r="Z23" s="17"/>
      <c r="AA23" s="17"/>
      <c r="AD23" s="16" t="s">
        <v>4</v>
      </c>
      <c r="AE23" s="46">
        <v>5182.13</v>
      </c>
      <c r="AF23" s="16">
        <v>5182.13</v>
      </c>
      <c r="AG23" s="16">
        <f t="shared" si="0"/>
        <v>259.10650000000004</v>
      </c>
      <c r="AH23" s="16">
        <f t="shared" si="1"/>
        <v>5441.2365</v>
      </c>
      <c r="AI23" s="17">
        <f t="shared" si="2"/>
        <v>6.5000000004147296E-3</v>
      </c>
    </row>
    <row r="24" spans="1:35" s="16" customFormat="1" x14ac:dyDescent="0.25">
      <c r="A24" s="16">
        <v>452</v>
      </c>
      <c r="B24" s="20">
        <v>425</v>
      </c>
      <c r="C24" s="20" t="s">
        <v>357</v>
      </c>
      <c r="D24" s="20">
        <v>20</v>
      </c>
      <c r="E24" s="20">
        <v>1</v>
      </c>
      <c r="F24" s="26" t="s">
        <v>406</v>
      </c>
      <c r="G24" s="23">
        <v>2666.86</v>
      </c>
      <c r="H24" s="20">
        <v>31.5</v>
      </c>
      <c r="I24" s="23">
        <v>800.06</v>
      </c>
      <c r="J24" s="20">
        <v>21</v>
      </c>
      <c r="K24" s="23">
        <v>533.37</v>
      </c>
      <c r="L24" s="20">
        <v>10.5</v>
      </c>
      <c r="M24" s="23">
        <v>266.69</v>
      </c>
      <c r="N24" s="20">
        <v>0</v>
      </c>
      <c r="O24" s="23">
        <v>0</v>
      </c>
      <c r="P24" s="20">
        <v>0</v>
      </c>
      <c r="Q24" s="23">
        <v>0</v>
      </c>
      <c r="R24" s="22">
        <v>4266.9799999999996</v>
      </c>
      <c r="S24" s="20">
        <v>100</v>
      </c>
      <c r="T24" s="20">
        <v>50</v>
      </c>
      <c r="U24" s="21">
        <v>25</v>
      </c>
      <c r="V24" s="20"/>
      <c r="W24" s="20"/>
      <c r="X24"/>
      <c r="Y24" t="s">
        <v>5</v>
      </c>
      <c r="Z24" s="17"/>
      <c r="AA24" s="17"/>
      <c r="AD24" s="16" t="s">
        <v>4</v>
      </c>
      <c r="AE24" s="46">
        <v>4063.79</v>
      </c>
      <c r="AF24" s="16">
        <v>4063.79</v>
      </c>
      <c r="AG24" s="16">
        <f t="shared" si="0"/>
        <v>203.18950000000001</v>
      </c>
      <c r="AH24" s="16">
        <f t="shared" si="1"/>
        <v>4266.9795000000004</v>
      </c>
      <c r="AI24" s="17">
        <f t="shared" si="2"/>
        <v>-4.999999991923687E-4</v>
      </c>
    </row>
    <row r="25" spans="1:35" s="16" customFormat="1" ht="30" x14ac:dyDescent="0.25">
      <c r="A25" s="16">
        <v>453</v>
      </c>
      <c r="B25" s="20">
        <v>426</v>
      </c>
      <c r="C25" s="20" t="s">
        <v>357</v>
      </c>
      <c r="D25" s="20">
        <v>21</v>
      </c>
      <c r="E25" s="20">
        <v>1</v>
      </c>
      <c r="F25" s="26" t="s">
        <v>405</v>
      </c>
      <c r="G25" s="23">
        <v>8867.7099999999991</v>
      </c>
      <c r="H25" s="20">
        <v>31.5</v>
      </c>
      <c r="I25" s="23">
        <v>2660.31</v>
      </c>
      <c r="J25" s="20">
        <v>21</v>
      </c>
      <c r="K25" s="23">
        <v>1773.54</v>
      </c>
      <c r="L25" s="20">
        <v>10.5</v>
      </c>
      <c r="M25" s="23">
        <v>886.77</v>
      </c>
      <c r="N25" s="20">
        <v>0</v>
      </c>
      <c r="O25" s="23">
        <v>0</v>
      </c>
      <c r="P25" s="20">
        <v>0</v>
      </c>
      <c r="Q25" s="23">
        <v>0</v>
      </c>
      <c r="R25" s="22">
        <v>14188.33</v>
      </c>
      <c r="S25" s="20">
        <v>100</v>
      </c>
      <c r="T25" s="20">
        <v>50</v>
      </c>
      <c r="U25" s="21">
        <v>25</v>
      </c>
      <c r="V25" s="20"/>
      <c r="W25" s="20"/>
      <c r="X25"/>
      <c r="Y25" t="s">
        <v>5</v>
      </c>
      <c r="Z25" s="17"/>
      <c r="AA25" s="17"/>
      <c r="AD25" s="16" t="s">
        <v>4</v>
      </c>
      <c r="AE25" s="46">
        <v>13512.7</v>
      </c>
      <c r="AF25" s="16">
        <v>13512.7</v>
      </c>
      <c r="AG25" s="16">
        <f t="shared" si="0"/>
        <v>675.6350000000001</v>
      </c>
      <c r="AH25" s="16">
        <f t="shared" si="1"/>
        <v>14188.335000000001</v>
      </c>
      <c r="AI25" s="17">
        <f t="shared" si="2"/>
        <v>5.0000000010186341E-3</v>
      </c>
    </row>
    <row r="26" spans="1:35" s="16" customFormat="1" x14ac:dyDescent="0.25">
      <c r="A26" s="16">
        <v>454</v>
      </c>
      <c r="B26" s="20">
        <v>427</v>
      </c>
      <c r="C26" s="20" t="s">
        <v>357</v>
      </c>
      <c r="D26" s="20">
        <v>22</v>
      </c>
      <c r="E26" s="20">
        <v>1</v>
      </c>
      <c r="F26" s="26" t="s">
        <v>404</v>
      </c>
      <c r="G26" s="23">
        <v>8867.7099999999991</v>
      </c>
      <c r="H26" s="20">
        <v>31.5</v>
      </c>
      <c r="I26" s="23">
        <v>2660.31</v>
      </c>
      <c r="J26" s="20">
        <v>21</v>
      </c>
      <c r="K26" s="23">
        <v>1773.54</v>
      </c>
      <c r="L26" s="20">
        <v>10.5</v>
      </c>
      <c r="M26" s="23">
        <v>886.77</v>
      </c>
      <c r="N26" s="20">
        <v>0</v>
      </c>
      <c r="O26" s="23">
        <v>0</v>
      </c>
      <c r="P26" s="20">
        <v>0</v>
      </c>
      <c r="Q26" s="23">
        <v>0</v>
      </c>
      <c r="R26" s="22">
        <v>14188.33</v>
      </c>
      <c r="S26" s="20">
        <v>100</v>
      </c>
      <c r="T26" s="20">
        <v>50</v>
      </c>
      <c r="U26" s="21">
        <v>25</v>
      </c>
      <c r="V26" s="20"/>
      <c r="W26" s="20"/>
      <c r="X26"/>
      <c r="Y26" t="s">
        <v>5</v>
      </c>
      <c r="Z26" s="17"/>
      <c r="AA26" s="17"/>
      <c r="AD26" s="16" t="s">
        <v>4</v>
      </c>
      <c r="AE26" s="46">
        <v>13512.7</v>
      </c>
      <c r="AF26" s="16">
        <v>13512.7</v>
      </c>
      <c r="AG26" s="16">
        <f t="shared" si="0"/>
        <v>675.6350000000001</v>
      </c>
      <c r="AH26" s="16">
        <f t="shared" si="1"/>
        <v>14188.335000000001</v>
      </c>
      <c r="AI26" s="17">
        <f t="shared" si="2"/>
        <v>5.0000000010186341E-3</v>
      </c>
    </row>
    <row r="27" spans="1:35" s="16" customFormat="1" x14ac:dyDescent="0.25">
      <c r="A27" s="16">
        <v>455</v>
      </c>
      <c r="B27" s="20">
        <v>428</v>
      </c>
      <c r="C27" s="20" t="s">
        <v>357</v>
      </c>
      <c r="D27" s="20">
        <v>23</v>
      </c>
      <c r="E27" s="20">
        <v>1</v>
      </c>
      <c r="F27" s="26" t="s">
        <v>403</v>
      </c>
      <c r="G27" s="23">
        <v>5466.94</v>
      </c>
      <c r="H27" s="20">
        <v>31.5</v>
      </c>
      <c r="I27" s="23">
        <v>1640.08</v>
      </c>
      <c r="J27" s="20">
        <v>21</v>
      </c>
      <c r="K27" s="23">
        <v>1093.3900000000001</v>
      </c>
      <c r="L27" s="20">
        <v>10.5</v>
      </c>
      <c r="M27" s="23">
        <v>546.69000000000005</v>
      </c>
      <c r="N27" s="20">
        <v>0</v>
      </c>
      <c r="O27" s="23">
        <v>0</v>
      </c>
      <c r="P27" s="20">
        <v>0</v>
      </c>
      <c r="Q27" s="23">
        <v>0</v>
      </c>
      <c r="R27" s="22">
        <v>8747.1</v>
      </c>
      <c r="S27" s="20">
        <v>100</v>
      </c>
      <c r="T27" s="20">
        <v>50</v>
      </c>
      <c r="U27" s="21">
        <v>25</v>
      </c>
      <c r="V27" s="20"/>
      <c r="W27" s="20"/>
      <c r="X27"/>
      <c r="Y27" t="s">
        <v>5</v>
      </c>
      <c r="Z27" s="17"/>
      <c r="AA27" s="17"/>
      <c r="AD27" s="16" t="s">
        <v>4</v>
      </c>
      <c r="AE27" s="46">
        <v>8330.57</v>
      </c>
      <c r="AF27" s="16">
        <v>8330.57</v>
      </c>
      <c r="AG27" s="16">
        <f t="shared" si="0"/>
        <v>416.52850000000001</v>
      </c>
      <c r="AH27" s="16">
        <f t="shared" si="1"/>
        <v>8747.0985000000001</v>
      </c>
      <c r="AI27" s="17">
        <f t="shared" si="2"/>
        <v>-1.5000000003055902E-3</v>
      </c>
    </row>
    <row r="28" spans="1:35" s="16" customFormat="1" x14ac:dyDescent="0.25">
      <c r="A28" s="16">
        <v>456</v>
      </c>
      <c r="B28" s="20">
        <v>429</v>
      </c>
      <c r="C28" s="20" t="s">
        <v>357</v>
      </c>
      <c r="D28" s="20">
        <v>24</v>
      </c>
      <c r="E28" s="20">
        <v>1</v>
      </c>
      <c r="F28" s="26" t="s">
        <v>402</v>
      </c>
      <c r="G28" s="23">
        <v>4000.29</v>
      </c>
      <c r="H28" s="20">
        <v>31.5</v>
      </c>
      <c r="I28" s="23">
        <v>1200.0899999999999</v>
      </c>
      <c r="J28" s="20">
        <v>21</v>
      </c>
      <c r="K28" s="23">
        <v>800.06</v>
      </c>
      <c r="L28" s="20">
        <v>10.5</v>
      </c>
      <c r="M28" s="23">
        <v>400.03</v>
      </c>
      <c r="N28" s="20">
        <v>0</v>
      </c>
      <c r="O28" s="23">
        <v>0</v>
      </c>
      <c r="P28" s="20">
        <v>0</v>
      </c>
      <c r="Q28" s="23">
        <v>0</v>
      </c>
      <c r="R28" s="22">
        <v>6400.47</v>
      </c>
      <c r="S28" s="20">
        <v>100</v>
      </c>
      <c r="T28" s="20">
        <v>50</v>
      </c>
      <c r="U28" s="21">
        <v>25</v>
      </c>
      <c r="V28" s="20"/>
      <c r="W28" s="20"/>
      <c r="X28"/>
      <c r="Y28" t="s">
        <v>5</v>
      </c>
      <c r="Z28" s="17"/>
      <c r="AA28" s="17"/>
      <c r="AD28" s="16" t="s">
        <v>4</v>
      </c>
      <c r="AE28" s="46">
        <v>6095.68</v>
      </c>
      <c r="AF28" s="16">
        <v>6095.68</v>
      </c>
      <c r="AG28" s="16">
        <f t="shared" si="0"/>
        <v>304.78400000000005</v>
      </c>
      <c r="AH28" s="16">
        <f t="shared" si="1"/>
        <v>6400.4639999999999</v>
      </c>
      <c r="AI28" s="17">
        <f t="shared" si="2"/>
        <v>-6.0000000003128662E-3</v>
      </c>
    </row>
    <row r="29" spans="1:35" s="16" customFormat="1" x14ac:dyDescent="0.25">
      <c r="A29" s="16">
        <v>457</v>
      </c>
      <c r="B29" s="20">
        <v>430</v>
      </c>
      <c r="C29" s="20" t="s">
        <v>357</v>
      </c>
      <c r="D29" s="20">
        <v>25</v>
      </c>
      <c r="E29" s="20">
        <v>1</v>
      </c>
      <c r="F29" s="26" t="s">
        <v>401</v>
      </c>
      <c r="G29" s="23">
        <v>5466.94</v>
      </c>
      <c r="H29" s="20">
        <v>31.5</v>
      </c>
      <c r="I29" s="23">
        <v>1640.08</v>
      </c>
      <c r="J29" s="20">
        <v>21</v>
      </c>
      <c r="K29" s="23">
        <v>1093.3900000000001</v>
      </c>
      <c r="L29" s="20">
        <v>10.5</v>
      </c>
      <c r="M29" s="23">
        <v>546.69000000000005</v>
      </c>
      <c r="N29" s="20">
        <v>0</v>
      </c>
      <c r="O29" s="23">
        <v>0</v>
      </c>
      <c r="P29" s="20">
        <v>0</v>
      </c>
      <c r="Q29" s="23">
        <v>0</v>
      </c>
      <c r="R29" s="22">
        <v>8747.1</v>
      </c>
      <c r="S29" s="20">
        <v>100</v>
      </c>
      <c r="T29" s="20">
        <v>50</v>
      </c>
      <c r="U29" s="21">
        <v>25</v>
      </c>
      <c r="V29" s="20"/>
      <c r="W29" s="20"/>
      <c r="X29"/>
      <c r="Y29" t="s">
        <v>5</v>
      </c>
      <c r="Z29" s="17"/>
      <c r="AA29" s="17"/>
      <c r="AD29" s="16" t="s">
        <v>4</v>
      </c>
      <c r="AE29" s="46">
        <v>8330.57</v>
      </c>
      <c r="AF29" s="16">
        <v>8330.57</v>
      </c>
      <c r="AG29" s="16">
        <f t="shared" si="0"/>
        <v>416.52850000000001</v>
      </c>
      <c r="AH29" s="16">
        <f t="shared" si="1"/>
        <v>8747.0985000000001</v>
      </c>
      <c r="AI29" s="17">
        <f t="shared" si="2"/>
        <v>-1.5000000003055902E-3</v>
      </c>
    </row>
    <row r="30" spans="1:35" s="16" customFormat="1" x14ac:dyDescent="0.25">
      <c r="A30" s="16">
        <v>458</v>
      </c>
      <c r="B30" s="20">
        <v>431</v>
      </c>
      <c r="C30" s="20" t="s">
        <v>357</v>
      </c>
      <c r="D30" s="20">
        <v>26</v>
      </c>
      <c r="E30" s="20">
        <v>1</v>
      </c>
      <c r="F30" s="26" t="s">
        <v>400</v>
      </c>
      <c r="G30" s="23">
        <v>5466.94</v>
      </c>
      <c r="H30" s="20">
        <v>31.5</v>
      </c>
      <c r="I30" s="23">
        <v>1640.08</v>
      </c>
      <c r="J30" s="20">
        <v>21</v>
      </c>
      <c r="K30" s="23">
        <v>1093.3900000000001</v>
      </c>
      <c r="L30" s="20">
        <v>10.5</v>
      </c>
      <c r="M30" s="23">
        <v>546.69000000000005</v>
      </c>
      <c r="N30" s="20">
        <v>0</v>
      </c>
      <c r="O30" s="23">
        <v>0</v>
      </c>
      <c r="P30" s="20">
        <v>0</v>
      </c>
      <c r="Q30" s="23">
        <v>0</v>
      </c>
      <c r="R30" s="22">
        <v>8747.1</v>
      </c>
      <c r="S30" s="20">
        <v>100</v>
      </c>
      <c r="T30" s="20">
        <v>50</v>
      </c>
      <c r="U30" s="21">
        <v>25</v>
      </c>
      <c r="V30" s="20"/>
      <c r="W30" s="20"/>
      <c r="X30"/>
      <c r="Y30" t="s">
        <v>5</v>
      </c>
      <c r="Z30" s="17"/>
      <c r="AA30" s="17"/>
      <c r="AD30" s="16" t="s">
        <v>4</v>
      </c>
      <c r="AE30" s="46">
        <v>8330.57</v>
      </c>
      <c r="AF30" s="16">
        <v>8330.57</v>
      </c>
      <c r="AG30" s="16">
        <f t="shared" si="0"/>
        <v>416.52850000000001</v>
      </c>
      <c r="AH30" s="16">
        <f t="shared" si="1"/>
        <v>8747.0985000000001</v>
      </c>
      <c r="AI30" s="17">
        <f t="shared" si="2"/>
        <v>-1.5000000003055902E-3</v>
      </c>
    </row>
    <row r="31" spans="1:35" s="16" customFormat="1" x14ac:dyDescent="0.25">
      <c r="A31" s="16">
        <v>459</v>
      </c>
      <c r="B31" s="20">
        <v>432</v>
      </c>
      <c r="C31" s="20" t="s">
        <v>357</v>
      </c>
      <c r="D31" s="20">
        <v>27</v>
      </c>
      <c r="E31" s="20">
        <v>1</v>
      </c>
      <c r="F31" s="26" t="s">
        <v>399</v>
      </c>
      <c r="G31" s="23">
        <v>6001.02</v>
      </c>
      <c r="H31" s="20">
        <v>31.5</v>
      </c>
      <c r="I31" s="23">
        <v>1800.31</v>
      </c>
      <c r="J31" s="20">
        <v>21</v>
      </c>
      <c r="K31" s="23">
        <v>1200.2</v>
      </c>
      <c r="L31" s="20">
        <v>10.5</v>
      </c>
      <c r="M31" s="23">
        <v>600.11</v>
      </c>
      <c r="N31" s="20">
        <v>0</v>
      </c>
      <c r="O31" s="23">
        <v>0</v>
      </c>
      <c r="P31" s="20">
        <v>0</v>
      </c>
      <c r="Q31" s="23">
        <v>0</v>
      </c>
      <c r="R31" s="22">
        <v>9601.64</v>
      </c>
      <c r="S31" s="20">
        <v>100</v>
      </c>
      <c r="T31" s="20">
        <v>50</v>
      </c>
      <c r="U31" s="21">
        <v>25</v>
      </c>
      <c r="V31" s="20"/>
      <c r="W31" s="20"/>
      <c r="X31"/>
      <c r="Y31" t="s">
        <v>5</v>
      </c>
      <c r="Z31" s="17"/>
      <c r="AA31" s="17"/>
      <c r="AD31" s="16" t="s">
        <v>4</v>
      </c>
      <c r="AE31" s="46">
        <v>9144.42</v>
      </c>
      <c r="AF31" s="16">
        <v>9144.42</v>
      </c>
      <c r="AG31" s="16">
        <f t="shared" si="0"/>
        <v>457.221</v>
      </c>
      <c r="AH31" s="16">
        <f t="shared" si="1"/>
        <v>9601.6409999999996</v>
      </c>
      <c r="AI31" s="17">
        <f t="shared" si="2"/>
        <v>1.0000000002037268E-3</v>
      </c>
    </row>
    <row r="32" spans="1:35" s="16" customFormat="1" x14ac:dyDescent="0.25">
      <c r="A32" s="16">
        <v>460</v>
      </c>
      <c r="B32" s="20">
        <v>433</v>
      </c>
      <c r="C32" s="20" t="s">
        <v>357</v>
      </c>
      <c r="D32" s="20">
        <v>28</v>
      </c>
      <c r="E32" s="20">
        <v>1</v>
      </c>
      <c r="F32" s="26" t="s">
        <v>398</v>
      </c>
      <c r="G32" s="23">
        <v>3400.77</v>
      </c>
      <c r="H32" s="20">
        <v>31.5</v>
      </c>
      <c r="I32" s="23">
        <v>1020.23</v>
      </c>
      <c r="J32" s="20">
        <v>21</v>
      </c>
      <c r="K32" s="23">
        <v>680.16</v>
      </c>
      <c r="L32" s="20">
        <v>10.5</v>
      </c>
      <c r="M32" s="23">
        <v>340.07</v>
      </c>
      <c r="N32" s="20">
        <v>0</v>
      </c>
      <c r="O32" s="23">
        <v>0</v>
      </c>
      <c r="P32" s="20">
        <v>0</v>
      </c>
      <c r="Q32" s="23">
        <v>0</v>
      </c>
      <c r="R32" s="22">
        <v>5441.23</v>
      </c>
      <c r="S32" s="20">
        <v>100</v>
      </c>
      <c r="T32" s="20">
        <v>50</v>
      </c>
      <c r="U32" s="21">
        <v>25</v>
      </c>
      <c r="V32" s="20"/>
      <c r="W32" s="20"/>
      <c r="X32"/>
      <c r="Y32" t="s">
        <v>5</v>
      </c>
      <c r="Z32" s="17"/>
      <c r="AA32" s="17"/>
      <c r="AD32" s="16" t="s">
        <v>4</v>
      </c>
      <c r="AE32" s="46">
        <v>5182.13</v>
      </c>
      <c r="AF32" s="16">
        <v>5182.13</v>
      </c>
      <c r="AG32" s="16">
        <f t="shared" si="0"/>
        <v>259.10650000000004</v>
      </c>
      <c r="AH32" s="16">
        <f t="shared" si="1"/>
        <v>5441.2365</v>
      </c>
      <c r="AI32" s="17">
        <f t="shared" si="2"/>
        <v>6.5000000004147296E-3</v>
      </c>
    </row>
    <row r="33" spans="1:35" s="16" customFormat="1" x14ac:dyDescent="0.25">
      <c r="A33" s="16">
        <v>461</v>
      </c>
      <c r="B33" s="20">
        <v>434</v>
      </c>
      <c r="C33" s="20" t="s">
        <v>357</v>
      </c>
      <c r="D33" s="20">
        <v>29</v>
      </c>
      <c r="E33" s="20">
        <v>1</v>
      </c>
      <c r="F33" s="26" t="s">
        <v>397</v>
      </c>
      <c r="G33" s="23">
        <v>5333.72</v>
      </c>
      <c r="H33" s="20">
        <v>31.5</v>
      </c>
      <c r="I33" s="23">
        <v>1600.12</v>
      </c>
      <c r="J33" s="20">
        <v>21</v>
      </c>
      <c r="K33" s="23">
        <v>1066.75</v>
      </c>
      <c r="L33" s="20">
        <v>10.5</v>
      </c>
      <c r="M33" s="23">
        <v>533.37</v>
      </c>
      <c r="N33" s="20">
        <v>0</v>
      </c>
      <c r="O33" s="23">
        <v>0</v>
      </c>
      <c r="P33" s="20">
        <v>0</v>
      </c>
      <c r="Q33" s="23">
        <v>0</v>
      </c>
      <c r="R33" s="22">
        <v>8533.9599999999991</v>
      </c>
      <c r="S33" s="20">
        <v>100</v>
      </c>
      <c r="T33" s="20">
        <v>50</v>
      </c>
      <c r="U33" s="21">
        <v>25</v>
      </c>
      <c r="V33" s="20"/>
      <c r="W33" s="20"/>
      <c r="X33"/>
      <c r="Y33" t="s">
        <v>5</v>
      </c>
      <c r="Z33" s="17"/>
      <c r="AA33" s="17"/>
      <c r="AD33" s="16" t="s">
        <v>4</v>
      </c>
      <c r="AE33" s="46">
        <v>8127.57</v>
      </c>
      <c r="AF33" s="16">
        <v>8127.57</v>
      </c>
      <c r="AG33" s="16">
        <f t="shared" si="0"/>
        <v>406.37850000000003</v>
      </c>
      <c r="AH33" s="16">
        <f t="shared" si="1"/>
        <v>8533.9485000000004</v>
      </c>
      <c r="AI33" s="17">
        <f t="shared" si="2"/>
        <v>-1.149999999870488E-2</v>
      </c>
    </row>
    <row r="34" spans="1:35" s="16" customFormat="1" x14ac:dyDescent="0.25">
      <c r="A34" s="16">
        <v>462</v>
      </c>
      <c r="B34" s="20">
        <v>435</v>
      </c>
      <c r="C34" s="20" t="s">
        <v>357</v>
      </c>
      <c r="D34" s="20">
        <v>30</v>
      </c>
      <c r="E34" s="20">
        <v>1</v>
      </c>
      <c r="F34" s="26" t="s">
        <v>396</v>
      </c>
      <c r="G34" s="23">
        <v>3400.77</v>
      </c>
      <c r="H34" s="20">
        <v>31.5</v>
      </c>
      <c r="I34" s="23">
        <v>1020.23</v>
      </c>
      <c r="J34" s="20">
        <v>21</v>
      </c>
      <c r="K34" s="23">
        <v>680.16</v>
      </c>
      <c r="L34" s="20">
        <v>10.5</v>
      </c>
      <c r="M34" s="23">
        <v>340.07</v>
      </c>
      <c r="N34" s="20">
        <v>0</v>
      </c>
      <c r="O34" s="23">
        <v>0</v>
      </c>
      <c r="P34" s="20">
        <v>0</v>
      </c>
      <c r="Q34" s="23">
        <v>0</v>
      </c>
      <c r="R34" s="22">
        <v>5441.23</v>
      </c>
      <c r="S34" s="20">
        <v>100</v>
      </c>
      <c r="T34" s="20">
        <v>50</v>
      </c>
      <c r="U34" s="21">
        <v>25</v>
      </c>
      <c r="V34" s="20"/>
      <c r="W34" s="20"/>
      <c r="X34"/>
      <c r="Y34" t="s">
        <v>5</v>
      </c>
      <c r="Z34" s="17"/>
      <c r="AA34" s="17"/>
      <c r="AD34" s="16" t="s">
        <v>4</v>
      </c>
      <c r="AE34" s="46">
        <v>5182.13</v>
      </c>
      <c r="AF34" s="16">
        <v>5182.13</v>
      </c>
      <c r="AG34" s="16">
        <f t="shared" si="0"/>
        <v>259.10650000000004</v>
      </c>
      <c r="AH34" s="16">
        <f t="shared" si="1"/>
        <v>5441.2365</v>
      </c>
      <c r="AI34" s="17">
        <f t="shared" si="2"/>
        <v>6.5000000004147296E-3</v>
      </c>
    </row>
    <row r="35" spans="1:35" s="16" customFormat="1" x14ac:dyDescent="0.25">
      <c r="A35" s="16">
        <v>463</v>
      </c>
      <c r="B35" s="20">
        <v>436</v>
      </c>
      <c r="C35" s="20" t="s">
        <v>357</v>
      </c>
      <c r="D35" s="20">
        <v>31</v>
      </c>
      <c r="E35" s="20">
        <v>1</v>
      </c>
      <c r="F35" s="26" t="s">
        <v>395</v>
      </c>
      <c r="G35" s="23">
        <v>3400.77</v>
      </c>
      <c r="H35" s="20">
        <v>31.5</v>
      </c>
      <c r="I35" s="23">
        <v>1020.23</v>
      </c>
      <c r="J35" s="20">
        <v>21</v>
      </c>
      <c r="K35" s="23">
        <v>680.16</v>
      </c>
      <c r="L35" s="20">
        <v>10.5</v>
      </c>
      <c r="M35" s="23">
        <v>340.07</v>
      </c>
      <c r="N35" s="20">
        <v>0</v>
      </c>
      <c r="O35" s="23">
        <v>0</v>
      </c>
      <c r="P35" s="20">
        <v>0</v>
      </c>
      <c r="Q35" s="23">
        <v>0</v>
      </c>
      <c r="R35" s="22">
        <v>5441.23</v>
      </c>
      <c r="S35" s="20">
        <v>100</v>
      </c>
      <c r="T35" s="20">
        <v>50</v>
      </c>
      <c r="U35" s="21">
        <v>25</v>
      </c>
      <c r="V35" s="20"/>
      <c r="W35" s="20"/>
      <c r="X35"/>
      <c r="Y35" t="s">
        <v>5</v>
      </c>
      <c r="Z35" s="17"/>
      <c r="AA35" s="17"/>
      <c r="AD35" s="16" t="s">
        <v>4</v>
      </c>
      <c r="AE35" s="46">
        <v>5182.13</v>
      </c>
      <c r="AF35" s="16">
        <v>5182.13</v>
      </c>
      <c r="AG35" s="16">
        <f t="shared" si="0"/>
        <v>259.10650000000004</v>
      </c>
      <c r="AH35" s="16">
        <f t="shared" si="1"/>
        <v>5441.2365</v>
      </c>
      <c r="AI35" s="17">
        <f t="shared" si="2"/>
        <v>6.5000000004147296E-3</v>
      </c>
    </row>
    <row r="36" spans="1:35" s="16" customFormat="1" ht="30" x14ac:dyDescent="0.25">
      <c r="A36" s="16">
        <v>464</v>
      </c>
      <c r="B36" s="20">
        <v>437</v>
      </c>
      <c r="C36" s="20" t="s">
        <v>357</v>
      </c>
      <c r="D36" s="20">
        <v>32</v>
      </c>
      <c r="E36" s="20">
        <v>1</v>
      </c>
      <c r="F36" s="26" t="s">
        <v>394</v>
      </c>
      <c r="G36" s="23">
        <v>6667.14</v>
      </c>
      <c r="H36" s="20">
        <v>31.5</v>
      </c>
      <c r="I36" s="23">
        <v>2000.14</v>
      </c>
      <c r="J36" s="20">
        <v>21</v>
      </c>
      <c r="K36" s="23">
        <v>1333.43</v>
      </c>
      <c r="L36" s="20">
        <v>10.5</v>
      </c>
      <c r="M36" s="23">
        <v>666.72</v>
      </c>
      <c r="N36" s="20">
        <v>0</v>
      </c>
      <c r="O36" s="23">
        <v>0</v>
      </c>
      <c r="P36" s="20">
        <v>0</v>
      </c>
      <c r="Q36" s="23">
        <v>0</v>
      </c>
      <c r="R36" s="22">
        <v>10667.43</v>
      </c>
      <c r="S36" s="20">
        <v>100</v>
      </c>
      <c r="T36" s="20">
        <v>50</v>
      </c>
      <c r="U36" s="21">
        <v>25</v>
      </c>
      <c r="V36" s="20"/>
      <c r="W36" s="20"/>
      <c r="X36"/>
      <c r="Y36" t="s">
        <v>5</v>
      </c>
      <c r="Z36" s="17"/>
      <c r="AA36" s="17"/>
      <c r="AD36" s="16" t="s">
        <v>4</v>
      </c>
      <c r="AE36" s="46">
        <v>10159.459999999999</v>
      </c>
      <c r="AF36" s="16">
        <v>10159.459999999999</v>
      </c>
      <c r="AG36" s="16">
        <f t="shared" si="0"/>
        <v>507.97299999999996</v>
      </c>
      <c r="AH36" s="16">
        <f t="shared" si="1"/>
        <v>10667.432999999999</v>
      </c>
      <c r="AI36" s="17">
        <f t="shared" si="2"/>
        <v>2.999999998792191E-3</v>
      </c>
    </row>
    <row r="37" spans="1:35" s="16" customFormat="1" ht="30" x14ac:dyDescent="0.25">
      <c r="A37" s="16">
        <v>465</v>
      </c>
      <c r="B37" s="20">
        <v>438</v>
      </c>
      <c r="C37" s="20" t="s">
        <v>357</v>
      </c>
      <c r="D37" s="20">
        <v>33</v>
      </c>
      <c r="E37" s="20">
        <v>1</v>
      </c>
      <c r="F37" s="26" t="s">
        <v>393</v>
      </c>
      <c r="G37" s="23">
        <v>4000.29</v>
      </c>
      <c r="H37" s="20">
        <v>31.5</v>
      </c>
      <c r="I37" s="23">
        <v>1200.0899999999999</v>
      </c>
      <c r="J37" s="20">
        <v>21</v>
      </c>
      <c r="K37" s="23">
        <v>800.06</v>
      </c>
      <c r="L37" s="20">
        <v>10.5</v>
      </c>
      <c r="M37" s="23">
        <v>400.03</v>
      </c>
      <c r="N37" s="20">
        <v>0</v>
      </c>
      <c r="O37" s="23">
        <v>0</v>
      </c>
      <c r="P37" s="20">
        <v>0</v>
      </c>
      <c r="Q37" s="23">
        <v>0</v>
      </c>
      <c r="R37" s="22">
        <v>6400.47</v>
      </c>
      <c r="S37" s="20">
        <v>100</v>
      </c>
      <c r="T37" s="20">
        <v>50</v>
      </c>
      <c r="U37" s="21">
        <v>25</v>
      </c>
      <c r="V37" s="20"/>
      <c r="W37" s="20"/>
      <c r="X37"/>
      <c r="Y37" t="s">
        <v>5</v>
      </c>
      <c r="Z37" s="17"/>
      <c r="AA37" s="17"/>
      <c r="AD37" s="16" t="s">
        <v>4</v>
      </c>
      <c r="AE37" s="46">
        <v>6095.68</v>
      </c>
      <c r="AF37" s="16">
        <v>6095.68</v>
      </c>
      <c r="AG37" s="16">
        <f t="shared" ref="AG37:AG68" si="3">+AF37*5%</f>
        <v>304.78400000000005</v>
      </c>
      <c r="AH37" s="16">
        <f t="shared" ref="AH37:AH68" si="4">+AG37+AF37</f>
        <v>6400.4639999999999</v>
      </c>
      <c r="AI37" s="17">
        <f t="shared" ref="AI37:AI68" si="5">+AH37-R37</f>
        <v>-6.0000000003128662E-3</v>
      </c>
    </row>
    <row r="38" spans="1:35" s="16" customFormat="1" ht="30" x14ac:dyDescent="0.25">
      <c r="A38" s="16">
        <v>466</v>
      </c>
      <c r="B38" s="20">
        <v>439</v>
      </c>
      <c r="C38" s="20" t="s">
        <v>357</v>
      </c>
      <c r="D38" s="20">
        <v>34</v>
      </c>
      <c r="E38" s="20">
        <v>1</v>
      </c>
      <c r="F38" s="26" t="s">
        <v>392</v>
      </c>
      <c r="G38" s="23">
        <v>2666.86</v>
      </c>
      <c r="H38" s="20">
        <v>31.5</v>
      </c>
      <c r="I38" s="23">
        <v>800.06</v>
      </c>
      <c r="J38" s="20">
        <v>21</v>
      </c>
      <c r="K38" s="23">
        <v>533.37</v>
      </c>
      <c r="L38" s="20">
        <v>10.5</v>
      </c>
      <c r="M38" s="23">
        <v>266.69</v>
      </c>
      <c r="N38" s="20">
        <v>0</v>
      </c>
      <c r="O38" s="23">
        <v>0</v>
      </c>
      <c r="P38" s="20">
        <v>0</v>
      </c>
      <c r="Q38" s="23">
        <v>0</v>
      </c>
      <c r="R38" s="22">
        <v>4266.9799999999996</v>
      </c>
      <c r="S38" s="20">
        <v>100</v>
      </c>
      <c r="T38" s="20">
        <v>50</v>
      </c>
      <c r="U38" s="21">
        <v>25</v>
      </c>
      <c r="V38" s="20"/>
      <c r="W38" s="20"/>
      <c r="X38"/>
      <c r="Y38" t="s">
        <v>5</v>
      </c>
      <c r="Z38" s="17"/>
      <c r="AA38" s="17"/>
      <c r="AD38" s="16" t="s">
        <v>4</v>
      </c>
      <c r="AE38" s="46">
        <v>4063.79</v>
      </c>
      <c r="AF38" s="16">
        <v>4063.79</v>
      </c>
      <c r="AG38" s="16">
        <f t="shared" si="3"/>
        <v>203.18950000000001</v>
      </c>
      <c r="AH38" s="16">
        <f t="shared" si="4"/>
        <v>4266.9795000000004</v>
      </c>
      <c r="AI38" s="17">
        <f t="shared" si="5"/>
        <v>-4.999999991923687E-4</v>
      </c>
    </row>
    <row r="39" spans="1:35" s="16" customFormat="1" ht="30" x14ac:dyDescent="0.25">
      <c r="A39" s="16">
        <v>467</v>
      </c>
      <c r="B39" s="20">
        <v>440</v>
      </c>
      <c r="C39" s="20" t="s">
        <v>357</v>
      </c>
      <c r="D39" s="20">
        <v>35</v>
      </c>
      <c r="E39" s="20">
        <v>1</v>
      </c>
      <c r="F39" s="26" t="s">
        <v>391</v>
      </c>
      <c r="G39" s="23">
        <v>4800.8100000000004</v>
      </c>
      <c r="H39" s="20">
        <v>31.5</v>
      </c>
      <c r="I39" s="23">
        <v>1440.24</v>
      </c>
      <c r="J39" s="20">
        <v>21</v>
      </c>
      <c r="K39" s="23">
        <v>960.16</v>
      </c>
      <c r="L39" s="20">
        <v>10.5</v>
      </c>
      <c r="M39" s="23">
        <v>480.08</v>
      </c>
      <c r="N39" s="20">
        <v>0</v>
      </c>
      <c r="O39" s="23">
        <v>0</v>
      </c>
      <c r="P39" s="20">
        <v>0</v>
      </c>
      <c r="Q39" s="23">
        <v>0</v>
      </c>
      <c r="R39" s="22">
        <v>7681.29</v>
      </c>
      <c r="S39" s="20">
        <v>100</v>
      </c>
      <c r="T39" s="20">
        <v>50</v>
      </c>
      <c r="U39" s="21">
        <v>25</v>
      </c>
      <c r="V39" s="20"/>
      <c r="W39" s="20"/>
      <c r="X39"/>
      <c r="Y39" t="s">
        <v>5</v>
      </c>
      <c r="Z39" s="17"/>
      <c r="AA39" s="17"/>
      <c r="AD39" s="16" t="s">
        <v>4</v>
      </c>
      <c r="AE39" s="46">
        <v>7315.52</v>
      </c>
      <c r="AF39" s="16">
        <v>7315.52</v>
      </c>
      <c r="AG39" s="16">
        <f t="shared" si="3"/>
        <v>365.77600000000007</v>
      </c>
      <c r="AH39" s="16">
        <f t="shared" si="4"/>
        <v>7681.2960000000003</v>
      </c>
      <c r="AI39" s="17">
        <f t="shared" si="5"/>
        <v>6.0000000003128662E-3</v>
      </c>
    </row>
    <row r="40" spans="1:35" s="16" customFormat="1" ht="45" x14ac:dyDescent="0.25">
      <c r="A40" s="16">
        <v>468</v>
      </c>
      <c r="B40" s="20">
        <v>441</v>
      </c>
      <c r="C40" s="20" t="s">
        <v>357</v>
      </c>
      <c r="D40" s="20">
        <v>36</v>
      </c>
      <c r="E40" s="20">
        <v>1</v>
      </c>
      <c r="F40" s="26" t="s">
        <v>390</v>
      </c>
      <c r="G40" s="23">
        <v>4133.51</v>
      </c>
      <c r="H40" s="20">
        <v>31.5</v>
      </c>
      <c r="I40" s="23">
        <v>1240.05</v>
      </c>
      <c r="J40" s="20">
        <v>21</v>
      </c>
      <c r="K40" s="23">
        <v>826.71</v>
      </c>
      <c r="L40" s="20">
        <v>10.5</v>
      </c>
      <c r="M40" s="23">
        <v>413.35</v>
      </c>
      <c r="N40" s="20">
        <v>0</v>
      </c>
      <c r="O40" s="23">
        <v>0</v>
      </c>
      <c r="P40" s="20">
        <v>0</v>
      </c>
      <c r="Q40" s="23">
        <v>0</v>
      </c>
      <c r="R40" s="22">
        <v>6613.62</v>
      </c>
      <c r="S40" s="20">
        <v>100</v>
      </c>
      <c r="T40" s="20">
        <v>50</v>
      </c>
      <c r="U40" s="21">
        <v>25</v>
      </c>
      <c r="V40" s="20"/>
      <c r="W40" s="20"/>
      <c r="X40"/>
      <c r="Y40" t="s">
        <v>5</v>
      </c>
      <c r="Z40" s="17"/>
      <c r="AA40" s="17"/>
      <c r="AD40" s="16" t="s">
        <v>4</v>
      </c>
      <c r="AE40" s="46">
        <v>6298.69</v>
      </c>
      <c r="AF40" s="16">
        <v>6298.69</v>
      </c>
      <c r="AG40" s="16">
        <f t="shared" si="3"/>
        <v>314.93450000000001</v>
      </c>
      <c r="AH40" s="16">
        <f t="shared" si="4"/>
        <v>6613.6244999999999</v>
      </c>
      <c r="AI40" s="17">
        <f t="shared" si="5"/>
        <v>4.500000000007276E-3</v>
      </c>
    </row>
    <row r="41" spans="1:35" s="16" customFormat="1" ht="30" x14ac:dyDescent="0.25">
      <c r="A41" s="16">
        <v>469</v>
      </c>
      <c r="B41" s="20">
        <v>442</v>
      </c>
      <c r="C41" s="20" t="s">
        <v>357</v>
      </c>
      <c r="D41" s="20">
        <v>37</v>
      </c>
      <c r="E41" s="20">
        <v>1</v>
      </c>
      <c r="F41" s="26" t="s">
        <v>389</v>
      </c>
      <c r="G41" s="23">
        <v>6453.29</v>
      </c>
      <c r="H41" s="20">
        <v>31.5</v>
      </c>
      <c r="I41" s="23">
        <v>1935.99</v>
      </c>
      <c r="J41" s="20">
        <v>21</v>
      </c>
      <c r="K41" s="23">
        <v>1290.6600000000001</v>
      </c>
      <c r="L41" s="20">
        <v>10.5</v>
      </c>
      <c r="M41" s="23">
        <v>645.33000000000004</v>
      </c>
      <c r="N41" s="20">
        <v>0</v>
      </c>
      <c r="O41" s="23">
        <v>0</v>
      </c>
      <c r="P41" s="20">
        <v>0</v>
      </c>
      <c r="Q41" s="23">
        <v>0</v>
      </c>
      <c r="R41" s="22">
        <v>10325.27</v>
      </c>
      <c r="S41" s="20">
        <v>100</v>
      </c>
      <c r="T41" s="20">
        <v>50</v>
      </c>
      <c r="U41" s="21">
        <v>25</v>
      </c>
      <c r="V41" s="20"/>
      <c r="W41" s="20"/>
      <c r="X41"/>
      <c r="Y41" t="s">
        <v>5</v>
      </c>
      <c r="Z41" s="17"/>
      <c r="AA41" s="17"/>
      <c r="AD41" s="16" t="s">
        <v>4</v>
      </c>
      <c r="AE41" s="46">
        <v>9833.59</v>
      </c>
      <c r="AF41" s="16">
        <v>9833.59</v>
      </c>
      <c r="AG41" s="16">
        <f t="shared" si="3"/>
        <v>491.67950000000002</v>
      </c>
      <c r="AH41" s="16">
        <f t="shared" si="4"/>
        <v>10325.2695</v>
      </c>
      <c r="AI41" s="17">
        <f t="shared" si="5"/>
        <v>-5.0000000010186341E-4</v>
      </c>
    </row>
    <row r="42" spans="1:35" s="16" customFormat="1" ht="30" x14ac:dyDescent="0.25">
      <c r="A42" s="16">
        <v>470</v>
      </c>
      <c r="B42" s="20">
        <v>443</v>
      </c>
      <c r="C42" s="20" t="s">
        <v>357</v>
      </c>
      <c r="D42" s="20">
        <v>38</v>
      </c>
      <c r="E42" s="20">
        <v>1</v>
      </c>
      <c r="F42" s="26" t="s">
        <v>388</v>
      </c>
      <c r="G42" s="23">
        <v>2666.86</v>
      </c>
      <c r="H42" s="20">
        <v>31.5</v>
      </c>
      <c r="I42" s="23">
        <v>800.06</v>
      </c>
      <c r="J42" s="20">
        <v>21</v>
      </c>
      <c r="K42" s="23">
        <v>533.37</v>
      </c>
      <c r="L42" s="20">
        <v>10.5</v>
      </c>
      <c r="M42" s="23">
        <v>266.69</v>
      </c>
      <c r="N42" s="20">
        <v>0</v>
      </c>
      <c r="O42" s="23">
        <v>0</v>
      </c>
      <c r="P42" s="20">
        <v>0</v>
      </c>
      <c r="Q42" s="23">
        <v>0</v>
      </c>
      <c r="R42" s="22">
        <v>4266.9799999999996</v>
      </c>
      <c r="S42" s="20">
        <v>100</v>
      </c>
      <c r="T42" s="20">
        <v>50</v>
      </c>
      <c r="U42" s="21">
        <v>25</v>
      </c>
      <c r="V42" s="20"/>
      <c r="W42" s="20"/>
      <c r="X42"/>
      <c r="Y42" t="s">
        <v>5</v>
      </c>
      <c r="Z42" s="17"/>
      <c r="AA42" s="17"/>
      <c r="AD42" s="16" t="s">
        <v>4</v>
      </c>
      <c r="AE42" s="46">
        <v>4063.79</v>
      </c>
      <c r="AF42" s="16">
        <v>4063.79</v>
      </c>
      <c r="AG42" s="16">
        <f t="shared" si="3"/>
        <v>203.18950000000001</v>
      </c>
      <c r="AH42" s="16">
        <f t="shared" si="4"/>
        <v>4266.9795000000004</v>
      </c>
      <c r="AI42" s="17">
        <f t="shared" si="5"/>
        <v>-4.999999991923687E-4</v>
      </c>
    </row>
    <row r="43" spans="1:35" s="16" customFormat="1" x14ac:dyDescent="0.25">
      <c r="A43" s="16">
        <v>471</v>
      </c>
      <c r="B43" s="20">
        <v>444</v>
      </c>
      <c r="C43" s="20" t="s">
        <v>357</v>
      </c>
      <c r="D43" s="20">
        <v>39</v>
      </c>
      <c r="E43" s="20">
        <v>1</v>
      </c>
      <c r="F43" s="26" t="s">
        <v>387</v>
      </c>
      <c r="G43" s="23">
        <v>9535.02</v>
      </c>
      <c r="H43" s="20">
        <v>31.5</v>
      </c>
      <c r="I43" s="23">
        <v>2860.5</v>
      </c>
      <c r="J43" s="20">
        <v>21</v>
      </c>
      <c r="K43" s="23">
        <v>1907</v>
      </c>
      <c r="L43" s="20">
        <v>10.5</v>
      </c>
      <c r="M43" s="23">
        <v>953.5</v>
      </c>
      <c r="N43" s="20">
        <v>0</v>
      </c>
      <c r="O43" s="23">
        <v>0</v>
      </c>
      <c r="P43" s="20">
        <v>0</v>
      </c>
      <c r="Q43" s="23">
        <v>0</v>
      </c>
      <c r="R43" s="22">
        <v>15256.02</v>
      </c>
      <c r="S43" s="20">
        <v>100</v>
      </c>
      <c r="T43" s="20">
        <v>50</v>
      </c>
      <c r="U43" s="21">
        <v>25</v>
      </c>
      <c r="V43" s="20"/>
      <c r="W43" s="20"/>
      <c r="X43"/>
      <c r="Y43" t="s">
        <v>5</v>
      </c>
      <c r="Z43" s="17"/>
      <c r="AA43" s="17"/>
      <c r="AD43" s="16" t="s">
        <v>4</v>
      </c>
      <c r="AE43" s="46">
        <v>14529.55</v>
      </c>
      <c r="AF43" s="16">
        <v>14529.55</v>
      </c>
      <c r="AG43" s="16">
        <f t="shared" si="3"/>
        <v>726.47749999999996</v>
      </c>
      <c r="AH43" s="16">
        <f t="shared" si="4"/>
        <v>15256.0275</v>
      </c>
      <c r="AI43" s="17">
        <f t="shared" si="5"/>
        <v>7.4999999997089617E-3</v>
      </c>
    </row>
    <row r="44" spans="1:35" s="16" customFormat="1" ht="30" x14ac:dyDescent="0.25">
      <c r="A44" s="16">
        <v>472</v>
      </c>
      <c r="B44" s="20">
        <v>445</v>
      </c>
      <c r="C44" s="20" t="s">
        <v>357</v>
      </c>
      <c r="D44" s="20">
        <v>40</v>
      </c>
      <c r="E44" s="20">
        <v>1</v>
      </c>
      <c r="F44" s="26" t="s">
        <v>386</v>
      </c>
      <c r="G44" s="23">
        <v>2666.86</v>
      </c>
      <c r="H44" s="20">
        <v>31.5</v>
      </c>
      <c r="I44" s="23">
        <v>800.06</v>
      </c>
      <c r="J44" s="20">
        <v>21</v>
      </c>
      <c r="K44" s="23">
        <v>533.37</v>
      </c>
      <c r="L44" s="20">
        <v>10.5</v>
      </c>
      <c r="M44" s="23">
        <v>266.69</v>
      </c>
      <c r="N44" s="20">
        <v>0</v>
      </c>
      <c r="O44" s="23">
        <v>0</v>
      </c>
      <c r="P44" s="20">
        <v>0</v>
      </c>
      <c r="Q44" s="23">
        <v>0</v>
      </c>
      <c r="R44" s="22">
        <v>4266.9799999999996</v>
      </c>
      <c r="S44" s="20">
        <v>100</v>
      </c>
      <c r="T44" s="20">
        <v>50</v>
      </c>
      <c r="U44" s="21">
        <v>25</v>
      </c>
      <c r="V44" s="20"/>
      <c r="W44" s="20"/>
      <c r="X44"/>
      <c r="Y44" t="s">
        <v>5</v>
      </c>
      <c r="Z44" s="17"/>
      <c r="AA44" s="17"/>
      <c r="AD44" s="16" t="s">
        <v>4</v>
      </c>
      <c r="AE44" s="46">
        <v>4063.79</v>
      </c>
      <c r="AF44" s="16">
        <v>4063.79</v>
      </c>
      <c r="AG44" s="16">
        <f t="shared" si="3"/>
        <v>203.18950000000001</v>
      </c>
      <c r="AH44" s="16">
        <f t="shared" si="4"/>
        <v>4266.9795000000004</v>
      </c>
      <c r="AI44" s="17">
        <f t="shared" si="5"/>
        <v>-4.999999991923687E-4</v>
      </c>
    </row>
    <row r="45" spans="1:35" s="16" customFormat="1" ht="30" x14ac:dyDescent="0.25">
      <c r="A45" s="16">
        <v>473</v>
      </c>
      <c r="B45" s="20">
        <v>446</v>
      </c>
      <c r="C45" s="20" t="s">
        <v>357</v>
      </c>
      <c r="D45" s="20">
        <v>41</v>
      </c>
      <c r="E45" s="20">
        <v>1</v>
      </c>
      <c r="F45" s="26" t="s">
        <v>385</v>
      </c>
      <c r="G45" s="23">
        <v>1332.26</v>
      </c>
      <c r="H45" s="20">
        <v>31.5</v>
      </c>
      <c r="I45" s="23">
        <v>399.68</v>
      </c>
      <c r="J45" s="20">
        <v>21</v>
      </c>
      <c r="K45" s="23">
        <v>266.45</v>
      </c>
      <c r="L45" s="20">
        <v>10.5</v>
      </c>
      <c r="M45" s="23">
        <v>133.22</v>
      </c>
      <c r="N45" s="20">
        <v>0</v>
      </c>
      <c r="O45" s="23">
        <v>0</v>
      </c>
      <c r="P45" s="20">
        <v>0</v>
      </c>
      <c r="Q45" s="23">
        <v>0</v>
      </c>
      <c r="R45" s="22">
        <v>2131.61</v>
      </c>
      <c r="S45" s="20">
        <v>100</v>
      </c>
      <c r="T45" s="20">
        <v>50</v>
      </c>
      <c r="U45" s="21">
        <v>25</v>
      </c>
      <c r="V45" s="20"/>
      <c r="W45" s="20"/>
      <c r="X45"/>
      <c r="Y45" t="s">
        <v>5</v>
      </c>
      <c r="Z45" s="17"/>
      <c r="AA45" s="17"/>
      <c r="AD45" s="16" t="s">
        <v>4</v>
      </c>
      <c r="AE45" s="46">
        <v>2030.11</v>
      </c>
      <c r="AF45" s="16">
        <v>2030.11</v>
      </c>
      <c r="AG45" s="16">
        <f t="shared" si="3"/>
        <v>101.5055</v>
      </c>
      <c r="AH45" s="16">
        <f t="shared" si="4"/>
        <v>2131.6154999999999</v>
      </c>
      <c r="AI45" s="17">
        <f t="shared" si="5"/>
        <v>5.4999999997562554E-3</v>
      </c>
    </row>
    <row r="46" spans="1:35" s="16" customFormat="1" ht="45" x14ac:dyDescent="0.25">
      <c r="A46" s="16">
        <v>474</v>
      </c>
      <c r="B46" s="20">
        <v>447</v>
      </c>
      <c r="C46" s="20" t="s">
        <v>357</v>
      </c>
      <c r="D46" s="20">
        <v>42</v>
      </c>
      <c r="E46" s="20">
        <v>1</v>
      </c>
      <c r="F46" s="26" t="s">
        <v>384</v>
      </c>
      <c r="G46" s="23">
        <v>1065.81</v>
      </c>
      <c r="H46" s="20">
        <v>31.5</v>
      </c>
      <c r="I46" s="23">
        <v>319.75</v>
      </c>
      <c r="J46" s="20">
        <v>21</v>
      </c>
      <c r="K46" s="23">
        <v>213.16</v>
      </c>
      <c r="L46" s="20">
        <v>0</v>
      </c>
      <c r="M46" s="24">
        <v>0</v>
      </c>
      <c r="N46" s="20">
        <v>0</v>
      </c>
      <c r="O46" s="23">
        <v>0</v>
      </c>
      <c r="P46" s="20">
        <v>0</v>
      </c>
      <c r="Q46" s="23">
        <v>0</v>
      </c>
      <c r="R46" s="22">
        <v>1598.72</v>
      </c>
      <c r="S46" s="20">
        <v>100</v>
      </c>
      <c r="T46" s="20">
        <v>50</v>
      </c>
      <c r="U46" s="21">
        <v>25</v>
      </c>
      <c r="V46" s="20"/>
      <c r="W46" s="20"/>
      <c r="X46"/>
      <c r="Y46" t="s">
        <v>5</v>
      </c>
      <c r="Z46" s="17"/>
      <c r="AA46" s="17"/>
      <c r="AD46" s="16" t="s">
        <v>4</v>
      </c>
      <c r="AE46" s="46">
        <v>1522.59</v>
      </c>
      <c r="AF46" s="16">
        <v>1522.59</v>
      </c>
      <c r="AG46" s="16">
        <f t="shared" si="3"/>
        <v>76.129499999999993</v>
      </c>
      <c r="AH46" s="16">
        <f t="shared" si="4"/>
        <v>1598.7194999999999</v>
      </c>
      <c r="AI46" s="17">
        <f t="shared" si="5"/>
        <v>-5.0000000010186341E-4</v>
      </c>
    </row>
    <row r="47" spans="1:35" s="16" customFormat="1" ht="45" x14ac:dyDescent="0.25">
      <c r="A47" s="16">
        <v>475</v>
      </c>
      <c r="B47" s="20">
        <v>448</v>
      </c>
      <c r="C47" s="20" t="s">
        <v>357</v>
      </c>
      <c r="D47" s="20">
        <v>43</v>
      </c>
      <c r="E47" s="20">
        <v>1</v>
      </c>
      <c r="F47" s="26" t="s">
        <v>383</v>
      </c>
      <c r="G47" s="23">
        <v>1100.8699999999999</v>
      </c>
      <c r="H47" s="20">
        <v>31.5</v>
      </c>
      <c r="I47" s="23">
        <v>330.27</v>
      </c>
      <c r="J47" s="20">
        <v>21</v>
      </c>
      <c r="K47" s="23">
        <v>220.17</v>
      </c>
      <c r="L47" s="20">
        <v>0</v>
      </c>
      <c r="M47" s="24">
        <v>0</v>
      </c>
      <c r="N47" s="20">
        <v>0</v>
      </c>
      <c r="O47" s="23">
        <v>0</v>
      </c>
      <c r="P47" s="20">
        <v>0</v>
      </c>
      <c r="Q47" s="23">
        <v>0</v>
      </c>
      <c r="R47" s="22">
        <v>1651.31</v>
      </c>
      <c r="S47" s="20">
        <v>100</v>
      </c>
      <c r="T47" s="20">
        <v>50</v>
      </c>
      <c r="U47" s="21">
        <v>25</v>
      </c>
      <c r="V47" s="20"/>
      <c r="W47" s="20"/>
      <c r="X47"/>
      <c r="Y47" t="s">
        <v>5</v>
      </c>
      <c r="Z47" s="17"/>
      <c r="AA47" s="17"/>
      <c r="AD47" s="16" t="s">
        <v>4</v>
      </c>
      <c r="AE47" s="46">
        <v>1572.68</v>
      </c>
      <c r="AF47" s="16">
        <v>1572.68</v>
      </c>
      <c r="AG47" s="16">
        <f t="shared" si="3"/>
        <v>78.634000000000015</v>
      </c>
      <c r="AH47" s="16">
        <f t="shared" si="4"/>
        <v>1651.3140000000001</v>
      </c>
      <c r="AI47" s="17">
        <f t="shared" si="5"/>
        <v>4.0000000001327862E-3</v>
      </c>
    </row>
    <row r="48" spans="1:35" s="16" customFormat="1" ht="45" x14ac:dyDescent="0.25">
      <c r="A48" s="16">
        <v>476</v>
      </c>
      <c r="B48" s="20">
        <v>449</v>
      </c>
      <c r="C48" s="20" t="s">
        <v>357</v>
      </c>
      <c r="D48" s="20">
        <v>44</v>
      </c>
      <c r="E48" s="20">
        <v>1</v>
      </c>
      <c r="F48" s="26" t="s">
        <v>382</v>
      </c>
      <c r="G48" s="23">
        <v>1267.98</v>
      </c>
      <c r="H48" s="20">
        <v>31.5</v>
      </c>
      <c r="I48" s="23">
        <v>380.39</v>
      </c>
      <c r="J48" s="20">
        <v>21</v>
      </c>
      <c r="K48" s="23">
        <v>253.6</v>
      </c>
      <c r="L48" s="20">
        <v>0</v>
      </c>
      <c r="M48" s="24">
        <v>0</v>
      </c>
      <c r="N48" s="20">
        <v>0</v>
      </c>
      <c r="O48" s="23">
        <v>0</v>
      </c>
      <c r="P48" s="20">
        <v>0</v>
      </c>
      <c r="Q48" s="23">
        <v>0</v>
      </c>
      <c r="R48" s="22">
        <v>1901.97</v>
      </c>
      <c r="S48" s="20">
        <v>100</v>
      </c>
      <c r="T48" s="20">
        <v>50</v>
      </c>
      <c r="U48" s="21">
        <v>25</v>
      </c>
      <c r="V48" s="20"/>
      <c r="W48" s="20"/>
      <c r="X48"/>
      <c r="Y48" t="s">
        <v>5</v>
      </c>
      <c r="Z48" s="17"/>
      <c r="AA48" s="17"/>
      <c r="AD48" s="16" t="s">
        <v>4</v>
      </c>
      <c r="AE48" s="46">
        <v>1811.4</v>
      </c>
      <c r="AF48" s="16">
        <v>1811.4</v>
      </c>
      <c r="AG48" s="16">
        <f t="shared" si="3"/>
        <v>90.570000000000007</v>
      </c>
      <c r="AH48" s="16">
        <f t="shared" si="4"/>
        <v>1901.97</v>
      </c>
      <c r="AI48" s="17">
        <f t="shared" si="5"/>
        <v>0</v>
      </c>
    </row>
    <row r="49" spans="1:35" s="16" customFormat="1" ht="45" x14ac:dyDescent="0.25">
      <c r="A49" s="16">
        <v>477</v>
      </c>
      <c r="B49" s="20">
        <v>450</v>
      </c>
      <c r="C49" s="20" t="s">
        <v>357</v>
      </c>
      <c r="D49" s="20">
        <v>45</v>
      </c>
      <c r="E49" s="20">
        <v>1</v>
      </c>
      <c r="F49" s="26" t="s">
        <v>381</v>
      </c>
      <c r="G49" s="23">
        <v>1667.66</v>
      </c>
      <c r="H49" s="20">
        <v>31.5</v>
      </c>
      <c r="I49" s="23">
        <v>500.3</v>
      </c>
      <c r="J49" s="20">
        <v>21</v>
      </c>
      <c r="K49" s="23">
        <v>333.53</v>
      </c>
      <c r="L49" s="20">
        <v>10.5</v>
      </c>
      <c r="M49" s="23">
        <v>166.77</v>
      </c>
      <c r="N49" s="20">
        <v>0</v>
      </c>
      <c r="O49" s="23">
        <v>0</v>
      </c>
      <c r="P49" s="20">
        <v>0</v>
      </c>
      <c r="Q49" s="23">
        <v>0</v>
      </c>
      <c r="R49" s="22">
        <v>2668.26</v>
      </c>
      <c r="S49" s="20">
        <v>100</v>
      </c>
      <c r="T49" s="20">
        <v>50</v>
      </c>
      <c r="U49" s="21">
        <v>25</v>
      </c>
      <c r="V49" s="20"/>
      <c r="W49" s="20"/>
      <c r="X49"/>
      <c r="Y49" t="s">
        <v>5</v>
      </c>
      <c r="Z49" s="17"/>
      <c r="AA49" s="17"/>
      <c r="AD49" s="16" t="s">
        <v>4</v>
      </c>
      <c r="AE49" s="46">
        <v>2541.21</v>
      </c>
      <c r="AF49" s="16">
        <v>2541.21</v>
      </c>
      <c r="AG49" s="16">
        <f t="shared" si="3"/>
        <v>127.0605</v>
      </c>
      <c r="AH49" s="16">
        <f t="shared" si="4"/>
        <v>2668.2705000000001</v>
      </c>
      <c r="AI49" s="17">
        <f t="shared" si="5"/>
        <v>1.0499999999865395E-2</v>
      </c>
    </row>
    <row r="50" spans="1:35" s="16" customFormat="1" ht="45" x14ac:dyDescent="0.25">
      <c r="A50" s="16">
        <v>478</v>
      </c>
      <c r="B50" s="20">
        <v>451</v>
      </c>
      <c r="C50" s="20" t="s">
        <v>357</v>
      </c>
      <c r="D50" s="20">
        <v>46</v>
      </c>
      <c r="E50" s="20">
        <v>1</v>
      </c>
      <c r="F50" s="26" t="s">
        <v>380</v>
      </c>
      <c r="G50" s="23">
        <v>2000.73</v>
      </c>
      <c r="H50" s="20">
        <v>31.5</v>
      </c>
      <c r="I50" s="23">
        <v>600.22</v>
      </c>
      <c r="J50" s="20">
        <v>21</v>
      </c>
      <c r="K50" s="23">
        <v>400.14</v>
      </c>
      <c r="L50" s="20">
        <v>0</v>
      </c>
      <c r="M50" s="24">
        <v>0</v>
      </c>
      <c r="N50" s="20">
        <v>0</v>
      </c>
      <c r="O50" s="23">
        <v>0</v>
      </c>
      <c r="P50" s="20">
        <v>0</v>
      </c>
      <c r="Q50" s="23">
        <v>0</v>
      </c>
      <c r="R50" s="22">
        <v>3001.09</v>
      </c>
      <c r="S50" s="20">
        <v>100</v>
      </c>
      <c r="T50" s="20">
        <v>50</v>
      </c>
      <c r="U50" s="21">
        <v>25</v>
      </c>
      <c r="V50" s="20"/>
      <c r="W50" s="20"/>
      <c r="X50"/>
      <c r="Y50" t="s">
        <v>5</v>
      </c>
      <c r="Z50" s="17"/>
      <c r="AA50" s="17"/>
      <c r="AD50" s="16" t="s">
        <v>4</v>
      </c>
      <c r="AE50" s="46">
        <v>2858.19</v>
      </c>
      <c r="AF50" s="16">
        <v>2858.19</v>
      </c>
      <c r="AG50" s="16">
        <f t="shared" si="3"/>
        <v>142.90950000000001</v>
      </c>
      <c r="AH50" s="16">
        <f t="shared" si="4"/>
        <v>3001.0995000000003</v>
      </c>
      <c r="AI50" s="17">
        <f t="shared" si="5"/>
        <v>9.5000000001164153E-3</v>
      </c>
    </row>
    <row r="51" spans="1:35" s="16" customFormat="1" ht="45" x14ac:dyDescent="0.25">
      <c r="A51" s="16">
        <v>479</v>
      </c>
      <c r="B51" s="20">
        <v>452</v>
      </c>
      <c r="C51" s="20" t="s">
        <v>357</v>
      </c>
      <c r="D51" s="20">
        <v>47</v>
      </c>
      <c r="E51" s="20">
        <v>1</v>
      </c>
      <c r="F51" s="26" t="s">
        <v>379</v>
      </c>
      <c r="G51" s="23">
        <v>2666.86</v>
      </c>
      <c r="H51" s="20">
        <v>31.5</v>
      </c>
      <c r="I51" s="23">
        <v>800.06</v>
      </c>
      <c r="J51" s="20">
        <v>21</v>
      </c>
      <c r="K51" s="23">
        <v>533.37</v>
      </c>
      <c r="L51" s="20">
        <v>10.5</v>
      </c>
      <c r="M51" s="23">
        <v>266.69</v>
      </c>
      <c r="N51" s="20">
        <v>0</v>
      </c>
      <c r="O51" s="23">
        <v>0</v>
      </c>
      <c r="P51" s="20">
        <v>0</v>
      </c>
      <c r="Q51" s="23">
        <v>0</v>
      </c>
      <c r="R51" s="22">
        <v>4266.9799999999996</v>
      </c>
      <c r="S51" s="20">
        <v>100</v>
      </c>
      <c r="T51" s="20">
        <v>50</v>
      </c>
      <c r="U51" s="21">
        <v>25</v>
      </c>
      <c r="V51" s="20"/>
      <c r="W51" s="20"/>
      <c r="X51"/>
      <c r="Y51" t="s">
        <v>5</v>
      </c>
      <c r="Z51" s="17"/>
      <c r="AA51" s="17"/>
      <c r="AD51" s="16" t="s">
        <v>4</v>
      </c>
      <c r="AE51" s="46">
        <v>4063.79</v>
      </c>
      <c r="AF51" s="16">
        <v>4063.79</v>
      </c>
      <c r="AG51" s="16">
        <f t="shared" si="3"/>
        <v>203.18950000000001</v>
      </c>
      <c r="AH51" s="16">
        <f t="shared" si="4"/>
        <v>4266.9795000000004</v>
      </c>
      <c r="AI51" s="17">
        <f t="shared" si="5"/>
        <v>-4.999999991923687E-4</v>
      </c>
    </row>
    <row r="52" spans="1:35" s="16" customFormat="1" ht="45" x14ac:dyDescent="0.25">
      <c r="A52" s="16">
        <v>480</v>
      </c>
      <c r="B52" s="20">
        <v>453</v>
      </c>
      <c r="C52" s="20" t="s">
        <v>357</v>
      </c>
      <c r="D52" s="20">
        <v>48</v>
      </c>
      <c r="E52" s="20">
        <v>1</v>
      </c>
      <c r="F52" s="26" t="s">
        <v>378</v>
      </c>
      <c r="G52" s="23">
        <v>2133.96</v>
      </c>
      <c r="H52" s="20">
        <v>31.5</v>
      </c>
      <c r="I52" s="23">
        <v>640.19000000000005</v>
      </c>
      <c r="J52" s="20">
        <v>21</v>
      </c>
      <c r="K52" s="23">
        <v>426.79</v>
      </c>
      <c r="L52" s="20">
        <v>10.5</v>
      </c>
      <c r="M52" s="23">
        <v>213.39</v>
      </c>
      <c r="N52" s="20">
        <v>0</v>
      </c>
      <c r="O52" s="23">
        <v>0</v>
      </c>
      <c r="P52" s="20">
        <v>0</v>
      </c>
      <c r="Q52" s="23">
        <v>0</v>
      </c>
      <c r="R52" s="22">
        <v>3414.33</v>
      </c>
      <c r="S52" s="20">
        <v>100</v>
      </c>
      <c r="T52" s="20">
        <v>50</v>
      </c>
      <c r="U52" s="21">
        <v>25</v>
      </c>
      <c r="V52" s="20"/>
      <c r="W52" s="20"/>
      <c r="X52"/>
      <c r="Y52" t="s">
        <v>5</v>
      </c>
      <c r="Z52" s="17"/>
      <c r="AA52" s="17"/>
      <c r="AD52" s="16" t="s">
        <v>4</v>
      </c>
      <c r="AE52" s="46">
        <v>3251.74</v>
      </c>
      <c r="AF52" s="16">
        <v>3251.74</v>
      </c>
      <c r="AG52" s="16">
        <f t="shared" si="3"/>
        <v>162.58699999999999</v>
      </c>
      <c r="AH52" s="16">
        <f t="shared" si="4"/>
        <v>3414.3269999999998</v>
      </c>
      <c r="AI52" s="17">
        <f t="shared" si="5"/>
        <v>-3.0000000001564331E-3</v>
      </c>
    </row>
    <row r="53" spans="1:35" s="16" customFormat="1" ht="45" x14ac:dyDescent="0.25">
      <c r="A53" s="16">
        <v>481</v>
      </c>
      <c r="B53" s="20">
        <v>454</v>
      </c>
      <c r="C53" s="20" t="s">
        <v>357</v>
      </c>
      <c r="D53" s="20">
        <v>49</v>
      </c>
      <c r="E53" s="20">
        <v>1</v>
      </c>
      <c r="F53" s="26" t="s">
        <v>377</v>
      </c>
      <c r="G53" s="23">
        <v>2400.41</v>
      </c>
      <c r="H53" s="20">
        <v>31.5</v>
      </c>
      <c r="I53" s="23">
        <v>720.12</v>
      </c>
      <c r="J53" s="20">
        <v>21</v>
      </c>
      <c r="K53" s="23">
        <v>480.08</v>
      </c>
      <c r="L53" s="20">
        <v>0</v>
      </c>
      <c r="M53" s="24">
        <v>0</v>
      </c>
      <c r="N53" s="20">
        <v>0</v>
      </c>
      <c r="O53" s="23">
        <v>0</v>
      </c>
      <c r="P53" s="20">
        <v>0</v>
      </c>
      <c r="Q53" s="23">
        <v>0</v>
      </c>
      <c r="R53" s="22">
        <v>3600.61</v>
      </c>
      <c r="S53" s="20">
        <v>100</v>
      </c>
      <c r="T53" s="20">
        <v>50</v>
      </c>
      <c r="U53" s="21">
        <v>25</v>
      </c>
      <c r="V53" s="20"/>
      <c r="W53" s="20"/>
      <c r="X53"/>
      <c r="Y53" t="s">
        <v>5</v>
      </c>
      <c r="Z53" s="17"/>
      <c r="AA53" s="17"/>
      <c r="AD53" s="16" t="s">
        <v>4</v>
      </c>
      <c r="AE53" s="46">
        <v>3429.15</v>
      </c>
      <c r="AF53" s="16">
        <v>3429.15</v>
      </c>
      <c r="AG53" s="16">
        <f t="shared" si="3"/>
        <v>171.45750000000001</v>
      </c>
      <c r="AH53" s="16">
        <f t="shared" si="4"/>
        <v>3600.6075000000001</v>
      </c>
      <c r="AI53" s="17">
        <f t="shared" si="5"/>
        <v>-2.5000000000545697E-3</v>
      </c>
    </row>
    <row r="54" spans="1:35" s="16" customFormat="1" ht="45" x14ac:dyDescent="0.25">
      <c r="A54" s="16">
        <v>482</v>
      </c>
      <c r="B54" s="20">
        <v>455</v>
      </c>
      <c r="C54" s="20" t="s">
        <v>357</v>
      </c>
      <c r="D54" s="20">
        <v>50</v>
      </c>
      <c r="E54" s="20">
        <v>1</v>
      </c>
      <c r="F54" s="26" t="s">
        <v>376</v>
      </c>
      <c r="G54" s="23">
        <v>2668.03</v>
      </c>
      <c r="H54" s="20">
        <v>31.5</v>
      </c>
      <c r="I54" s="23">
        <v>800.4</v>
      </c>
      <c r="J54" s="20">
        <v>21</v>
      </c>
      <c r="K54" s="23">
        <v>533.61</v>
      </c>
      <c r="L54" s="20">
        <v>10.5</v>
      </c>
      <c r="M54" s="23">
        <v>266.8</v>
      </c>
      <c r="N54" s="20">
        <v>0</v>
      </c>
      <c r="O54" s="23">
        <v>0</v>
      </c>
      <c r="P54" s="20">
        <v>0</v>
      </c>
      <c r="Q54" s="23">
        <v>0</v>
      </c>
      <c r="R54" s="22">
        <v>4268.84</v>
      </c>
      <c r="S54" s="20">
        <v>100</v>
      </c>
      <c r="T54" s="20">
        <v>50</v>
      </c>
      <c r="U54" s="21">
        <v>25</v>
      </c>
      <c r="V54" s="20"/>
      <c r="W54" s="20"/>
      <c r="X54"/>
      <c r="Y54" t="s">
        <v>5</v>
      </c>
      <c r="Z54" s="17"/>
      <c r="AA54" s="17"/>
      <c r="AD54" s="16" t="s">
        <v>4</v>
      </c>
      <c r="AE54" s="46">
        <v>4065.57</v>
      </c>
      <c r="AF54" s="16">
        <v>4065.57</v>
      </c>
      <c r="AG54" s="16">
        <f t="shared" si="3"/>
        <v>203.27850000000001</v>
      </c>
      <c r="AH54" s="16">
        <f t="shared" si="4"/>
        <v>4268.8485000000001</v>
      </c>
      <c r="AI54" s="17">
        <f t="shared" si="5"/>
        <v>8.4999999999126885E-3</v>
      </c>
    </row>
    <row r="55" spans="1:35" s="16" customFormat="1" ht="60" x14ac:dyDescent="0.25">
      <c r="A55" s="16">
        <v>483</v>
      </c>
      <c r="B55" s="20">
        <v>456</v>
      </c>
      <c r="C55" s="20" t="s">
        <v>357</v>
      </c>
      <c r="D55" s="20">
        <v>51</v>
      </c>
      <c r="E55" s="20">
        <v>1</v>
      </c>
      <c r="F55" s="26" t="s">
        <v>375</v>
      </c>
      <c r="G55" s="23">
        <v>3466.22</v>
      </c>
      <c r="H55" s="20">
        <v>31.5</v>
      </c>
      <c r="I55" s="23">
        <v>1039.8699999999999</v>
      </c>
      <c r="J55" s="20">
        <v>21</v>
      </c>
      <c r="K55" s="23">
        <v>693.24</v>
      </c>
      <c r="L55" s="20">
        <v>10.5</v>
      </c>
      <c r="M55" s="23">
        <v>346.63</v>
      </c>
      <c r="N55" s="20">
        <v>0</v>
      </c>
      <c r="O55" s="23">
        <v>0</v>
      </c>
      <c r="P55" s="20">
        <v>0</v>
      </c>
      <c r="Q55" s="23">
        <v>0</v>
      </c>
      <c r="R55" s="22">
        <v>5545.96</v>
      </c>
      <c r="S55" s="20">
        <v>100</v>
      </c>
      <c r="T55" s="20">
        <v>50</v>
      </c>
      <c r="U55" s="21">
        <v>25</v>
      </c>
      <c r="V55" s="20"/>
      <c r="W55" s="20"/>
      <c r="X55"/>
      <c r="Y55" t="s">
        <v>5</v>
      </c>
      <c r="Z55" s="17"/>
      <c r="AA55" s="17"/>
      <c r="AD55" s="16" t="s">
        <v>4</v>
      </c>
      <c r="AE55" s="46">
        <v>5281.86</v>
      </c>
      <c r="AF55" s="16">
        <v>5281.86</v>
      </c>
      <c r="AG55" s="16">
        <f t="shared" si="3"/>
        <v>264.09300000000002</v>
      </c>
      <c r="AH55" s="16">
        <f t="shared" si="4"/>
        <v>5545.9529999999995</v>
      </c>
      <c r="AI55" s="17">
        <f t="shared" si="5"/>
        <v>-7.000000000516593E-3</v>
      </c>
    </row>
    <row r="56" spans="1:35" s="16" customFormat="1" ht="45" x14ac:dyDescent="0.25">
      <c r="A56" s="16">
        <v>484</v>
      </c>
      <c r="B56" s="20">
        <v>457</v>
      </c>
      <c r="C56" s="20" t="s">
        <v>357</v>
      </c>
      <c r="D56" s="20">
        <v>52</v>
      </c>
      <c r="E56" s="20">
        <v>1</v>
      </c>
      <c r="F56" s="26" t="s">
        <v>374</v>
      </c>
      <c r="G56" s="23">
        <v>3334.16</v>
      </c>
      <c r="H56" s="20">
        <v>31.5</v>
      </c>
      <c r="I56" s="23">
        <v>1000.25</v>
      </c>
      <c r="J56" s="20">
        <v>21</v>
      </c>
      <c r="K56" s="23">
        <v>666.83</v>
      </c>
      <c r="L56" s="20">
        <v>10.5</v>
      </c>
      <c r="M56" s="23">
        <v>333.42</v>
      </c>
      <c r="N56" s="20">
        <v>0</v>
      </c>
      <c r="O56" s="23">
        <v>0</v>
      </c>
      <c r="P56" s="20">
        <v>0</v>
      </c>
      <c r="Q56" s="23">
        <v>0</v>
      </c>
      <c r="R56" s="22">
        <v>5334.66</v>
      </c>
      <c r="S56" s="20">
        <v>100</v>
      </c>
      <c r="T56" s="20">
        <v>50</v>
      </c>
      <c r="U56" s="21">
        <v>25</v>
      </c>
      <c r="V56" s="20"/>
      <c r="W56" s="20"/>
      <c r="X56"/>
      <c r="Y56" t="s">
        <v>5</v>
      </c>
      <c r="Z56" s="17"/>
      <c r="AA56" s="17"/>
      <c r="AD56" s="16" t="s">
        <v>4</v>
      </c>
      <c r="AE56" s="46">
        <v>5080.63</v>
      </c>
      <c r="AF56" s="16">
        <v>5080.63</v>
      </c>
      <c r="AG56" s="16">
        <f t="shared" si="3"/>
        <v>254.03150000000002</v>
      </c>
      <c r="AH56" s="16">
        <f t="shared" si="4"/>
        <v>5334.6615000000002</v>
      </c>
      <c r="AI56" s="17">
        <f t="shared" si="5"/>
        <v>1.5000000003055902E-3</v>
      </c>
    </row>
    <row r="57" spans="1:35" s="16" customFormat="1" ht="45" x14ac:dyDescent="0.25">
      <c r="A57" s="16">
        <v>485</v>
      </c>
      <c r="B57" s="20">
        <v>458</v>
      </c>
      <c r="C57" s="20" t="s">
        <v>357</v>
      </c>
      <c r="D57" s="20">
        <v>53</v>
      </c>
      <c r="E57" s="20">
        <v>1</v>
      </c>
      <c r="F57" s="26" t="s">
        <v>373</v>
      </c>
      <c r="G57" s="23">
        <v>6667.14</v>
      </c>
      <c r="H57" s="20">
        <v>31.5</v>
      </c>
      <c r="I57" s="23">
        <v>2000.14</v>
      </c>
      <c r="J57" s="20">
        <v>21</v>
      </c>
      <c r="K57" s="23">
        <v>1333.43</v>
      </c>
      <c r="L57" s="20">
        <v>10.5</v>
      </c>
      <c r="M57" s="23">
        <v>666.72</v>
      </c>
      <c r="N57" s="20">
        <v>0</v>
      </c>
      <c r="O57" s="23">
        <v>0</v>
      </c>
      <c r="P57" s="20">
        <v>0</v>
      </c>
      <c r="Q57" s="23">
        <v>0</v>
      </c>
      <c r="R57" s="22">
        <v>10667.43</v>
      </c>
      <c r="S57" s="20">
        <v>100</v>
      </c>
      <c r="T57" s="20">
        <v>50</v>
      </c>
      <c r="U57" s="21">
        <v>25</v>
      </c>
      <c r="V57" s="20"/>
      <c r="W57" s="20"/>
      <c r="X57"/>
      <c r="Y57" t="s">
        <v>5</v>
      </c>
      <c r="Z57" s="17"/>
      <c r="AA57" s="17"/>
      <c r="AD57" s="16" t="s">
        <v>4</v>
      </c>
      <c r="AE57" s="46">
        <v>10159.459999999999</v>
      </c>
      <c r="AF57" s="16">
        <v>10159.459999999999</v>
      </c>
      <c r="AG57" s="16">
        <f t="shared" si="3"/>
        <v>507.97299999999996</v>
      </c>
      <c r="AH57" s="16">
        <f t="shared" si="4"/>
        <v>10667.432999999999</v>
      </c>
      <c r="AI57" s="17">
        <f t="shared" si="5"/>
        <v>2.999999998792191E-3</v>
      </c>
    </row>
    <row r="58" spans="1:35" s="16" customFormat="1" ht="30" x14ac:dyDescent="0.25">
      <c r="A58" s="16">
        <v>486</v>
      </c>
      <c r="B58" s="20">
        <v>459</v>
      </c>
      <c r="C58" s="20" t="s">
        <v>357</v>
      </c>
      <c r="D58" s="20">
        <v>54</v>
      </c>
      <c r="E58" s="20">
        <v>1</v>
      </c>
      <c r="F58" s="26" t="s">
        <v>372</v>
      </c>
      <c r="G58" s="23">
        <v>3334.16</v>
      </c>
      <c r="H58" s="20">
        <v>31.5</v>
      </c>
      <c r="I58" s="23">
        <v>1000.25</v>
      </c>
      <c r="J58" s="20">
        <v>21</v>
      </c>
      <c r="K58" s="23">
        <v>666.83</v>
      </c>
      <c r="L58" s="20">
        <v>10.5</v>
      </c>
      <c r="M58" s="23">
        <v>333.42</v>
      </c>
      <c r="N58" s="20">
        <v>0</v>
      </c>
      <c r="O58" s="23">
        <v>0</v>
      </c>
      <c r="P58" s="20">
        <v>0</v>
      </c>
      <c r="Q58" s="23">
        <v>0</v>
      </c>
      <c r="R58" s="22">
        <v>5334.66</v>
      </c>
      <c r="S58" s="20">
        <v>100</v>
      </c>
      <c r="T58" s="20">
        <v>50</v>
      </c>
      <c r="U58" s="21">
        <v>25</v>
      </c>
      <c r="V58" s="20"/>
      <c r="W58" s="20"/>
      <c r="X58"/>
      <c r="Y58" t="s">
        <v>5</v>
      </c>
      <c r="Z58" s="17"/>
      <c r="AA58" s="17"/>
      <c r="AD58" s="16" t="s">
        <v>4</v>
      </c>
      <c r="AE58" s="46">
        <v>5080.63</v>
      </c>
      <c r="AF58" s="16">
        <v>5080.63</v>
      </c>
      <c r="AG58" s="16">
        <f t="shared" si="3"/>
        <v>254.03150000000002</v>
      </c>
      <c r="AH58" s="16">
        <f t="shared" si="4"/>
        <v>5334.6615000000002</v>
      </c>
      <c r="AI58" s="17">
        <f t="shared" si="5"/>
        <v>1.5000000003055902E-3</v>
      </c>
    </row>
    <row r="59" spans="1:35" s="16" customFormat="1" ht="45" x14ac:dyDescent="0.25">
      <c r="A59" s="16">
        <v>487</v>
      </c>
      <c r="B59" s="20">
        <v>460</v>
      </c>
      <c r="C59" s="20" t="s">
        <v>357</v>
      </c>
      <c r="D59" s="20">
        <v>55</v>
      </c>
      <c r="E59" s="20">
        <v>1</v>
      </c>
      <c r="F59" s="26" t="s">
        <v>371</v>
      </c>
      <c r="G59" s="23">
        <v>4399.97</v>
      </c>
      <c r="H59" s="20">
        <v>31.5</v>
      </c>
      <c r="I59" s="23">
        <v>1320</v>
      </c>
      <c r="J59" s="20">
        <v>21</v>
      </c>
      <c r="K59" s="23">
        <v>879.99</v>
      </c>
      <c r="L59" s="20">
        <v>10.5</v>
      </c>
      <c r="M59" s="23">
        <v>440</v>
      </c>
      <c r="N59" s="20">
        <v>0</v>
      </c>
      <c r="O59" s="23">
        <v>0</v>
      </c>
      <c r="P59" s="20">
        <v>0</v>
      </c>
      <c r="Q59" s="23">
        <v>0</v>
      </c>
      <c r="R59" s="22">
        <v>7039.96</v>
      </c>
      <c r="S59" s="20">
        <v>100</v>
      </c>
      <c r="T59" s="20">
        <v>50</v>
      </c>
      <c r="U59" s="21">
        <v>25</v>
      </c>
      <c r="V59" s="20"/>
      <c r="W59" s="20"/>
      <c r="X59"/>
      <c r="Y59" t="s">
        <v>5</v>
      </c>
      <c r="Z59" s="17"/>
      <c r="AA59" s="17"/>
      <c r="AD59" s="16" t="s">
        <v>4</v>
      </c>
      <c r="AE59" s="46">
        <v>6704.73</v>
      </c>
      <c r="AF59" s="16">
        <v>6704.73</v>
      </c>
      <c r="AG59" s="16">
        <f t="shared" si="3"/>
        <v>335.23649999999998</v>
      </c>
      <c r="AH59" s="16">
        <f t="shared" si="4"/>
        <v>7039.9664999999995</v>
      </c>
      <c r="AI59" s="17">
        <f t="shared" si="5"/>
        <v>6.4999999995052349E-3</v>
      </c>
    </row>
    <row r="60" spans="1:35" s="16" customFormat="1" ht="30" x14ac:dyDescent="0.25">
      <c r="A60" s="16">
        <v>488</v>
      </c>
      <c r="B60" s="20">
        <v>461</v>
      </c>
      <c r="C60" s="20" t="s">
        <v>357</v>
      </c>
      <c r="D60" s="20">
        <v>56</v>
      </c>
      <c r="E60" s="20">
        <v>1</v>
      </c>
      <c r="F60" s="26" t="s">
        <v>370</v>
      </c>
      <c r="G60" s="23">
        <v>5466.94</v>
      </c>
      <c r="H60" s="20">
        <v>31.5</v>
      </c>
      <c r="I60" s="23">
        <v>1640.08</v>
      </c>
      <c r="J60" s="20">
        <v>21</v>
      </c>
      <c r="K60" s="23">
        <v>1093.3900000000001</v>
      </c>
      <c r="L60" s="20">
        <v>10.5</v>
      </c>
      <c r="M60" s="23">
        <v>546.69000000000005</v>
      </c>
      <c r="N60" s="20">
        <v>0</v>
      </c>
      <c r="O60" s="23">
        <v>0</v>
      </c>
      <c r="P60" s="20">
        <v>0</v>
      </c>
      <c r="Q60" s="23">
        <v>0</v>
      </c>
      <c r="R60" s="22">
        <v>8747.1</v>
      </c>
      <c r="S60" s="20">
        <v>100</v>
      </c>
      <c r="T60" s="20">
        <v>50</v>
      </c>
      <c r="U60" s="21">
        <v>25</v>
      </c>
      <c r="V60" s="20"/>
      <c r="W60" s="20"/>
      <c r="X60"/>
      <c r="Y60" t="s">
        <v>5</v>
      </c>
      <c r="Z60" s="17"/>
      <c r="AA60" s="17"/>
      <c r="AD60" s="16" t="s">
        <v>4</v>
      </c>
      <c r="AE60" s="46">
        <v>8330.57</v>
      </c>
      <c r="AF60" s="16">
        <v>8330.57</v>
      </c>
      <c r="AG60" s="16">
        <f t="shared" si="3"/>
        <v>416.52850000000001</v>
      </c>
      <c r="AH60" s="16">
        <f t="shared" si="4"/>
        <v>8747.0985000000001</v>
      </c>
      <c r="AI60" s="17">
        <f t="shared" si="5"/>
        <v>-1.5000000003055902E-3</v>
      </c>
    </row>
    <row r="61" spans="1:35" s="16" customFormat="1" ht="45" x14ac:dyDescent="0.25">
      <c r="A61" s="16">
        <v>489</v>
      </c>
      <c r="B61" s="20">
        <v>462</v>
      </c>
      <c r="C61" s="20" t="s">
        <v>357</v>
      </c>
      <c r="D61" s="20">
        <v>57</v>
      </c>
      <c r="E61" s="20">
        <v>1</v>
      </c>
      <c r="F61" s="26" t="s">
        <v>369</v>
      </c>
      <c r="G61" s="23">
        <v>7066.83</v>
      </c>
      <c r="H61" s="20">
        <v>31.5</v>
      </c>
      <c r="I61" s="23">
        <v>2120.04</v>
      </c>
      <c r="J61" s="20">
        <v>21</v>
      </c>
      <c r="K61" s="23">
        <v>1413.36</v>
      </c>
      <c r="L61" s="20">
        <v>10.5</v>
      </c>
      <c r="M61" s="23">
        <v>706.68</v>
      </c>
      <c r="N61" s="20">
        <v>0</v>
      </c>
      <c r="O61" s="23">
        <v>0</v>
      </c>
      <c r="P61" s="20">
        <v>0</v>
      </c>
      <c r="Q61" s="23">
        <v>0</v>
      </c>
      <c r="R61" s="22">
        <v>11306.91</v>
      </c>
      <c r="S61" s="20">
        <v>100</v>
      </c>
      <c r="T61" s="20">
        <v>50</v>
      </c>
      <c r="U61" s="21">
        <v>25</v>
      </c>
      <c r="V61" s="20"/>
      <c r="W61" s="20"/>
      <c r="X61"/>
      <c r="Y61" t="s">
        <v>5</v>
      </c>
      <c r="Z61" s="17"/>
      <c r="AA61" s="17"/>
      <c r="AD61" s="16" t="s">
        <v>4</v>
      </c>
      <c r="AE61" s="46">
        <v>10768.49</v>
      </c>
      <c r="AF61" s="16">
        <v>10768.49</v>
      </c>
      <c r="AG61" s="16">
        <f t="shared" si="3"/>
        <v>538.42449999999997</v>
      </c>
      <c r="AH61" s="16">
        <f t="shared" si="4"/>
        <v>11306.914499999999</v>
      </c>
      <c r="AI61" s="17">
        <f t="shared" si="5"/>
        <v>4.4999999990977813E-3</v>
      </c>
    </row>
    <row r="62" spans="1:35" s="16" customFormat="1" ht="30" x14ac:dyDescent="0.25">
      <c r="A62" s="16">
        <v>490</v>
      </c>
      <c r="B62" s="20">
        <v>463</v>
      </c>
      <c r="C62" s="20" t="s">
        <v>357</v>
      </c>
      <c r="D62" s="20">
        <v>58</v>
      </c>
      <c r="E62" s="20">
        <v>1</v>
      </c>
      <c r="F62" s="26" t="s">
        <v>368</v>
      </c>
      <c r="G62" s="23">
        <v>8132.64</v>
      </c>
      <c r="H62" s="20">
        <v>31.5</v>
      </c>
      <c r="I62" s="23">
        <v>2439.79</v>
      </c>
      <c r="J62" s="20">
        <v>21</v>
      </c>
      <c r="K62" s="23">
        <v>1626.52</v>
      </c>
      <c r="L62" s="20">
        <v>10.5</v>
      </c>
      <c r="M62" s="23">
        <v>813.27</v>
      </c>
      <c r="N62" s="20">
        <v>0</v>
      </c>
      <c r="O62" s="23">
        <v>0</v>
      </c>
      <c r="P62" s="20">
        <v>0</v>
      </c>
      <c r="Q62" s="23">
        <v>0</v>
      </c>
      <c r="R62" s="22">
        <v>13012.22</v>
      </c>
      <c r="S62" s="20">
        <v>100</v>
      </c>
      <c r="T62" s="20">
        <v>50</v>
      </c>
      <c r="U62" s="21">
        <v>25</v>
      </c>
      <c r="V62" s="20"/>
      <c r="W62" s="20"/>
      <c r="X62"/>
      <c r="Y62" t="s">
        <v>5</v>
      </c>
      <c r="Z62" s="17"/>
      <c r="AA62" s="17"/>
      <c r="AD62" s="16" t="s">
        <v>4</v>
      </c>
      <c r="AE62" s="46">
        <v>12392.59</v>
      </c>
      <c r="AF62" s="16">
        <v>12392.59</v>
      </c>
      <c r="AG62" s="16">
        <f t="shared" si="3"/>
        <v>619.62950000000001</v>
      </c>
      <c r="AH62" s="16">
        <f t="shared" si="4"/>
        <v>13012.219499999999</v>
      </c>
      <c r="AI62" s="17">
        <f t="shared" si="5"/>
        <v>-5.0000000010186341E-4</v>
      </c>
    </row>
    <row r="63" spans="1:35" s="16" customFormat="1" ht="30" x14ac:dyDescent="0.25">
      <c r="A63" s="16">
        <v>491</v>
      </c>
      <c r="B63" s="20">
        <v>464</v>
      </c>
      <c r="C63" s="20" t="s">
        <v>357</v>
      </c>
      <c r="D63" s="20">
        <v>59</v>
      </c>
      <c r="E63" s="20">
        <v>1</v>
      </c>
      <c r="F63" s="26" t="s">
        <v>367</v>
      </c>
      <c r="G63" s="23">
        <v>6667.14</v>
      </c>
      <c r="H63" s="20">
        <v>31.5</v>
      </c>
      <c r="I63" s="23">
        <v>2000.14</v>
      </c>
      <c r="J63" s="20">
        <v>21</v>
      </c>
      <c r="K63" s="23">
        <v>1333.43</v>
      </c>
      <c r="L63" s="20">
        <v>10.5</v>
      </c>
      <c r="M63" s="23">
        <v>666.72</v>
      </c>
      <c r="N63" s="20">
        <v>0</v>
      </c>
      <c r="O63" s="23">
        <v>0</v>
      </c>
      <c r="P63" s="20">
        <v>0</v>
      </c>
      <c r="Q63" s="23">
        <v>0</v>
      </c>
      <c r="R63" s="22">
        <v>10667.43</v>
      </c>
      <c r="S63" s="20">
        <v>100</v>
      </c>
      <c r="T63" s="20">
        <v>50</v>
      </c>
      <c r="U63" s="21">
        <v>25</v>
      </c>
      <c r="V63" s="20"/>
      <c r="W63" s="20"/>
      <c r="X63"/>
      <c r="Y63" t="s">
        <v>5</v>
      </c>
      <c r="Z63" s="17"/>
      <c r="AA63" s="17"/>
      <c r="AD63" s="16" t="s">
        <v>4</v>
      </c>
      <c r="AE63" s="46">
        <v>10159.459999999999</v>
      </c>
      <c r="AF63" s="16">
        <v>10159.459999999999</v>
      </c>
      <c r="AG63" s="16">
        <f t="shared" si="3"/>
        <v>507.97299999999996</v>
      </c>
      <c r="AH63" s="16">
        <f t="shared" si="4"/>
        <v>10667.432999999999</v>
      </c>
      <c r="AI63" s="17">
        <f t="shared" si="5"/>
        <v>2.999999998792191E-3</v>
      </c>
    </row>
    <row r="64" spans="1:35" s="16" customFormat="1" x14ac:dyDescent="0.25">
      <c r="A64" s="16">
        <v>492</v>
      </c>
      <c r="B64" s="20">
        <v>465</v>
      </c>
      <c r="C64" s="20" t="s">
        <v>357</v>
      </c>
      <c r="D64" s="20">
        <v>60</v>
      </c>
      <c r="E64" s="20">
        <v>1</v>
      </c>
      <c r="F64" s="26" t="s">
        <v>366</v>
      </c>
      <c r="G64" s="23">
        <v>1065.81</v>
      </c>
      <c r="H64" s="20">
        <v>31.5</v>
      </c>
      <c r="I64" s="23">
        <v>319.75</v>
      </c>
      <c r="J64" s="20">
        <v>21</v>
      </c>
      <c r="K64" s="23">
        <v>213.16</v>
      </c>
      <c r="L64" s="20">
        <v>10.5</v>
      </c>
      <c r="M64" s="23">
        <v>106.59</v>
      </c>
      <c r="N64" s="20">
        <v>0</v>
      </c>
      <c r="O64" s="23">
        <v>0</v>
      </c>
      <c r="P64" s="20">
        <v>0</v>
      </c>
      <c r="Q64" s="23">
        <v>0</v>
      </c>
      <c r="R64" s="22">
        <v>1705.31</v>
      </c>
      <c r="S64" s="20">
        <v>100</v>
      </c>
      <c r="T64" s="20">
        <v>50</v>
      </c>
      <c r="U64" s="21">
        <v>25</v>
      </c>
      <c r="V64" s="20"/>
      <c r="W64" s="20"/>
      <c r="X64"/>
      <c r="Y64" t="s">
        <v>5</v>
      </c>
      <c r="Z64" s="17"/>
      <c r="AA64" s="17"/>
      <c r="AD64" s="16" t="s">
        <v>4</v>
      </c>
      <c r="AE64" s="46">
        <v>1624.1</v>
      </c>
      <c r="AF64" s="16">
        <v>1624.1</v>
      </c>
      <c r="AG64" s="16">
        <f t="shared" si="3"/>
        <v>81.204999999999998</v>
      </c>
      <c r="AH64" s="16">
        <f t="shared" si="4"/>
        <v>1705.3049999999998</v>
      </c>
      <c r="AI64" s="17">
        <f t="shared" si="5"/>
        <v>-5.0000000001091394E-3</v>
      </c>
    </row>
    <row r="65" spans="1:39" s="16" customFormat="1" ht="30" x14ac:dyDescent="0.25">
      <c r="A65" s="16">
        <v>493</v>
      </c>
      <c r="B65" s="20">
        <v>466</v>
      </c>
      <c r="C65" s="20" t="s">
        <v>357</v>
      </c>
      <c r="D65" s="20">
        <v>61</v>
      </c>
      <c r="E65" s="20">
        <v>1</v>
      </c>
      <c r="F65" s="26" t="s">
        <v>365</v>
      </c>
      <c r="G65" s="23">
        <v>1466.66</v>
      </c>
      <c r="H65" s="20">
        <v>31.5</v>
      </c>
      <c r="I65" s="23">
        <v>440</v>
      </c>
      <c r="J65" s="20">
        <v>21</v>
      </c>
      <c r="K65" s="23">
        <v>293.33</v>
      </c>
      <c r="L65" s="20">
        <v>10.5</v>
      </c>
      <c r="M65" s="23">
        <v>146.66</v>
      </c>
      <c r="N65" s="20">
        <v>0</v>
      </c>
      <c r="O65" s="23">
        <v>0</v>
      </c>
      <c r="P65" s="20">
        <v>0</v>
      </c>
      <c r="Q65" s="23">
        <v>0</v>
      </c>
      <c r="R65" s="22">
        <v>2346.65</v>
      </c>
      <c r="S65" s="20">
        <v>100</v>
      </c>
      <c r="T65" s="20">
        <v>50</v>
      </c>
      <c r="U65" s="21">
        <v>25</v>
      </c>
      <c r="V65" s="20"/>
      <c r="W65" s="20"/>
      <c r="X65"/>
      <c r="Y65" t="s">
        <v>5</v>
      </c>
      <c r="Z65" s="17"/>
      <c r="AA65" s="17"/>
      <c r="AD65" s="16" t="s">
        <v>4</v>
      </c>
      <c r="AE65" s="46">
        <v>2234.91</v>
      </c>
      <c r="AF65" s="16">
        <v>2234.91</v>
      </c>
      <c r="AG65" s="16">
        <f t="shared" si="3"/>
        <v>111.74549999999999</v>
      </c>
      <c r="AH65" s="16">
        <f t="shared" si="4"/>
        <v>2346.6554999999998</v>
      </c>
      <c r="AI65" s="17">
        <f t="shared" si="5"/>
        <v>5.4999999997562554E-3</v>
      </c>
    </row>
    <row r="66" spans="1:39" s="16" customFormat="1" x14ac:dyDescent="0.25">
      <c r="A66" s="16">
        <v>494</v>
      </c>
      <c r="B66" s="20">
        <v>467</v>
      </c>
      <c r="C66" s="20" t="s">
        <v>357</v>
      </c>
      <c r="D66" s="20">
        <v>62</v>
      </c>
      <c r="E66" s="20">
        <v>1</v>
      </c>
      <c r="F66" s="26" t="s">
        <v>364</v>
      </c>
      <c r="G66" s="23">
        <v>666.13</v>
      </c>
      <c r="H66" s="20">
        <v>31.5</v>
      </c>
      <c r="I66" s="23">
        <v>199.84</v>
      </c>
      <c r="J66" s="20">
        <v>21</v>
      </c>
      <c r="K66" s="23">
        <v>133.22</v>
      </c>
      <c r="L66" s="20">
        <v>10.5</v>
      </c>
      <c r="M66" s="23">
        <v>66.61</v>
      </c>
      <c r="N66" s="20">
        <v>0</v>
      </c>
      <c r="O66" s="23">
        <v>0</v>
      </c>
      <c r="P66" s="20">
        <v>0</v>
      </c>
      <c r="Q66" s="23">
        <v>0</v>
      </c>
      <c r="R66" s="22">
        <v>1065.8</v>
      </c>
      <c r="S66" s="20">
        <v>100</v>
      </c>
      <c r="T66" s="20">
        <v>50</v>
      </c>
      <c r="U66" s="21">
        <v>25</v>
      </c>
      <c r="V66" s="20"/>
      <c r="W66" s="20"/>
      <c r="X66"/>
      <c r="Y66" t="s">
        <v>5</v>
      </c>
      <c r="Z66" s="17"/>
      <c r="AA66" s="17"/>
      <c r="AD66" s="16" t="s">
        <v>4</v>
      </c>
      <c r="AE66" s="46">
        <v>1015.05</v>
      </c>
      <c r="AF66" s="16">
        <v>1015.05</v>
      </c>
      <c r="AG66" s="16">
        <f t="shared" si="3"/>
        <v>50.752499999999998</v>
      </c>
      <c r="AH66" s="16">
        <f t="shared" si="4"/>
        <v>1065.8025</v>
      </c>
      <c r="AI66" s="17">
        <f t="shared" si="5"/>
        <v>2.5000000000545697E-3</v>
      </c>
    </row>
    <row r="67" spans="1:39" s="16" customFormat="1" ht="45" x14ac:dyDescent="0.25">
      <c r="A67" s="16">
        <v>495</v>
      </c>
      <c r="B67" s="20">
        <v>468</v>
      </c>
      <c r="C67" s="20" t="s">
        <v>357</v>
      </c>
      <c r="D67" s="20">
        <v>63</v>
      </c>
      <c r="E67" s="20">
        <v>1</v>
      </c>
      <c r="F67" s="26" t="s">
        <v>363</v>
      </c>
      <c r="G67" s="23">
        <v>2066.17</v>
      </c>
      <c r="H67" s="20">
        <v>31.5</v>
      </c>
      <c r="I67" s="23">
        <v>619.85</v>
      </c>
      <c r="J67" s="20">
        <v>21</v>
      </c>
      <c r="K67" s="23">
        <v>413.24</v>
      </c>
      <c r="L67" s="20">
        <v>10.5</v>
      </c>
      <c r="M67" s="23">
        <v>206.62</v>
      </c>
      <c r="N67" s="20">
        <v>0</v>
      </c>
      <c r="O67" s="23">
        <v>0</v>
      </c>
      <c r="P67" s="20">
        <v>0</v>
      </c>
      <c r="Q67" s="23">
        <v>0</v>
      </c>
      <c r="R67" s="22">
        <v>3305.88</v>
      </c>
      <c r="S67" s="20">
        <v>100</v>
      </c>
      <c r="T67" s="20">
        <v>50</v>
      </c>
      <c r="U67" s="21">
        <v>25</v>
      </c>
      <c r="V67" s="20"/>
      <c r="W67" s="20"/>
      <c r="X67"/>
      <c r="Y67" t="s">
        <v>5</v>
      </c>
      <c r="Z67" s="17"/>
      <c r="AA67" s="17"/>
      <c r="AD67" s="16" t="s">
        <v>4</v>
      </c>
      <c r="AE67" s="46">
        <v>3148.45</v>
      </c>
      <c r="AF67" s="16">
        <v>3148.45</v>
      </c>
      <c r="AG67" s="16">
        <f t="shared" si="3"/>
        <v>157.42250000000001</v>
      </c>
      <c r="AH67" s="16">
        <f t="shared" si="4"/>
        <v>3305.8724999999999</v>
      </c>
      <c r="AI67" s="17">
        <f t="shared" si="5"/>
        <v>-7.500000000163709E-3</v>
      </c>
    </row>
    <row r="68" spans="1:39" s="16" customFormat="1" ht="45" x14ac:dyDescent="0.25">
      <c r="A68" s="16">
        <v>496</v>
      </c>
      <c r="B68" s="20">
        <v>469</v>
      </c>
      <c r="C68" s="20" t="s">
        <v>357</v>
      </c>
      <c r="D68" s="20">
        <v>64</v>
      </c>
      <c r="E68" s="20">
        <v>1</v>
      </c>
      <c r="F68" s="26" t="s">
        <v>362</v>
      </c>
      <c r="G68" s="23">
        <v>1333.43</v>
      </c>
      <c r="H68" s="20">
        <v>31.5</v>
      </c>
      <c r="I68" s="23">
        <v>400.03</v>
      </c>
      <c r="J68" s="20">
        <v>21</v>
      </c>
      <c r="K68" s="23">
        <v>266.69</v>
      </c>
      <c r="L68" s="20">
        <v>10.5</v>
      </c>
      <c r="M68" s="23">
        <v>133.34</v>
      </c>
      <c r="N68" s="20">
        <v>0</v>
      </c>
      <c r="O68" s="23">
        <v>0</v>
      </c>
      <c r="P68" s="20">
        <v>0</v>
      </c>
      <c r="Q68" s="23">
        <v>0</v>
      </c>
      <c r="R68" s="22">
        <v>2133.4899999999998</v>
      </c>
      <c r="S68" s="20">
        <v>100</v>
      </c>
      <c r="T68" s="20">
        <v>50</v>
      </c>
      <c r="U68" s="21">
        <v>25</v>
      </c>
      <c r="V68" s="20"/>
      <c r="W68" s="20"/>
      <c r="X68"/>
      <c r="Y68" t="s">
        <v>5</v>
      </c>
      <c r="Z68" s="17"/>
      <c r="AA68" s="17"/>
      <c r="AD68" s="16" t="s">
        <v>4</v>
      </c>
      <c r="AE68" s="46">
        <v>2031.89</v>
      </c>
      <c r="AF68" s="16">
        <v>2031.89</v>
      </c>
      <c r="AG68" s="16">
        <f t="shared" si="3"/>
        <v>101.59450000000001</v>
      </c>
      <c r="AH68" s="16">
        <f t="shared" si="4"/>
        <v>2133.4845</v>
      </c>
      <c r="AI68" s="17">
        <f t="shared" si="5"/>
        <v>-5.4999999997562554E-3</v>
      </c>
    </row>
    <row r="69" spans="1:39" s="16" customFormat="1" ht="30" x14ac:dyDescent="0.25">
      <c r="A69" s="16">
        <v>497</v>
      </c>
      <c r="B69" s="20">
        <v>470</v>
      </c>
      <c r="C69" s="20" t="s">
        <v>357</v>
      </c>
      <c r="D69" s="20">
        <v>65</v>
      </c>
      <c r="E69" s="20">
        <v>1</v>
      </c>
      <c r="F69" s="26" t="s">
        <v>361</v>
      </c>
      <c r="G69" s="23">
        <v>3199.76</v>
      </c>
      <c r="H69" s="20">
        <v>31.5</v>
      </c>
      <c r="I69" s="23">
        <v>959.93</v>
      </c>
      <c r="J69" s="20">
        <v>21</v>
      </c>
      <c r="K69" s="23">
        <v>639.95000000000005</v>
      </c>
      <c r="L69" s="20">
        <v>10.5</v>
      </c>
      <c r="M69" s="23">
        <v>319.98</v>
      </c>
      <c r="N69" s="20">
        <v>0</v>
      </c>
      <c r="O69" s="23">
        <v>0</v>
      </c>
      <c r="P69" s="20">
        <v>0</v>
      </c>
      <c r="Q69" s="23">
        <v>0</v>
      </c>
      <c r="R69" s="22">
        <v>5119.62</v>
      </c>
      <c r="S69" s="20">
        <v>100</v>
      </c>
      <c r="T69" s="20">
        <v>50</v>
      </c>
      <c r="U69" s="21">
        <v>25</v>
      </c>
      <c r="V69" s="20"/>
      <c r="W69" s="20"/>
      <c r="X69"/>
      <c r="Y69" t="s">
        <v>5</v>
      </c>
      <c r="Z69" s="17"/>
      <c r="AA69" s="17"/>
      <c r="AD69" s="16" t="s">
        <v>4</v>
      </c>
      <c r="AE69" s="46">
        <v>4875.83</v>
      </c>
      <c r="AF69" s="16">
        <v>4875.83</v>
      </c>
      <c r="AG69" s="16">
        <f t="shared" ref="AG69:AG100" si="6">+AF69*5%</f>
        <v>243.79150000000001</v>
      </c>
      <c r="AH69" s="16">
        <f t="shared" ref="AH69:AH100" si="7">+AG69+AF69</f>
        <v>5119.6215000000002</v>
      </c>
      <c r="AI69" s="17">
        <f t="shared" ref="AI69:AI100" si="8">+AH69-R69</f>
        <v>1.5000000003055902E-3</v>
      </c>
    </row>
    <row r="70" spans="1:39" s="16" customFormat="1" x14ac:dyDescent="0.25">
      <c r="A70" s="16">
        <v>498</v>
      </c>
      <c r="B70" s="20">
        <v>471</v>
      </c>
      <c r="C70" s="20" t="s">
        <v>357</v>
      </c>
      <c r="D70" s="20">
        <v>66</v>
      </c>
      <c r="E70" s="20">
        <v>1</v>
      </c>
      <c r="F70" s="26" t="s">
        <v>360</v>
      </c>
      <c r="G70" s="23">
        <v>4068.07</v>
      </c>
      <c r="H70" s="20">
        <v>31.5</v>
      </c>
      <c r="I70" s="23">
        <v>1220.43</v>
      </c>
      <c r="J70" s="20">
        <v>21</v>
      </c>
      <c r="K70" s="23">
        <v>813.61</v>
      </c>
      <c r="L70" s="20">
        <v>10.5</v>
      </c>
      <c r="M70" s="23">
        <v>406.81</v>
      </c>
      <c r="N70" s="20">
        <v>0</v>
      </c>
      <c r="O70" s="23">
        <v>0</v>
      </c>
      <c r="P70" s="20">
        <v>0</v>
      </c>
      <c r="Q70" s="23">
        <v>0</v>
      </c>
      <c r="R70" s="22">
        <v>6508.92</v>
      </c>
      <c r="S70" s="20">
        <v>100</v>
      </c>
      <c r="T70" s="20">
        <v>50</v>
      </c>
      <c r="U70" s="21">
        <v>25</v>
      </c>
      <c r="V70" s="20"/>
      <c r="W70" s="20"/>
      <c r="X70"/>
      <c r="Y70" t="s">
        <v>5</v>
      </c>
      <c r="Z70" s="17"/>
      <c r="AA70" s="17"/>
      <c r="AD70" s="16" t="s">
        <v>4</v>
      </c>
      <c r="AE70" s="46">
        <v>6198.97</v>
      </c>
      <c r="AF70" s="16">
        <v>6198.97</v>
      </c>
      <c r="AG70" s="16">
        <f t="shared" si="6"/>
        <v>309.94850000000002</v>
      </c>
      <c r="AH70" s="16">
        <f t="shared" si="7"/>
        <v>6508.9185000000007</v>
      </c>
      <c r="AI70" s="17">
        <f t="shared" si="8"/>
        <v>-1.4999999993960955E-3</v>
      </c>
    </row>
    <row r="71" spans="1:39" s="16" customFormat="1" ht="30" x14ac:dyDescent="0.25">
      <c r="A71" s="16">
        <v>499</v>
      </c>
      <c r="B71" s="20">
        <v>472</v>
      </c>
      <c r="C71" s="20" t="s">
        <v>357</v>
      </c>
      <c r="D71" s="20">
        <v>67</v>
      </c>
      <c r="E71" s="20">
        <v>1</v>
      </c>
      <c r="F71" s="26" t="s">
        <v>359</v>
      </c>
      <c r="G71" s="23">
        <v>1001.53</v>
      </c>
      <c r="H71" s="20">
        <v>31.5</v>
      </c>
      <c r="I71" s="23">
        <v>300.45999999999998</v>
      </c>
      <c r="J71" s="20">
        <v>21</v>
      </c>
      <c r="K71" s="23">
        <v>200.31</v>
      </c>
      <c r="L71" s="20">
        <v>0</v>
      </c>
      <c r="M71" s="24">
        <v>0</v>
      </c>
      <c r="N71" s="20">
        <v>0</v>
      </c>
      <c r="O71" s="23">
        <v>0</v>
      </c>
      <c r="P71" s="20">
        <v>0</v>
      </c>
      <c r="Q71" s="23">
        <v>0</v>
      </c>
      <c r="R71" s="22">
        <v>1502.3</v>
      </c>
      <c r="S71" s="20">
        <v>100</v>
      </c>
      <c r="T71" s="20">
        <v>50</v>
      </c>
      <c r="U71" s="21">
        <v>25</v>
      </c>
      <c r="V71" s="20"/>
      <c r="W71" s="20"/>
      <c r="X71"/>
      <c r="Y71" t="s">
        <v>5</v>
      </c>
      <c r="Z71" s="17"/>
      <c r="AA71" s="17"/>
      <c r="AD71" s="16" t="s">
        <v>4</v>
      </c>
      <c r="AE71" s="46">
        <v>1430.76</v>
      </c>
      <c r="AF71" s="16">
        <v>1430.76</v>
      </c>
      <c r="AG71" s="16">
        <f t="shared" si="6"/>
        <v>71.537999999999997</v>
      </c>
      <c r="AH71" s="16">
        <f t="shared" si="7"/>
        <v>1502.298</v>
      </c>
      <c r="AI71" s="17">
        <f t="shared" si="8"/>
        <v>-1.9999999999527063E-3</v>
      </c>
    </row>
    <row r="72" spans="1:39" s="16" customFormat="1" x14ac:dyDescent="0.25">
      <c r="B72" s="20">
        <v>473</v>
      </c>
      <c r="C72" s="20" t="s">
        <v>357</v>
      </c>
      <c r="D72" s="20">
        <v>68</v>
      </c>
      <c r="E72" s="20">
        <v>1</v>
      </c>
      <c r="F72" s="26" t="s">
        <v>358</v>
      </c>
      <c r="G72" s="23">
        <v>2067.35</v>
      </c>
      <c r="H72" s="20">
        <v>31.5</v>
      </c>
      <c r="I72" s="23">
        <v>620.20000000000005</v>
      </c>
      <c r="J72" s="20">
        <v>21</v>
      </c>
      <c r="K72" s="23">
        <v>413.47</v>
      </c>
      <c r="L72" s="20">
        <v>10.5</v>
      </c>
      <c r="M72" s="23">
        <v>206.73</v>
      </c>
      <c r="N72" s="20">
        <v>0</v>
      </c>
      <c r="O72" s="23">
        <v>0</v>
      </c>
      <c r="P72" s="20">
        <v>0</v>
      </c>
      <c r="Q72" s="23">
        <v>0</v>
      </c>
      <c r="R72" s="22">
        <v>3307.75</v>
      </c>
      <c r="S72" s="20"/>
      <c r="T72" s="20"/>
      <c r="U72" s="21"/>
      <c r="V72" s="20"/>
      <c r="W72" s="20"/>
      <c r="X72"/>
      <c r="Y72"/>
      <c r="Z72" s="17"/>
      <c r="AA72" s="17"/>
      <c r="AD72" s="16" t="s">
        <v>4</v>
      </c>
      <c r="AE72" s="46">
        <v>3150.24</v>
      </c>
      <c r="AF72" s="16">
        <v>3150.24</v>
      </c>
      <c r="AG72" s="16">
        <f t="shared" si="6"/>
        <v>157.512</v>
      </c>
      <c r="AH72" s="16">
        <f t="shared" si="7"/>
        <v>3307.752</v>
      </c>
      <c r="AI72" s="17">
        <f t="shared" si="8"/>
        <v>1.9999999999527063E-3</v>
      </c>
    </row>
    <row r="73" spans="1:39" s="16" customFormat="1" x14ac:dyDescent="0.25">
      <c r="A73" s="16">
        <v>500</v>
      </c>
      <c r="B73" s="20">
        <v>2521</v>
      </c>
      <c r="C73" s="20" t="s">
        <v>357</v>
      </c>
      <c r="D73" s="20">
        <v>69</v>
      </c>
      <c r="E73" s="20"/>
      <c r="F73" s="20" t="s">
        <v>356</v>
      </c>
      <c r="G73" s="111">
        <v>4247.25</v>
      </c>
      <c r="H73" s="20">
        <v>0</v>
      </c>
      <c r="I73" s="20">
        <v>1274.1600000000001</v>
      </c>
      <c r="J73" s="20">
        <v>0</v>
      </c>
      <c r="K73" s="20"/>
      <c r="L73" s="20">
        <v>0</v>
      </c>
      <c r="M73" s="25">
        <v>0</v>
      </c>
      <c r="N73" s="20">
        <v>0</v>
      </c>
      <c r="O73" s="20">
        <v>0</v>
      </c>
      <c r="P73" s="20">
        <v>0</v>
      </c>
      <c r="Q73" s="20">
        <v>0</v>
      </c>
      <c r="R73" s="110">
        <v>5521.41</v>
      </c>
      <c r="S73" s="20">
        <v>100</v>
      </c>
      <c r="T73" s="20">
        <v>50</v>
      </c>
      <c r="U73" s="21">
        <v>25</v>
      </c>
      <c r="V73" s="20"/>
      <c r="W73" s="20"/>
      <c r="X73" s="109"/>
      <c r="Y73" s="108" t="s">
        <v>5</v>
      </c>
      <c r="Z73" s="17"/>
      <c r="AA73" s="17"/>
      <c r="AC73" s="104"/>
      <c r="AD73" s="16" t="s">
        <v>123</v>
      </c>
      <c r="AE73" s="107">
        <v>5866.08</v>
      </c>
      <c r="AF73" s="106">
        <v>5501.2</v>
      </c>
      <c r="AG73" s="106">
        <f t="shared" si="6"/>
        <v>275.06</v>
      </c>
      <c r="AH73" s="106">
        <f t="shared" si="7"/>
        <v>5776.26</v>
      </c>
      <c r="AI73" s="105">
        <f t="shared" si="8"/>
        <v>254.85000000000036</v>
      </c>
      <c r="AJ73" s="16" t="s">
        <v>355</v>
      </c>
      <c r="AM73" s="104"/>
    </row>
    <row r="74" spans="1:39" ht="22.5" x14ac:dyDescent="0.25">
      <c r="B74" s="15"/>
      <c r="C74" s="102"/>
      <c r="D74" s="11"/>
      <c r="E74" s="11"/>
      <c r="F74" s="5" t="s">
        <v>3</v>
      </c>
      <c r="G74" s="14"/>
      <c r="H74" s="13"/>
      <c r="I74" s="12"/>
      <c r="J74" s="12"/>
      <c r="K74" s="12"/>
      <c r="L74" s="12"/>
      <c r="M74" s="12"/>
      <c r="N74" s="12"/>
      <c r="O74" s="12"/>
      <c r="P74" s="12"/>
      <c r="Q74" s="12"/>
      <c r="R74" s="11"/>
      <c r="AE74">
        <v>4045</v>
      </c>
      <c r="AF74">
        <v>1213.5</v>
      </c>
      <c r="AG74">
        <v>242.70000000000002</v>
      </c>
      <c r="AH74">
        <v>5501.2</v>
      </c>
    </row>
    <row r="75" spans="1:39" ht="22.5" x14ac:dyDescent="0.25">
      <c r="B75" s="10"/>
      <c r="C75" s="101"/>
      <c r="D75" s="7"/>
      <c r="E75" s="7"/>
      <c r="F75" s="5" t="s">
        <v>2</v>
      </c>
      <c r="G75" s="9">
        <v>0.3</v>
      </c>
      <c r="H75" s="3">
        <v>0.3</v>
      </c>
      <c r="I75" s="8"/>
      <c r="J75" s="8"/>
      <c r="K75" s="8"/>
      <c r="L75" s="8"/>
      <c r="M75" s="8"/>
      <c r="N75" s="8"/>
      <c r="O75" s="8"/>
      <c r="P75" s="8"/>
      <c r="Q75" s="8"/>
      <c r="R75" s="7"/>
      <c r="AE75">
        <f>+AE74*5%</f>
        <v>202.25</v>
      </c>
      <c r="AF75">
        <f>+AF74*5%</f>
        <v>60.675000000000004</v>
      </c>
      <c r="AG75">
        <f>+AG74*5%</f>
        <v>12.135000000000002</v>
      </c>
      <c r="AH75">
        <f>+AH74*5%</f>
        <v>275.06</v>
      </c>
    </row>
    <row r="76" spans="1:39" ht="22.5" x14ac:dyDescent="0.25">
      <c r="B76" s="10"/>
      <c r="C76" s="101"/>
      <c r="D76" s="7"/>
      <c r="E76" s="7"/>
      <c r="F76" s="5" t="s">
        <v>1</v>
      </c>
      <c r="G76" s="9">
        <v>0.2</v>
      </c>
      <c r="H76" s="3">
        <v>0.2</v>
      </c>
      <c r="I76" s="8"/>
      <c r="J76" s="8"/>
      <c r="K76" s="8"/>
      <c r="L76" s="8"/>
      <c r="M76" s="8"/>
      <c r="N76" s="8"/>
      <c r="O76" s="8"/>
      <c r="P76" s="8"/>
      <c r="Q76" s="8"/>
      <c r="R76" s="7"/>
      <c r="AE76">
        <f>+AE75+AE74</f>
        <v>4247.25</v>
      </c>
      <c r="AF76" s="103">
        <f>+AF75+AF74</f>
        <v>1274.175</v>
      </c>
      <c r="AG76">
        <f>+AG75+AG74</f>
        <v>254.83500000000001</v>
      </c>
      <c r="AH76">
        <f>+AH75+AH74</f>
        <v>5776.26</v>
      </c>
    </row>
    <row r="77" spans="1:39" ht="34.5" thickBot="1" x14ac:dyDescent="0.3">
      <c r="B77" s="6"/>
      <c r="C77" s="100"/>
      <c r="D77" s="1"/>
      <c r="E77" s="1"/>
      <c r="F77" s="5" t="s">
        <v>0</v>
      </c>
      <c r="G77" s="4">
        <v>0.1</v>
      </c>
      <c r="H77" s="3">
        <v>0.1</v>
      </c>
      <c r="I77" s="2"/>
      <c r="J77" s="2"/>
      <c r="K77" s="2"/>
      <c r="L77" s="2"/>
      <c r="M77" s="2"/>
      <c r="N77" s="2"/>
      <c r="O77" s="2"/>
      <c r="P77" s="2"/>
      <c r="Q77" s="2"/>
      <c r="R77" s="1"/>
      <c r="AG77">
        <f>+AE76*20%</f>
        <v>849.45</v>
      </c>
    </row>
  </sheetData>
  <mergeCells count="6">
    <mergeCell ref="V4:W4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H29"/>
  <sheetViews>
    <sheetView topLeftCell="B1" workbookViewId="0">
      <selection activeCell="AJ2" sqref="AJ2"/>
    </sheetView>
  </sheetViews>
  <sheetFormatPr baseColWidth="10" defaultRowHeight="15" x14ac:dyDescent="0.25"/>
  <cols>
    <col min="1" max="1" width="0" hidden="1" customWidth="1"/>
    <col min="4" max="4" width="0" hidden="1" customWidth="1"/>
    <col min="5" max="5" width="28.5703125" customWidth="1"/>
    <col min="7" max="7" width="0" hidden="1" customWidth="1"/>
    <col min="9" max="9" width="0" hidden="1" customWidth="1"/>
    <col min="11" max="11" width="0" hidden="1" customWidth="1"/>
    <col min="13" max="16" width="0" hidden="1" customWidth="1"/>
    <col min="18" max="22" width="0" hidden="1" customWidth="1"/>
    <col min="24" max="24" width="0" hidden="1" customWidth="1"/>
    <col min="25" max="25" width="0.5703125" customWidth="1"/>
    <col min="26" max="28" width="11.42578125" hidden="1" customWidth="1"/>
    <col min="29" max="34" width="0" hidden="1" customWidth="1"/>
  </cols>
  <sheetData>
    <row r="1" spans="1:34" s="16" customFormat="1" ht="114" customHeight="1" thickBot="1" x14ac:dyDescent="0.3">
      <c r="B1" s="38"/>
      <c r="C1" s="38"/>
      <c r="D1" s="38"/>
      <c r="E1" s="41"/>
      <c r="F1" s="40"/>
      <c r="G1" s="38"/>
      <c r="H1" s="40"/>
      <c r="I1" s="38"/>
      <c r="J1" s="40"/>
      <c r="K1" s="38"/>
      <c r="L1" s="38"/>
      <c r="M1" s="38"/>
      <c r="N1" s="38"/>
      <c r="O1" s="38"/>
      <c r="P1" s="38"/>
      <c r="Q1" s="39"/>
      <c r="R1" s="38"/>
      <c r="S1" s="38"/>
      <c r="T1" s="38"/>
    </row>
    <row r="2" spans="1:34" s="16" customFormat="1" ht="119.25" customHeight="1" thickBot="1" x14ac:dyDescent="0.3">
      <c r="B2" s="36" t="s">
        <v>69</v>
      </c>
      <c r="C2" s="36" t="s">
        <v>135</v>
      </c>
      <c r="D2" s="36" t="s">
        <v>67</v>
      </c>
      <c r="E2" s="31" t="s">
        <v>438</v>
      </c>
      <c r="F2" s="54" t="s">
        <v>65</v>
      </c>
      <c r="G2" s="320" t="s">
        <v>64</v>
      </c>
      <c r="H2" s="321"/>
      <c r="I2" s="320" t="s">
        <v>63</v>
      </c>
      <c r="J2" s="321"/>
      <c r="K2" s="320" t="s">
        <v>62</v>
      </c>
      <c r="L2" s="321"/>
      <c r="M2" s="318" t="s">
        <v>84</v>
      </c>
      <c r="N2" s="319"/>
      <c r="O2" s="318" t="s">
        <v>61</v>
      </c>
      <c r="P2" s="319"/>
      <c r="Q2" s="76" t="s">
        <v>60</v>
      </c>
      <c r="R2" s="31" t="s">
        <v>59</v>
      </c>
      <c r="S2" s="31" t="s">
        <v>58</v>
      </c>
      <c r="T2" s="31" t="s">
        <v>57</v>
      </c>
      <c r="U2" s="318" t="s">
        <v>56</v>
      </c>
      <c r="V2" s="319"/>
    </row>
    <row r="3" spans="1:34" s="16" customFormat="1" ht="119.25" customHeight="1" x14ac:dyDescent="0.25">
      <c r="A3" s="16">
        <v>516</v>
      </c>
      <c r="B3" s="20" t="s">
        <v>421</v>
      </c>
      <c r="C3" s="20">
        <v>1</v>
      </c>
      <c r="D3" s="20">
        <v>1</v>
      </c>
      <c r="E3" s="26" t="s">
        <v>55</v>
      </c>
      <c r="F3" s="23">
        <v>266.45</v>
      </c>
      <c r="G3" s="20">
        <v>0</v>
      </c>
      <c r="H3" s="24">
        <v>0</v>
      </c>
      <c r="I3" s="25">
        <v>0</v>
      </c>
      <c r="J3" s="24">
        <v>0</v>
      </c>
      <c r="K3" s="25">
        <v>0</v>
      </c>
      <c r="L3" s="24">
        <v>0</v>
      </c>
      <c r="M3" s="20">
        <v>0</v>
      </c>
      <c r="N3" s="23">
        <v>0</v>
      </c>
      <c r="O3" s="20">
        <v>0</v>
      </c>
      <c r="P3" s="23">
        <v>0</v>
      </c>
      <c r="Q3" s="22">
        <v>266.45</v>
      </c>
      <c r="R3" s="20">
        <v>0</v>
      </c>
      <c r="S3" s="20">
        <v>0</v>
      </c>
      <c r="T3" s="21">
        <v>0</v>
      </c>
      <c r="U3" s="20"/>
      <c r="V3" s="20"/>
      <c r="W3"/>
      <c r="X3" t="s">
        <v>5</v>
      </c>
      <c r="Y3" s="17"/>
      <c r="AC3" s="16" t="s">
        <v>4</v>
      </c>
      <c r="AD3" s="46">
        <v>253.76</v>
      </c>
      <c r="AE3" s="16">
        <v>253.76</v>
      </c>
      <c r="AF3" s="16">
        <f t="shared" ref="AF3:AF25" si="0">+AE3*5%</f>
        <v>12.688000000000001</v>
      </c>
      <c r="AG3" s="46">
        <f t="shared" ref="AG3:AG25" si="1">+AF3+AD3</f>
        <v>266.44799999999998</v>
      </c>
      <c r="AH3" s="17">
        <f t="shared" ref="AH3:AH25" si="2">+AG3-Q3</f>
        <v>-2.0000000000095497E-3</v>
      </c>
    </row>
    <row r="4" spans="1:34" s="16" customFormat="1" ht="30" x14ac:dyDescent="0.25">
      <c r="A4" s="16">
        <v>517</v>
      </c>
      <c r="B4" s="20" t="s">
        <v>421</v>
      </c>
      <c r="C4" s="20">
        <v>2</v>
      </c>
      <c r="D4" s="20">
        <v>1</v>
      </c>
      <c r="E4" s="26" t="s">
        <v>54</v>
      </c>
      <c r="F4" s="23">
        <v>514.21</v>
      </c>
      <c r="G4" s="20">
        <v>0</v>
      </c>
      <c r="H4" s="24">
        <v>0</v>
      </c>
      <c r="I4" s="25">
        <v>0</v>
      </c>
      <c r="J4" s="24">
        <v>0</v>
      </c>
      <c r="K4" s="25">
        <v>0</v>
      </c>
      <c r="L4" s="24">
        <v>0</v>
      </c>
      <c r="M4" s="20">
        <v>0</v>
      </c>
      <c r="N4" s="23">
        <v>0</v>
      </c>
      <c r="O4" s="20">
        <v>0</v>
      </c>
      <c r="P4" s="23">
        <v>0</v>
      </c>
      <c r="Q4" s="22">
        <v>514.21</v>
      </c>
      <c r="R4" s="20">
        <v>0</v>
      </c>
      <c r="S4" s="20">
        <v>0</v>
      </c>
      <c r="T4" s="21">
        <v>0</v>
      </c>
      <c r="U4" s="20"/>
      <c r="V4" s="20"/>
      <c r="W4"/>
      <c r="X4" t="s">
        <v>5</v>
      </c>
      <c r="Y4" s="17"/>
      <c r="AC4" s="16" t="s">
        <v>4</v>
      </c>
      <c r="AD4" s="46">
        <v>489.72</v>
      </c>
      <c r="AE4" s="16">
        <v>489.72</v>
      </c>
      <c r="AF4" s="16">
        <f t="shared" si="0"/>
        <v>24.486000000000004</v>
      </c>
      <c r="AG4" s="46">
        <f t="shared" si="1"/>
        <v>514.20600000000002</v>
      </c>
      <c r="AH4" s="17">
        <f t="shared" si="2"/>
        <v>-4.0000000000190994E-3</v>
      </c>
    </row>
    <row r="5" spans="1:34" s="16" customFormat="1" x14ac:dyDescent="0.25">
      <c r="A5" s="16">
        <v>518</v>
      </c>
      <c r="B5" s="20" t="s">
        <v>421</v>
      </c>
      <c r="C5" s="20">
        <v>3</v>
      </c>
      <c r="D5" s="20">
        <v>1</v>
      </c>
      <c r="E5" s="26" t="s">
        <v>53</v>
      </c>
      <c r="F5" s="23">
        <v>586.66999999999996</v>
      </c>
      <c r="G5" s="20">
        <v>0</v>
      </c>
      <c r="H5" s="24">
        <v>0</v>
      </c>
      <c r="I5" s="25">
        <v>0</v>
      </c>
      <c r="J5" s="24">
        <v>0</v>
      </c>
      <c r="K5" s="25">
        <v>0</v>
      </c>
      <c r="L5" s="24">
        <v>0</v>
      </c>
      <c r="M5" s="20">
        <v>0</v>
      </c>
      <c r="N5" s="23">
        <v>0</v>
      </c>
      <c r="O5" s="20">
        <v>0</v>
      </c>
      <c r="P5" s="23">
        <v>0</v>
      </c>
      <c r="Q5" s="22">
        <v>586.66999999999996</v>
      </c>
      <c r="R5" s="20">
        <v>0</v>
      </c>
      <c r="S5" s="20">
        <v>0</v>
      </c>
      <c r="T5" s="21">
        <v>0</v>
      </c>
      <c r="U5" s="20"/>
      <c r="V5" s="20"/>
      <c r="W5"/>
      <c r="X5" t="s">
        <v>5</v>
      </c>
      <c r="Y5" s="17"/>
      <c r="AC5" s="16" t="s">
        <v>4</v>
      </c>
      <c r="AD5" s="46">
        <v>558.73</v>
      </c>
      <c r="AE5" s="16">
        <v>558.73</v>
      </c>
      <c r="AF5" s="16">
        <f t="shared" si="0"/>
        <v>27.936500000000002</v>
      </c>
      <c r="AG5" s="46">
        <f t="shared" si="1"/>
        <v>586.66650000000004</v>
      </c>
      <c r="AH5" s="17">
        <f t="shared" si="2"/>
        <v>-3.499999999917236E-3</v>
      </c>
    </row>
    <row r="6" spans="1:34" s="16" customFormat="1" ht="30" x14ac:dyDescent="0.25">
      <c r="A6" s="16">
        <v>519</v>
      </c>
      <c r="B6" s="20" t="s">
        <v>421</v>
      </c>
      <c r="C6" s="20">
        <v>4</v>
      </c>
      <c r="D6" s="20">
        <v>1</v>
      </c>
      <c r="E6" s="26" t="s">
        <v>52</v>
      </c>
      <c r="F6" s="23">
        <v>514.21</v>
      </c>
      <c r="G6" s="20">
        <v>0</v>
      </c>
      <c r="H6" s="24">
        <v>0</v>
      </c>
      <c r="I6" s="25">
        <v>0</v>
      </c>
      <c r="J6" s="24">
        <v>0</v>
      </c>
      <c r="K6" s="25">
        <v>0</v>
      </c>
      <c r="L6" s="24">
        <v>0</v>
      </c>
      <c r="M6" s="20">
        <v>0</v>
      </c>
      <c r="N6" s="23">
        <v>0</v>
      </c>
      <c r="O6" s="20">
        <v>0</v>
      </c>
      <c r="P6" s="23">
        <v>0</v>
      </c>
      <c r="Q6" s="22">
        <v>514.21</v>
      </c>
      <c r="R6" s="20">
        <v>0</v>
      </c>
      <c r="S6" s="20">
        <v>0</v>
      </c>
      <c r="T6" s="21">
        <v>0</v>
      </c>
      <c r="U6" s="20"/>
      <c r="V6" s="20"/>
      <c r="W6"/>
      <c r="X6" t="s">
        <v>5</v>
      </c>
      <c r="Y6" s="17"/>
      <c r="AC6" s="16" t="s">
        <v>4</v>
      </c>
      <c r="AD6" s="46">
        <v>489.72</v>
      </c>
      <c r="AE6" s="16">
        <v>489.72</v>
      </c>
      <c r="AF6" s="16">
        <f t="shared" si="0"/>
        <v>24.486000000000004</v>
      </c>
      <c r="AG6" s="46">
        <f t="shared" si="1"/>
        <v>514.20600000000002</v>
      </c>
      <c r="AH6" s="17">
        <f t="shared" si="2"/>
        <v>-4.0000000000190994E-3</v>
      </c>
    </row>
    <row r="7" spans="1:34" s="16" customFormat="1" ht="60" x14ac:dyDescent="0.25">
      <c r="A7" s="16">
        <v>520</v>
      </c>
      <c r="B7" s="20" t="s">
        <v>421</v>
      </c>
      <c r="C7" s="20">
        <v>5</v>
      </c>
      <c r="D7" s="20">
        <v>1</v>
      </c>
      <c r="E7" s="26" t="s">
        <v>437</v>
      </c>
      <c r="F7" s="23">
        <v>300.33999999999997</v>
      </c>
      <c r="G7" s="20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0">
        <v>0</v>
      </c>
      <c r="N7" s="23">
        <v>0</v>
      </c>
      <c r="O7" s="20">
        <v>0</v>
      </c>
      <c r="P7" s="23">
        <v>0</v>
      </c>
      <c r="Q7" s="22">
        <v>300.33999999999997</v>
      </c>
      <c r="R7" s="20">
        <v>0</v>
      </c>
      <c r="S7" s="20">
        <v>0</v>
      </c>
      <c r="T7" s="21">
        <v>0</v>
      </c>
      <c r="U7" s="20"/>
      <c r="V7" s="20"/>
      <c r="W7"/>
      <c r="X7" t="s">
        <v>5</v>
      </c>
      <c r="Y7" s="17"/>
      <c r="AC7" s="16" t="s">
        <v>4</v>
      </c>
      <c r="AD7" s="46">
        <v>286.04000000000002</v>
      </c>
      <c r="AE7" s="16">
        <v>286.04000000000002</v>
      </c>
      <c r="AF7" s="16">
        <f t="shared" si="0"/>
        <v>14.302000000000001</v>
      </c>
      <c r="AG7" s="46">
        <f t="shared" si="1"/>
        <v>300.34200000000004</v>
      </c>
      <c r="AH7" s="17">
        <f t="shared" si="2"/>
        <v>2.0000000000663931E-3</v>
      </c>
    </row>
    <row r="8" spans="1:34" s="16" customFormat="1" ht="60" x14ac:dyDescent="0.25">
      <c r="A8" s="16">
        <v>521</v>
      </c>
      <c r="B8" s="20" t="s">
        <v>421</v>
      </c>
      <c r="C8" s="20">
        <v>6</v>
      </c>
      <c r="D8" s="20">
        <v>1</v>
      </c>
      <c r="E8" s="26" t="s">
        <v>436</v>
      </c>
      <c r="F8" s="23">
        <v>601.86</v>
      </c>
      <c r="G8" s="20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0">
        <v>0</v>
      </c>
      <c r="N8" s="23">
        <v>0</v>
      </c>
      <c r="O8" s="20">
        <v>0</v>
      </c>
      <c r="P8" s="23">
        <v>0</v>
      </c>
      <c r="Q8" s="22">
        <v>601.86</v>
      </c>
      <c r="R8" s="20">
        <v>0</v>
      </c>
      <c r="S8" s="20">
        <v>0</v>
      </c>
      <c r="T8" s="21">
        <v>0</v>
      </c>
      <c r="U8" s="20"/>
      <c r="V8" s="20"/>
      <c r="W8"/>
      <c r="X8" t="s">
        <v>5</v>
      </c>
      <c r="Y8" s="17"/>
      <c r="AC8" s="16" t="s">
        <v>4</v>
      </c>
      <c r="AD8" s="46">
        <v>573.20000000000005</v>
      </c>
      <c r="AE8" s="16">
        <v>573.20000000000005</v>
      </c>
      <c r="AF8" s="16">
        <f t="shared" si="0"/>
        <v>28.660000000000004</v>
      </c>
      <c r="AG8" s="46">
        <f t="shared" si="1"/>
        <v>601.86</v>
      </c>
      <c r="AH8" s="17">
        <f t="shared" si="2"/>
        <v>0</v>
      </c>
    </row>
    <row r="9" spans="1:34" s="16" customFormat="1" ht="60" x14ac:dyDescent="0.25">
      <c r="A9" s="16">
        <v>522</v>
      </c>
      <c r="B9" s="20" t="s">
        <v>421</v>
      </c>
      <c r="C9" s="20">
        <v>7</v>
      </c>
      <c r="D9" s="20">
        <v>1</v>
      </c>
      <c r="E9" s="26" t="s">
        <v>435</v>
      </c>
      <c r="F9" s="23">
        <v>601.86</v>
      </c>
      <c r="G9" s="20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0">
        <v>0</v>
      </c>
      <c r="N9" s="23">
        <v>0</v>
      </c>
      <c r="O9" s="20">
        <v>0</v>
      </c>
      <c r="P9" s="23">
        <v>0</v>
      </c>
      <c r="Q9" s="22">
        <v>601.86</v>
      </c>
      <c r="R9" s="20">
        <v>0</v>
      </c>
      <c r="S9" s="20">
        <v>0</v>
      </c>
      <c r="T9" s="21">
        <v>0</v>
      </c>
      <c r="U9" s="20"/>
      <c r="V9" s="20"/>
      <c r="W9"/>
      <c r="X9" t="s">
        <v>5</v>
      </c>
      <c r="Y9" s="17"/>
      <c r="AC9" s="16" t="s">
        <v>4</v>
      </c>
      <c r="AD9" s="46">
        <v>573.20000000000005</v>
      </c>
      <c r="AE9" s="16">
        <v>573.20000000000005</v>
      </c>
      <c r="AF9" s="16">
        <f t="shared" si="0"/>
        <v>28.660000000000004</v>
      </c>
      <c r="AG9" s="46">
        <f t="shared" si="1"/>
        <v>601.86</v>
      </c>
      <c r="AH9" s="17">
        <f t="shared" si="2"/>
        <v>0</v>
      </c>
    </row>
    <row r="10" spans="1:34" s="16" customFormat="1" ht="45" x14ac:dyDescent="0.25">
      <c r="A10" s="16">
        <v>523</v>
      </c>
      <c r="B10" s="20" t="s">
        <v>421</v>
      </c>
      <c r="C10" s="20">
        <v>8</v>
      </c>
      <c r="D10" s="20">
        <v>1</v>
      </c>
      <c r="E10" s="26" t="s">
        <v>434</v>
      </c>
      <c r="F10" s="23">
        <v>300.33999999999997</v>
      </c>
      <c r="G10" s="20">
        <v>0</v>
      </c>
      <c r="H10" s="24">
        <v>0</v>
      </c>
      <c r="I10" s="25">
        <v>0</v>
      </c>
      <c r="J10" s="24">
        <v>0</v>
      </c>
      <c r="K10" s="25">
        <v>0</v>
      </c>
      <c r="L10" s="24">
        <v>0</v>
      </c>
      <c r="M10" s="20">
        <v>0</v>
      </c>
      <c r="N10" s="23">
        <v>0</v>
      </c>
      <c r="O10" s="20">
        <v>0</v>
      </c>
      <c r="P10" s="23">
        <v>0</v>
      </c>
      <c r="Q10" s="22">
        <v>300.33999999999997</v>
      </c>
      <c r="R10" s="20">
        <v>0</v>
      </c>
      <c r="S10" s="20">
        <v>0</v>
      </c>
      <c r="T10" s="21">
        <v>0</v>
      </c>
      <c r="U10" s="20"/>
      <c r="V10" s="20"/>
      <c r="W10"/>
      <c r="X10" t="s">
        <v>5</v>
      </c>
      <c r="Y10" s="17"/>
      <c r="AC10" s="16" t="s">
        <v>4</v>
      </c>
      <c r="AD10" s="46">
        <v>286.04000000000002</v>
      </c>
      <c r="AE10" s="16">
        <v>286.04000000000002</v>
      </c>
      <c r="AF10" s="16">
        <f t="shared" si="0"/>
        <v>14.302000000000001</v>
      </c>
      <c r="AG10" s="46">
        <f t="shared" si="1"/>
        <v>300.34200000000004</v>
      </c>
      <c r="AH10" s="17">
        <f t="shared" si="2"/>
        <v>2.0000000000663931E-3</v>
      </c>
    </row>
    <row r="11" spans="1:34" s="16" customFormat="1" ht="30" x14ac:dyDescent="0.25">
      <c r="A11" s="16">
        <v>524</v>
      </c>
      <c r="B11" s="20" t="s">
        <v>421</v>
      </c>
      <c r="C11" s="20">
        <v>9</v>
      </c>
      <c r="D11" s="20">
        <v>1</v>
      </c>
      <c r="E11" s="26" t="s">
        <v>433</v>
      </c>
      <c r="F11" s="23">
        <v>800.53</v>
      </c>
      <c r="G11" s="20">
        <v>0</v>
      </c>
      <c r="H11" s="24">
        <v>0</v>
      </c>
      <c r="I11" s="25">
        <v>0</v>
      </c>
      <c r="J11" s="24">
        <v>0</v>
      </c>
      <c r="K11" s="25">
        <v>0</v>
      </c>
      <c r="L11" s="24">
        <v>0</v>
      </c>
      <c r="M11" s="20">
        <v>0</v>
      </c>
      <c r="N11" s="23">
        <v>0</v>
      </c>
      <c r="O11" s="20">
        <v>0</v>
      </c>
      <c r="P11" s="23">
        <v>0</v>
      </c>
      <c r="Q11" s="22">
        <v>800.53</v>
      </c>
      <c r="R11" s="20">
        <v>0</v>
      </c>
      <c r="S11" s="20">
        <v>0</v>
      </c>
      <c r="T11" s="21">
        <v>0</v>
      </c>
      <c r="U11" s="20"/>
      <c r="V11" s="20"/>
      <c r="W11"/>
      <c r="X11" t="s">
        <v>5</v>
      </c>
      <c r="Y11" s="17"/>
      <c r="AC11" s="16" t="s">
        <v>4</v>
      </c>
      <c r="AD11" s="46">
        <v>762.41</v>
      </c>
      <c r="AE11" s="16">
        <v>762.41</v>
      </c>
      <c r="AF11" s="16">
        <f t="shared" si="0"/>
        <v>38.1205</v>
      </c>
      <c r="AG11" s="46">
        <f t="shared" si="1"/>
        <v>800.53049999999996</v>
      </c>
      <c r="AH11" s="17">
        <f t="shared" si="2"/>
        <v>4.9999999998817657E-4</v>
      </c>
    </row>
    <row r="12" spans="1:34" s="16" customFormat="1" ht="30" x14ac:dyDescent="0.25">
      <c r="A12" s="16">
        <v>525</v>
      </c>
      <c r="B12" s="20" t="s">
        <v>421</v>
      </c>
      <c r="C12" s="20">
        <v>10</v>
      </c>
      <c r="D12" s="20">
        <v>1</v>
      </c>
      <c r="E12" s="26" t="s">
        <v>432</v>
      </c>
      <c r="F12" s="23">
        <v>487.33</v>
      </c>
      <c r="G12" s="20">
        <v>0</v>
      </c>
      <c r="H12" s="24">
        <v>0</v>
      </c>
      <c r="I12" s="25">
        <v>0</v>
      </c>
      <c r="J12" s="24">
        <v>0</v>
      </c>
      <c r="K12" s="25">
        <v>0</v>
      </c>
      <c r="L12" s="24">
        <v>0</v>
      </c>
      <c r="M12" s="20">
        <v>0</v>
      </c>
      <c r="N12" s="23">
        <v>0</v>
      </c>
      <c r="O12" s="20">
        <v>0</v>
      </c>
      <c r="P12" s="23">
        <v>0</v>
      </c>
      <c r="Q12" s="22">
        <v>487.33</v>
      </c>
      <c r="R12" s="20">
        <v>0</v>
      </c>
      <c r="S12" s="20">
        <v>0</v>
      </c>
      <c r="T12" s="21">
        <v>0</v>
      </c>
      <c r="U12" s="20"/>
      <c r="V12" s="20"/>
      <c r="W12"/>
      <c r="X12" t="s">
        <v>5</v>
      </c>
      <c r="Y12" s="17"/>
      <c r="AC12" s="16" t="s">
        <v>4</v>
      </c>
      <c r="AD12" s="46">
        <v>464.12</v>
      </c>
      <c r="AE12" s="16">
        <v>464.12</v>
      </c>
      <c r="AF12" s="16">
        <f t="shared" si="0"/>
        <v>23.206000000000003</v>
      </c>
      <c r="AG12" s="46">
        <f t="shared" si="1"/>
        <v>487.32600000000002</v>
      </c>
      <c r="AH12" s="17">
        <f t="shared" si="2"/>
        <v>-3.999999999962256E-3</v>
      </c>
    </row>
    <row r="13" spans="1:34" s="16" customFormat="1" ht="30" x14ac:dyDescent="0.25">
      <c r="A13" s="16">
        <v>526</v>
      </c>
      <c r="B13" s="20" t="s">
        <v>421</v>
      </c>
      <c r="C13" s="20">
        <v>11</v>
      </c>
      <c r="D13" s="20">
        <v>1</v>
      </c>
      <c r="E13" s="26" t="s">
        <v>386</v>
      </c>
      <c r="F13" s="23">
        <v>2666.86</v>
      </c>
      <c r="G13" s="20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0">
        <v>0</v>
      </c>
      <c r="N13" s="23">
        <v>0</v>
      </c>
      <c r="O13" s="20">
        <v>0</v>
      </c>
      <c r="P13" s="23">
        <v>0</v>
      </c>
      <c r="Q13" s="22">
        <v>2666.86</v>
      </c>
      <c r="R13" s="20">
        <v>0</v>
      </c>
      <c r="S13" s="20">
        <v>0</v>
      </c>
      <c r="T13" s="21">
        <v>0</v>
      </c>
      <c r="U13" s="20"/>
      <c r="V13" s="20"/>
      <c r="W13"/>
      <c r="X13" t="s">
        <v>5</v>
      </c>
      <c r="Y13" s="17"/>
      <c r="AC13" s="16" t="s">
        <v>4</v>
      </c>
      <c r="AD13" s="46">
        <v>2539.87</v>
      </c>
      <c r="AE13" s="16">
        <v>2539.87</v>
      </c>
      <c r="AF13" s="16">
        <f t="shared" si="0"/>
        <v>126.9935</v>
      </c>
      <c r="AG13" s="46">
        <f t="shared" si="1"/>
        <v>2666.8634999999999</v>
      </c>
      <c r="AH13" s="17">
        <f t="shared" si="2"/>
        <v>3.4999999998035491E-3</v>
      </c>
    </row>
    <row r="14" spans="1:34" s="16" customFormat="1" ht="45" x14ac:dyDescent="0.25">
      <c r="A14" s="16">
        <v>527</v>
      </c>
      <c r="B14" s="20" t="s">
        <v>421</v>
      </c>
      <c r="C14" s="20">
        <v>12</v>
      </c>
      <c r="D14" s="20">
        <v>1</v>
      </c>
      <c r="E14" s="26" t="s">
        <v>385</v>
      </c>
      <c r="F14" s="23">
        <v>1333.43</v>
      </c>
      <c r="G14" s="20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0">
        <v>0</v>
      </c>
      <c r="N14" s="23">
        <v>0</v>
      </c>
      <c r="O14" s="20">
        <v>0</v>
      </c>
      <c r="P14" s="23">
        <v>0</v>
      </c>
      <c r="Q14" s="22">
        <v>1333.43</v>
      </c>
      <c r="R14" s="20">
        <v>0</v>
      </c>
      <c r="S14" s="20">
        <v>0</v>
      </c>
      <c r="T14" s="21">
        <v>0</v>
      </c>
      <c r="U14" s="20"/>
      <c r="V14" s="20"/>
      <c r="W14"/>
      <c r="X14" t="s">
        <v>5</v>
      </c>
      <c r="Y14" s="17"/>
      <c r="AC14" s="16" t="s">
        <v>4</v>
      </c>
      <c r="AD14" s="46">
        <v>1269.93</v>
      </c>
      <c r="AE14" s="16">
        <v>1269.93</v>
      </c>
      <c r="AF14" s="16">
        <f t="shared" si="0"/>
        <v>63.496500000000005</v>
      </c>
      <c r="AG14" s="46">
        <f t="shared" si="1"/>
        <v>1333.4265</v>
      </c>
      <c r="AH14" s="17">
        <f t="shared" si="2"/>
        <v>-3.5000000000309228E-3</v>
      </c>
    </row>
    <row r="15" spans="1:34" s="16" customFormat="1" ht="60" x14ac:dyDescent="0.25">
      <c r="A15" s="16">
        <v>528</v>
      </c>
      <c r="B15" s="20" t="s">
        <v>421</v>
      </c>
      <c r="C15" s="20">
        <v>13</v>
      </c>
      <c r="D15" s="20">
        <v>1</v>
      </c>
      <c r="E15" s="26" t="s">
        <v>431</v>
      </c>
      <c r="F15" s="23">
        <v>1065.81</v>
      </c>
      <c r="G15" s="20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0">
        <v>0</v>
      </c>
      <c r="N15" s="23">
        <v>0</v>
      </c>
      <c r="O15" s="20">
        <v>0</v>
      </c>
      <c r="P15" s="23">
        <v>0</v>
      </c>
      <c r="Q15" s="22">
        <v>1065.81</v>
      </c>
      <c r="R15" s="20">
        <v>0</v>
      </c>
      <c r="S15" s="20">
        <v>0</v>
      </c>
      <c r="T15" s="21">
        <v>0</v>
      </c>
      <c r="U15" s="20"/>
      <c r="V15" s="20"/>
      <c r="W15"/>
      <c r="X15" t="s">
        <v>5</v>
      </c>
      <c r="Y15" s="17"/>
      <c r="AC15" s="16" t="s">
        <v>4</v>
      </c>
      <c r="AD15" s="46">
        <v>1015.06</v>
      </c>
      <c r="AE15" s="16">
        <v>1015.06</v>
      </c>
      <c r="AF15" s="16">
        <f t="shared" si="0"/>
        <v>50.753</v>
      </c>
      <c r="AG15" s="46">
        <f t="shared" si="1"/>
        <v>1065.8129999999999</v>
      </c>
      <c r="AH15" s="17">
        <f t="shared" si="2"/>
        <v>2.9999999999290594E-3</v>
      </c>
    </row>
    <row r="16" spans="1:34" s="16" customFormat="1" ht="45" x14ac:dyDescent="0.25">
      <c r="A16" s="16">
        <v>529</v>
      </c>
      <c r="B16" s="20" t="s">
        <v>421</v>
      </c>
      <c r="C16" s="20">
        <v>14</v>
      </c>
      <c r="D16" s="20">
        <v>1</v>
      </c>
      <c r="E16" s="26" t="s">
        <v>430</v>
      </c>
      <c r="F16" s="23">
        <v>1065.81</v>
      </c>
      <c r="G16" s="20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0">
        <v>0</v>
      </c>
      <c r="N16" s="23">
        <v>0</v>
      </c>
      <c r="O16" s="20">
        <v>0</v>
      </c>
      <c r="P16" s="23">
        <v>0</v>
      </c>
      <c r="Q16" s="22">
        <v>1065.81</v>
      </c>
      <c r="R16" s="20">
        <v>0</v>
      </c>
      <c r="S16" s="20">
        <v>0</v>
      </c>
      <c r="T16" s="21">
        <v>0</v>
      </c>
      <c r="U16" s="20"/>
      <c r="V16" s="20"/>
      <c r="W16"/>
      <c r="X16" t="s">
        <v>5</v>
      </c>
      <c r="Y16" s="17"/>
      <c r="AC16" s="16" t="s">
        <v>4</v>
      </c>
      <c r="AD16" s="46">
        <v>1015.06</v>
      </c>
      <c r="AE16" s="16">
        <v>1015.06</v>
      </c>
      <c r="AF16" s="16">
        <f t="shared" si="0"/>
        <v>50.753</v>
      </c>
      <c r="AG16" s="46">
        <f t="shared" si="1"/>
        <v>1065.8129999999999</v>
      </c>
      <c r="AH16" s="17">
        <f t="shared" si="2"/>
        <v>2.9999999999290594E-3</v>
      </c>
    </row>
    <row r="17" spans="1:34" s="16" customFormat="1" ht="60" x14ac:dyDescent="0.25">
      <c r="A17" s="16">
        <v>530</v>
      </c>
      <c r="B17" s="20" t="s">
        <v>421</v>
      </c>
      <c r="C17" s="20">
        <v>15</v>
      </c>
      <c r="D17" s="20">
        <v>1</v>
      </c>
      <c r="E17" s="26" t="s">
        <v>429</v>
      </c>
      <c r="F17" s="23">
        <v>1133.5899999999999</v>
      </c>
      <c r="G17" s="20">
        <v>0</v>
      </c>
      <c r="H17" s="24">
        <v>0</v>
      </c>
      <c r="I17" s="25">
        <v>0</v>
      </c>
      <c r="J17" s="24">
        <v>0</v>
      </c>
      <c r="K17" s="25">
        <v>0</v>
      </c>
      <c r="L17" s="24">
        <v>0</v>
      </c>
      <c r="M17" s="20">
        <v>0</v>
      </c>
      <c r="N17" s="23">
        <v>0</v>
      </c>
      <c r="O17" s="20">
        <v>0</v>
      </c>
      <c r="P17" s="23">
        <v>0</v>
      </c>
      <c r="Q17" s="22">
        <v>1133.5899999999999</v>
      </c>
      <c r="R17" s="20">
        <v>0</v>
      </c>
      <c r="S17" s="20">
        <v>0</v>
      </c>
      <c r="T17" s="21">
        <v>0</v>
      </c>
      <c r="U17" s="20"/>
      <c r="V17" s="20"/>
      <c r="W17"/>
      <c r="X17" t="s">
        <v>5</v>
      </c>
      <c r="Y17" s="17"/>
      <c r="AC17" s="16" t="s">
        <v>4</v>
      </c>
      <c r="AD17" s="46">
        <v>1079.6099999999999</v>
      </c>
      <c r="AE17" s="16">
        <v>1079.6099999999999</v>
      </c>
      <c r="AF17" s="16">
        <f t="shared" si="0"/>
        <v>53.980499999999999</v>
      </c>
      <c r="AG17" s="46">
        <f t="shared" si="1"/>
        <v>1133.5904999999998</v>
      </c>
      <c r="AH17" s="17">
        <f t="shared" si="2"/>
        <v>4.9999999987448973E-4</v>
      </c>
    </row>
    <row r="18" spans="1:34" s="16" customFormat="1" ht="45" x14ac:dyDescent="0.25">
      <c r="A18" s="16">
        <v>531</v>
      </c>
      <c r="B18" s="20" t="s">
        <v>421</v>
      </c>
      <c r="C18" s="20">
        <v>16</v>
      </c>
      <c r="D18" s="20">
        <v>1</v>
      </c>
      <c r="E18" s="26" t="s">
        <v>428</v>
      </c>
      <c r="F18" s="23">
        <v>1734.27</v>
      </c>
      <c r="G18" s="20">
        <v>0</v>
      </c>
      <c r="H18" s="24">
        <v>0</v>
      </c>
      <c r="I18" s="25">
        <v>0</v>
      </c>
      <c r="J18" s="24">
        <v>0</v>
      </c>
      <c r="K18" s="25">
        <v>0</v>
      </c>
      <c r="L18" s="24">
        <v>0</v>
      </c>
      <c r="M18" s="20">
        <v>0</v>
      </c>
      <c r="N18" s="23">
        <v>0</v>
      </c>
      <c r="O18" s="20">
        <v>0</v>
      </c>
      <c r="P18" s="23">
        <v>0</v>
      </c>
      <c r="Q18" s="22">
        <v>1734.27</v>
      </c>
      <c r="R18" s="20">
        <v>0</v>
      </c>
      <c r="S18" s="20">
        <v>0</v>
      </c>
      <c r="T18" s="21">
        <v>0</v>
      </c>
      <c r="U18" s="20"/>
      <c r="V18" s="20"/>
      <c r="W18"/>
      <c r="X18" t="s">
        <v>5</v>
      </c>
      <c r="Y18" s="17"/>
      <c r="AC18" s="16" t="s">
        <v>4</v>
      </c>
      <c r="AD18" s="46">
        <v>1651.69</v>
      </c>
      <c r="AE18" s="16">
        <v>1651.69</v>
      </c>
      <c r="AF18" s="16">
        <f t="shared" si="0"/>
        <v>82.584500000000006</v>
      </c>
      <c r="AG18" s="46">
        <f t="shared" si="1"/>
        <v>1734.2745</v>
      </c>
      <c r="AH18" s="17">
        <f t="shared" si="2"/>
        <v>4.500000000007276E-3</v>
      </c>
    </row>
    <row r="19" spans="1:34" s="16" customFormat="1" ht="60" x14ac:dyDescent="0.25">
      <c r="A19" s="16">
        <v>532</v>
      </c>
      <c r="B19" s="20" t="s">
        <v>421</v>
      </c>
      <c r="C19" s="20">
        <v>17</v>
      </c>
      <c r="D19" s="20">
        <v>1</v>
      </c>
      <c r="E19" s="26" t="s">
        <v>427</v>
      </c>
      <c r="F19" s="23">
        <v>2000.73</v>
      </c>
      <c r="G19" s="20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0">
        <v>0</v>
      </c>
      <c r="N19" s="23">
        <v>0</v>
      </c>
      <c r="O19" s="20">
        <v>0</v>
      </c>
      <c r="P19" s="23">
        <v>0</v>
      </c>
      <c r="Q19" s="22">
        <v>2000.73</v>
      </c>
      <c r="R19" s="20">
        <v>0</v>
      </c>
      <c r="S19" s="20">
        <v>0</v>
      </c>
      <c r="T19" s="21">
        <v>0</v>
      </c>
      <c r="U19" s="20"/>
      <c r="V19" s="20"/>
      <c r="W19"/>
      <c r="X19" t="s">
        <v>5</v>
      </c>
      <c r="Y19" s="17"/>
      <c r="AC19" s="16" t="s">
        <v>4</v>
      </c>
      <c r="AD19" s="46">
        <v>1905.46</v>
      </c>
      <c r="AE19" s="16">
        <v>1905.46</v>
      </c>
      <c r="AF19" s="16">
        <f t="shared" si="0"/>
        <v>95.27300000000001</v>
      </c>
      <c r="AG19" s="46">
        <f t="shared" si="1"/>
        <v>2000.7329999999999</v>
      </c>
      <c r="AH19" s="17">
        <f t="shared" si="2"/>
        <v>2.9999999999290594E-3</v>
      </c>
    </row>
    <row r="20" spans="1:34" s="16" customFormat="1" ht="60" x14ac:dyDescent="0.25">
      <c r="A20" s="16">
        <v>533</v>
      </c>
      <c r="B20" s="20" t="s">
        <v>421</v>
      </c>
      <c r="C20" s="20">
        <v>18</v>
      </c>
      <c r="D20" s="20">
        <v>1</v>
      </c>
      <c r="E20" s="26" t="s">
        <v>426</v>
      </c>
      <c r="F20" s="23">
        <v>2601.42</v>
      </c>
      <c r="G20" s="20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0">
        <v>0</v>
      </c>
      <c r="N20" s="23">
        <v>0</v>
      </c>
      <c r="O20" s="20">
        <v>0</v>
      </c>
      <c r="P20" s="23">
        <v>0</v>
      </c>
      <c r="Q20" s="22">
        <v>2601.42</v>
      </c>
      <c r="R20" s="20">
        <v>0</v>
      </c>
      <c r="S20" s="20">
        <v>0</v>
      </c>
      <c r="T20" s="21">
        <v>0</v>
      </c>
      <c r="U20" s="20"/>
      <c r="V20" s="20"/>
      <c r="W20"/>
      <c r="X20" t="s">
        <v>5</v>
      </c>
      <c r="Y20" s="17"/>
      <c r="AC20" s="16" t="s">
        <v>4</v>
      </c>
      <c r="AD20" s="46">
        <v>2477.54</v>
      </c>
      <c r="AE20" s="16">
        <v>2477.54</v>
      </c>
      <c r="AF20" s="16">
        <f t="shared" si="0"/>
        <v>123.87700000000001</v>
      </c>
      <c r="AG20" s="46">
        <f t="shared" si="1"/>
        <v>2601.4169999999999</v>
      </c>
      <c r="AH20" s="17">
        <f t="shared" si="2"/>
        <v>-3.0000000001564331E-3</v>
      </c>
    </row>
    <row r="21" spans="1:34" s="16" customFormat="1" ht="45" x14ac:dyDescent="0.25">
      <c r="A21" s="16">
        <v>534</v>
      </c>
      <c r="B21" s="20" t="s">
        <v>421</v>
      </c>
      <c r="C21" s="20">
        <v>19</v>
      </c>
      <c r="D21" s="20">
        <v>1</v>
      </c>
      <c r="E21" s="26" t="s">
        <v>425</v>
      </c>
      <c r="F21" s="23">
        <v>2133.96</v>
      </c>
      <c r="G21" s="20">
        <v>0</v>
      </c>
      <c r="H21" s="24">
        <v>0</v>
      </c>
      <c r="I21" s="25">
        <v>0</v>
      </c>
      <c r="J21" s="24">
        <v>0</v>
      </c>
      <c r="K21" s="25">
        <v>0</v>
      </c>
      <c r="L21" s="24">
        <v>0</v>
      </c>
      <c r="M21" s="20">
        <v>0</v>
      </c>
      <c r="N21" s="23">
        <v>0</v>
      </c>
      <c r="O21" s="20">
        <v>0</v>
      </c>
      <c r="P21" s="23">
        <v>0</v>
      </c>
      <c r="Q21" s="22">
        <v>2133.96</v>
      </c>
      <c r="R21" s="20">
        <v>0</v>
      </c>
      <c r="S21" s="20">
        <v>0</v>
      </c>
      <c r="T21" s="21">
        <v>0</v>
      </c>
      <c r="U21" s="20"/>
      <c r="V21" s="20"/>
      <c r="W21"/>
      <c r="X21" t="s">
        <v>5</v>
      </c>
      <c r="Y21" s="17"/>
      <c r="AC21" s="16" t="s">
        <v>4</v>
      </c>
      <c r="AD21" s="46">
        <v>2032.34</v>
      </c>
      <c r="AE21" s="16">
        <v>2032.34</v>
      </c>
      <c r="AF21" s="16">
        <f t="shared" si="0"/>
        <v>101.617</v>
      </c>
      <c r="AG21" s="46">
        <f t="shared" si="1"/>
        <v>2133.9569999999999</v>
      </c>
      <c r="AH21" s="17">
        <f t="shared" si="2"/>
        <v>-3.0000000001564331E-3</v>
      </c>
    </row>
    <row r="22" spans="1:34" s="16" customFormat="1" ht="45" x14ac:dyDescent="0.25">
      <c r="A22" s="16">
        <v>535</v>
      </c>
      <c r="B22" s="20" t="s">
        <v>421</v>
      </c>
      <c r="C22" s="20">
        <v>20</v>
      </c>
      <c r="D22" s="20">
        <v>1</v>
      </c>
      <c r="E22" s="26" t="s">
        <v>424</v>
      </c>
      <c r="F22" s="23">
        <v>2400.41</v>
      </c>
      <c r="G22" s="20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0">
        <v>0</v>
      </c>
      <c r="N22" s="23">
        <v>0</v>
      </c>
      <c r="O22" s="20">
        <v>0</v>
      </c>
      <c r="P22" s="23">
        <v>0</v>
      </c>
      <c r="Q22" s="22">
        <v>2400.41</v>
      </c>
      <c r="R22" s="20">
        <v>0</v>
      </c>
      <c r="S22" s="20">
        <v>0</v>
      </c>
      <c r="T22" s="21">
        <v>0</v>
      </c>
      <c r="U22" s="20"/>
      <c r="V22" s="20"/>
      <c r="W22"/>
      <c r="X22" t="s">
        <v>5</v>
      </c>
      <c r="Y22" s="17"/>
      <c r="AC22" s="16" t="s">
        <v>4</v>
      </c>
      <c r="AD22" s="46">
        <v>2286.1</v>
      </c>
      <c r="AE22" s="16">
        <v>2286.1</v>
      </c>
      <c r="AF22" s="16">
        <f t="shared" si="0"/>
        <v>114.30500000000001</v>
      </c>
      <c r="AG22" s="46">
        <f t="shared" si="1"/>
        <v>2400.4049999999997</v>
      </c>
      <c r="AH22" s="17">
        <f t="shared" si="2"/>
        <v>-5.0000000001091394E-3</v>
      </c>
    </row>
    <row r="23" spans="1:34" s="16" customFormat="1" ht="60" x14ac:dyDescent="0.25">
      <c r="A23" s="16">
        <v>536</v>
      </c>
      <c r="B23" s="20" t="s">
        <v>421</v>
      </c>
      <c r="C23" s="20">
        <v>21</v>
      </c>
      <c r="D23" s="20">
        <v>1</v>
      </c>
      <c r="E23" s="26" t="s">
        <v>423</v>
      </c>
      <c r="F23" s="23">
        <v>2666.86</v>
      </c>
      <c r="G23" s="20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0">
        <v>0</v>
      </c>
      <c r="N23" s="23">
        <v>0</v>
      </c>
      <c r="O23" s="20">
        <v>0</v>
      </c>
      <c r="P23" s="23">
        <v>0</v>
      </c>
      <c r="Q23" s="22">
        <v>2666.86</v>
      </c>
      <c r="R23" s="20">
        <v>0</v>
      </c>
      <c r="S23" s="20">
        <v>0</v>
      </c>
      <c r="T23" s="21">
        <v>0</v>
      </c>
      <c r="U23" s="20"/>
      <c r="V23" s="20"/>
      <c r="W23"/>
      <c r="X23" t="s">
        <v>5</v>
      </c>
      <c r="Y23" s="17"/>
      <c r="AC23" s="16" t="s">
        <v>4</v>
      </c>
      <c r="AD23" s="46">
        <v>2539.87</v>
      </c>
      <c r="AE23" s="16">
        <v>2539.87</v>
      </c>
      <c r="AF23" s="16">
        <f t="shared" si="0"/>
        <v>126.9935</v>
      </c>
      <c r="AG23" s="46">
        <f t="shared" si="1"/>
        <v>2666.8634999999999</v>
      </c>
      <c r="AH23" s="17">
        <f t="shared" si="2"/>
        <v>3.4999999998035491E-3</v>
      </c>
    </row>
    <row r="24" spans="1:34" s="16" customFormat="1" ht="60" x14ac:dyDescent="0.25">
      <c r="A24" s="16">
        <v>537</v>
      </c>
      <c r="B24" s="20" t="s">
        <v>421</v>
      </c>
      <c r="C24" s="20">
        <v>22</v>
      </c>
      <c r="D24" s="20">
        <v>1</v>
      </c>
      <c r="E24" s="26" t="s">
        <v>422</v>
      </c>
      <c r="F24" s="23">
        <v>3334.16</v>
      </c>
      <c r="G24" s="20">
        <v>0</v>
      </c>
      <c r="H24" s="24">
        <v>0</v>
      </c>
      <c r="I24" s="25">
        <v>0</v>
      </c>
      <c r="J24" s="24">
        <v>0</v>
      </c>
      <c r="K24" s="25">
        <v>0</v>
      </c>
      <c r="L24" s="24">
        <v>0</v>
      </c>
      <c r="M24" s="20">
        <v>0</v>
      </c>
      <c r="N24" s="23">
        <v>0</v>
      </c>
      <c r="O24" s="20">
        <v>0</v>
      </c>
      <c r="P24" s="23">
        <v>0</v>
      </c>
      <c r="Q24" s="22">
        <v>3334.16</v>
      </c>
      <c r="R24" s="20">
        <v>0</v>
      </c>
      <c r="S24" s="20">
        <v>0</v>
      </c>
      <c r="T24" s="21">
        <v>0</v>
      </c>
      <c r="U24" s="20"/>
      <c r="V24" s="20"/>
      <c r="W24"/>
      <c r="X24" t="s">
        <v>5</v>
      </c>
      <c r="Y24" s="17"/>
      <c r="AC24" s="16" t="s">
        <v>4</v>
      </c>
      <c r="AD24" s="46">
        <v>3175.39</v>
      </c>
      <c r="AE24" s="16">
        <v>3175.39</v>
      </c>
      <c r="AF24" s="16">
        <f t="shared" si="0"/>
        <v>158.76949999999999</v>
      </c>
      <c r="AG24" s="46">
        <f t="shared" si="1"/>
        <v>3334.1594999999998</v>
      </c>
      <c r="AH24" s="17">
        <f t="shared" si="2"/>
        <v>-5.0000000010186341E-4</v>
      </c>
    </row>
    <row r="25" spans="1:34" s="16" customFormat="1" ht="30" x14ac:dyDescent="0.25">
      <c r="A25" s="16">
        <v>538</v>
      </c>
      <c r="B25" s="20" t="s">
        <v>421</v>
      </c>
      <c r="C25" s="20">
        <v>23</v>
      </c>
      <c r="D25" s="20">
        <v>1</v>
      </c>
      <c r="E25" s="26" t="s">
        <v>359</v>
      </c>
      <c r="F25" s="23">
        <v>933.75</v>
      </c>
      <c r="G25" s="20">
        <v>0</v>
      </c>
      <c r="H25" s="24">
        <v>0</v>
      </c>
      <c r="I25" s="25">
        <v>0</v>
      </c>
      <c r="J25" s="24">
        <v>0</v>
      </c>
      <c r="K25" s="25">
        <v>0</v>
      </c>
      <c r="L25" s="24">
        <v>0</v>
      </c>
      <c r="M25" s="20">
        <v>0</v>
      </c>
      <c r="N25" s="23">
        <v>0</v>
      </c>
      <c r="O25" s="20">
        <v>0</v>
      </c>
      <c r="P25" s="23">
        <v>0</v>
      </c>
      <c r="Q25" s="22">
        <v>933.75</v>
      </c>
      <c r="R25" s="20">
        <v>0</v>
      </c>
      <c r="S25" s="20">
        <v>0</v>
      </c>
      <c r="T25" s="21">
        <v>0</v>
      </c>
      <c r="U25" s="20"/>
      <c r="V25" s="20"/>
      <c r="W25"/>
      <c r="X25" t="s">
        <v>5</v>
      </c>
      <c r="Y25" s="17"/>
      <c r="AC25" s="16" t="s">
        <v>4</v>
      </c>
      <c r="AD25" s="46">
        <v>889.29</v>
      </c>
      <c r="AE25" s="16">
        <v>889.29</v>
      </c>
      <c r="AF25" s="16">
        <f t="shared" si="0"/>
        <v>44.464500000000001</v>
      </c>
      <c r="AG25" s="46">
        <f t="shared" si="1"/>
        <v>933.75450000000001</v>
      </c>
      <c r="AH25" s="17">
        <f t="shared" si="2"/>
        <v>4.500000000007276E-3</v>
      </c>
    </row>
    <row r="26" spans="1:34" ht="33.75" x14ac:dyDescent="0.25">
      <c r="B26" s="102"/>
      <c r="C26" s="11"/>
      <c r="D26" s="11"/>
      <c r="E26" s="5" t="s">
        <v>3</v>
      </c>
      <c r="F26" s="14"/>
      <c r="G26" s="13"/>
      <c r="H26" s="12"/>
      <c r="I26" s="12"/>
      <c r="J26" s="12"/>
      <c r="K26" s="12"/>
      <c r="L26" s="12"/>
      <c r="M26" s="12"/>
      <c r="N26" s="12"/>
      <c r="O26" s="12"/>
      <c r="P26" s="12"/>
      <c r="Q26" s="11"/>
    </row>
    <row r="27" spans="1:34" ht="33.75" x14ac:dyDescent="0.25">
      <c r="B27" s="101"/>
      <c r="C27" s="7"/>
      <c r="D27" s="7"/>
      <c r="E27" s="5" t="s">
        <v>2</v>
      </c>
      <c r="F27" s="9">
        <v>0.3</v>
      </c>
      <c r="G27" s="3">
        <v>0.3</v>
      </c>
      <c r="H27" s="8"/>
      <c r="I27" s="8"/>
      <c r="J27" s="8"/>
      <c r="K27" s="8"/>
      <c r="L27" s="8"/>
      <c r="M27" s="8"/>
      <c r="N27" s="8"/>
      <c r="O27" s="8"/>
      <c r="P27" s="8"/>
      <c r="Q27" s="7"/>
    </row>
    <row r="28" spans="1:34" ht="33.75" x14ac:dyDescent="0.25">
      <c r="B28" s="101"/>
      <c r="C28" s="7"/>
      <c r="D28" s="7"/>
      <c r="E28" s="5" t="s">
        <v>1</v>
      </c>
      <c r="F28" s="9">
        <v>0.2</v>
      </c>
      <c r="G28" s="3">
        <v>0.2</v>
      </c>
      <c r="H28" s="8"/>
      <c r="I28" s="8"/>
      <c r="J28" s="8"/>
      <c r="K28" s="8"/>
      <c r="L28" s="8"/>
      <c r="M28" s="8"/>
      <c r="N28" s="8"/>
      <c r="O28" s="8"/>
      <c r="P28" s="8"/>
      <c r="Q28" s="7"/>
    </row>
    <row r="29" spans="1:34" ht="45.75" thickBot="1" x14ac:dyDescent="0.3">
      <c r="B29" s="100"/>
      <c r="C29" s="1"/>
      <c r="D29" s="1"/>
      <c r="E29" s="5" t="s">
        <v>0</v>
      </c>
      <c r="F29" s="4">
        <v>0.1</v>
      </c>
      <c r="G29" s="3">
        <v>0.1</v>
      </c>
      <c r="H29" s="2"/>
      <c r="I29" s="2"/>
      <c r="J29" s="2"/>
      <c r="K29" s="2"/>
      <c r="L29" s="2"/>
      <c r="M29" s="2"/>
      <c r="N29" s="2"/>
      <c r="O29" s="2"/>
      <c r="P29" s="2"/>
      <c r="Q29" s="1"/>
    </row>
  </sheetData>
  <mergeCells count="6">
    <mergeCell ref="U2:V2"/>
    <mergeCell ref="G2:H2"/>
    <mergeCell ref="I2:J2"/>
    <mergeCell ref="K2:L2"/>
    <mergeCell ref="M2:N2"/>
    <mergeCell ref="O2:P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H12"/>
  <sheetViews>
    <sheetView topLeftCell="B1" workbookViewId="0">
      <selection activeCell="AM2" sqref="AM2"/>
    </sheetView>
  </sheetViews>
  <sheetFormatPr baseColWidth="10" defaultRowHeight="15" x14ac:dyDescent="0.25"/>
  <cols>
    <col min="1" max="1" width="0" hidden="1" customWidth="1"/>
    <col min="4" max="4" width="0" hidden="1" customWidth="1"/>
    <col min="5" max="5" width="25.140625" customWidth="1"/>
    <col min="7" max="7" width="0" hidden="1" customWidth="1"/>
    <col min="9" max="9" width="0" hidden="1" customWidth="1"/>
    <col min="11" max="11" width="0" hidden="1" customWidth="1"/>
    <col min="13" max="16" width="0" hidden="1" customWidth="1"/>
    <col min="18" max="24" width="0" hidden="1" customWidth="1"/>
    <col min="25" max="25" width="11" customWidth="1"/>
    <col min="26" max="28" width="11.42578125" hidden="1" customWidth="1"/>
    <col min="29" max="35" width="0" hidden="1" customWidth="1"/>
  </cols>
  <sheetData>
    <row r="1" spans="1:34" s="16" customFormat="1" ht="127.5" customHeight="1" thickBot="1" x14ac:dyDescent="0.3">
      <c r="B1" s="38"/>
      <c r="C1" s="38"/>
      <c r="D1" s="38"/>
      <c r="E1" s="41"/>
      <c r="F1" s="40"/>
      <c r="G1" s="38"/>
      <c r="H1" s="40"/>
      <c r="I1" s="38"/>
      <c r="J1" s="40"/>
      <c r="K1" s="38"/>
      <c r="L1" s="38"/>
      <c r="M1" s="38"/>
      <c r="N1" s="38"/>
      <c r="O1" s="38"/>
      <c r="P1" s="38"/>
      <c r="Q1" s="39"/>
      <c r="R1" s="38"/>
      <c r="S1" s="38"/>
      <c r="T1" s="38"/>
    </row>
    <row r="2" spans="1:34" s="16" customFormat="1" ht="118.5" customHeight="1" thickBot="1" x14ac:dyDescent="0.3">
      <c r="B2" s="36" t="s">
        <v>69</v>
      </c>
      <c r="C2" s="36" t="s">
        <v>135</v>
      </c>
      <c r="D2" s="36" t="s">
        <v>67</v>
      </c>
      <c r="E2" s="36" t="s">
        <v>440</v>
      </c>
      <c r="F2" s="54" t="s">
        <v>65</v>
      </c>
      <c r="G2" s="320" t="s">
        <v>64</v>
      </c>
      <c r="H2" s="321"/>
      <c r="I2" s="320" t="s">
        <v>63</v>
      </c>
      <c r="J2" s="321"/>
      <c r="K2" s="320" t="s">
        <v>62</v>
      </c>
      <c r="L2" s="321"/>
      <c r="M2" s="318" t="s">
        <v>84</v>
      </c>
      <c r="N2" s="319"/>
      <c r="O2" s="318" t="s">
        <v>61</v>
      </c>
      <c r="P2" s="319"/>
      <c r="Q2" s="76" t="s">
        <v>60</v>
      </c>
      <c r="R2" s="31" t="s">
        <v>59</v>
      </c>
      <c r="S2" s="31" t="s">
        <v>58</v>
      </c>
      <c r="T2" s="31" t="s">
        <v>57</v>
      </c>
      <c r="U2" s="318" t="s">
        <v>56</v>
      </c>
      <c r="V2" s="319"/>
    </row>
    <row r="3" spans="1:34" s="16" customFormat="1" ht="118.5" customHeight="1" x14ac:dyDescent="0.25">
      <c r="A3" s="16">
        <v>542</v>
      </c>
      <c r="B3" s="20" t="s">
        <v>439</v>
      </c>
      <c r="C3" s="20">
        <v>1</v>
      </c>
      <c r="D3" s="20">
        <v>1</v>
      </c>
      <c r="E3" s="26" t="s">
        <v>55</v>
      </c>
      <c r="F3" s="23">
        <v>293.33</v>
      </c>
      <c r="G3" s="20">
        <v>0</v>
      </c>
      <c r="H3" s="24">
        <v>0</v>
      </c>
      <c r="I3" s="25">
        <v>0</v>
      </c>
      <c r="J3" s="24">
        <v>0</v>
      </c>
      <c r="K3" s="25">
        <v>0</v>
      </c>
      <c r="L3" s="24">
        <v>0</v>
      </c>
      <c r="M3" s="20">
        <v>0</v>
      </c>
      <c r="N3" s="23">
        <v>0</v>
      </c>
      <c r="O3" s="20">
        <v>0</v>
      </c>
      <c r="P3" s="23">
        <v>0</v>
      </c>
      <c r="Q3" s="22">
        <v>293.33</v>
      </c>
      <c r="R3" s="20">
        <v>0</v>
      </c>
      <c r="S3" s="20">
        <v>0</v>
      </c>
      <c r="T3" s="21">
        <v>0</v>
      </c>
      <c r="U3" s="20"/>
      <c r="V3" s="20"/>
      <c r="X3" t="s">
        <v>5</v>
      </c>
      <c r="Y3"/>
      <c r="AA3" s="17"/>
      <c r="AC3" s="16" t="s">
        <v>4</v>
      </c>
      <c r="AD3" s="46">
        <v>279.36</v>
      </c>
      <c r="AE3" s="16">
        <v>279.36</v>
      </c>
      <c r="AF3" s="16">
        <f t="shared" ref="AF3:AF8" si="0">+AE3*5%</f>
        <v>13.968000000000002</v>
      </c>
      <c r="AG3" s="16">
        <f t="shared" ref="AG3:AG8" si="1">+AF3+AE3</f>
        <v>293.32800000000003</v>
      </c>
      <c r="AH3" s="17">
        <f t="shared" ref="AH3:AH8" si="2">+AG3-Q3</f>
        <v>-1.9999999999527063E-3</v>
      </c>
    </row>
    <row r="4" spans="1:34" s="16" customFormat="1" ht="30" x14ac:dyDescent="0.25">
      <c r="A4" s="16">
        <v>543</v>
      </c>
      <c r="B4" s="20" t="s">
        <v>439</v>
      </c>
      <c r="C4" s="20">
        <v>2</v>
      </c>
      <c r="D4" s="20">
        <v>1</v>
      </c>
      <c r="E4" s="26" t="s">
        <v>54</v>
      </c>
      <c r="F4" s="23">
        <v>514.21</v>
      </c>
      <c r="G4" s="20">
        <v>0</v>
      </c>
      <c r="H4" s="24">
        <v>0</v>
      </c>
      <c r="I4" s="25">
        <v>0</v>
      </c>
      <c r="J4" s="24">
        <v>0</v>
      </c>
      <c r="K4" s="25">
        <v>0</v>
      </c>
      <c r="L4" s="24">
        <v>0</v>
      </c>
      <c r="M4" s="20">
        <v>0</v>
      </c>
      <c r="N4" s="23">
        <v>0</v>
      </c>
      <c r="O4" s="20">
        <v>0</v>
      </c>
      <c r="P4" s="23">
        <v>0</v>
      </c>
      <c r="Q4" s="22">
        <v>514.21</v>
      </c>
      <c r="R4" s="20">
        <v>0</v>
      </c>
      <c r="S4" s="20">
        <v>0</v>
      </c>
      <c r="T4" s="21">
        <v>0</v>
      </c>
      <c r="U4" s="20"/>
      <c r="V4" s="20"/>
      <c r="X4" t="s">
        <v>5</v>
      </c>
      <c r="Y4"/>
      <c r="AA4" s="17"/>
      <c r="AC4" s="16" t="s">
        <v>4</v>
      </c>
      <c r="AD4" s="46">
        <v>489.72</v>
      </c>
      <c r="AE4" s="16">
        <v>489.72</v>
      </c>
      <c r="AF4" s="16">
        <f t="shared" si="0"/>
        <v>24.486000000000004</v>
      </c>
      <c r="AG4" s="16">
        <f t="shared" si="1"/>
        <v>514.20600000000002</v>
      </c>
      <c r="AH4" s="17">
        <f t="shared" si="2"/>
        <v>-4.0000000000190994E-3</v>
      </c>
    </row>
    <row r="5" spans="1:34" s="16" customFormat="1" x14ac:dyDescent="0.25">
      <c r="A5" s="16">
        <v>544</v>
      </c>
      <c r="B5" s="20" t="s">
        <v>439</v>
      </c>
      <c r="C5" s="20">
        <v>3</v>
      </c>
      <c r="D5" s="20">
        <v>1</v>
      </c>
      <c r="E5" s="26" t="s">
        <v>53</v>
      </c>
      <c r="F5" s="23">
        <v>586.66999999999996</v>
      </c>
      <c r="G5" s="20">
        <v>0</v>
      </c>
      <c r="H5" s="24">
        <v>0</v>
      </c>
      <c r="I5" s="25">
        <v>0</v>
      </c>
      <c r="J5" s="24">
        <v>0</v>
      </c>
      <c r="K5" s="25">
        <v>0</v>
      </c>
      <c r="L5" s="24">
        <v>0</v>
      </c>
      <c r="M5" s="20">
        <v>0</v>
      </c>
      <c r="N5" s="23">
        <v>0</v>
      </c>
      <c r="O5" s="20">
        <v>0</v>
      </c>
      <c r="P5" s="23">
        <v>0</v>
      </c>
      <c r="Q5" s="22">
        <v>586.66999999999996</v>
      </c>
      <c r="R5" s="20">
        <v>0</v>
      </c>
      <c r="S5" s="20">
        <v>0</v>
      </c>
      <c r="T5" s="21">
        <v>0</v>
      </c>
      <c r="U5" s="20"/>
      <c r="V5" s="20"/>
      <c r="X5" t="s">
        <v>5</v>
      </c>
      <c r="Y5"/>
      <c r="AA5" s="17"/>
      <c r="AC5" s="16" t="s">
        <v>4</v>
      </c>
      <c r="AD5" s="46">
        <v>558.73</v>
      </c>
      <c r="AE5" s="16">
        <v>558.73</v>
      </c>
      <c r="AF5" s="16">
        <f t="shared" si="0"/>
        <v>27.936500000000002</v>
      </c>
      <c r="AG5" s="16">
        <f t="shared" si="1"/>
        <v>586.66650000000004</v>
      </c>
      <c r="AH5" s="17">
        <f t="shared" si="2"/>
        <v>-3.499999999917236E-3</v>
      </c>
    </row>
    <row r="6" spans="1:34" s="16" customFormat="1" ht="30" x14ac:dyDescent="0.25">
      <c r="A6" s="16">
        <v>545</v>
      </c>
      <c r="B6" s="20" t="s">
        <v>439</v>
      </c>
      <c r="C6" s="20">
        <v>4</v>
      </c>
      <c r="D6" s="20">
        <v>1</v>
      </c>
      <c r="E6" s="26" t="s">
        <v>52</v>
      </c>
      <c r="F6" s="23">
        <v>514.21</v>
      </c>
      <c r="G6" s="20">
        <v>0</v>
      </c>
      <c r="H6" s="24">
        <v>0</v>
      </c>
      <c r="I6" s="25">
        <v>0</v>
      </c>
      <c r="J6" s="24">
        <v>0</v>
      </c>
      <c r="K6" s="25">
        <v>0</v>
      </c>
      <c r="L6" s="24">
        <v>0</v>
      </c>
      <c r="M6" s="20">
        <v>0</v>
      </c>
      <c r="N6" s="23">
        <v>0</v>
      </c>
      <c r="O6" s="20">
        <v>0</v>
      </c>
      <c r="P6" s="23">
        <v>0</v>
      </c>
      <c r="Q6" s="22">
        <v>514.21</v>
      </c>
      <c r="R6" s="20">
        <v>0</v>
      </c>
      <c r="S6" s="20">
        <v>0</v>
      </c>
      <c r="T6" s="21">
        <v>0</v>
      </c>
      <c r="U6" s="20"/>
      <c r="V6" s="20"/>
      <c r="X6" t="s">
        <v>5</v>
      </c>
      <c r="Y6"/>
      <c r="AA6" s="17"/>
      <c r="AC6" s="16" t="s">
        <v>4</v>
      </c>
      <c r="AD6" s="46">
        <v>489.72</v>
      </c>
      <c r="AE6" s="16">
        <v>489.72</v>
      </c>
      <c r="AF6" s="16">
        <f t="shared" si="0"/>
        <v>24.486000000000004</v>
      </c>
      <c r="AG6" s="16">
        <f t="shared" si="1"/>
        <v>514.20600000000002</v>
      </c>
      <c r="AH6" s="17">
        <f t="shared" si="2"/>
        <v>-4.0000000000190994E-3</v>
      </c>
    </row>
    <row r="7" spans="1:34" s="16" customFormat="1" ht="30" x14ac:dyDescent="0.25">
      <c r="A7" s="16">
        <v>546</v>
      </c>
      <c r="B7" s="20" t="s">
        <v>439</v>
      </c>
      <c r="C7" s="20">
        <v>5</v>
      </c>
      <c r="D7" s="20">
        <v>1</v>
      </c>
      <c r="E7" s="26" t="s">
        <v>51</v>
      </c>
      <c r="F7" s="23">
        <v>514.21</v>
      </c>
      <c r="G7" s="20">
        <v>0</v>
      </c>
      <c r="H7" s="24">
        <v>0</v>
      </c>
      <c r="I7" s="25">
        <v>0</v>
      </c>
      <c r="J7" s="24">
        <v>0</v>
      </c>
      <c r="K7" s="25">
        <v>0</v>
      </c>
      <c r="L7" s="24">
        <v>0</v>
      </c>
      <c r="M7" s="20">
        <v>0</v>
      </c>
      <c r="N7" s="23">
        <v>0</v>
      </c>
      <c r="O7" s="20">
        <v>0</v>
      </c>
      <c r="P7" s="23">
        <v>0</v>
      </c>
      <c r="Q7" s="22">
        <v>514.21</v>
      </c>
      <c r="R7" s="20">
        <v>0</v>
      </c>
      <c r="S7" s="20">
        <v>0</v>
      </c>
      <c r="T7" s="21">
        <v>0</v>
      </c>
      <c r="U7" s="20"/>
      <c r="V7" s="20"/>
      <c r="X7" t="s">
        <v>5</v>
      </c>
      <c r="Y7"/>
      <c r="AA7" s="17"/>
      <c r="AC7" s="16" t="s">
        <v>4</v>
      </c>
      <c r="AD7" s="46">
        <v>489.72</v>
      </c>
      <c r="AE7" s="16">
        <v>489.72</v>
      </c>
      <c r="AF7" s="16">
        <f t="shared" si="0"/>
        <v>24.486000000000004</v>
      </c>
      <c r="AG7" s="16">
        <f t="shared" si="1"/>
        <v>514.20600000000002</v>
      </c>
      <c r="AH7" s="17">
        <f t="shared" si="2"/>
        <v>-4.0000000000190994E-3</v>
      </c>
    </row>
    <row r="8" spans="1:34" s="16" customFormat="1" ht="45" x14ac:dyDescent="0.25">
      <c r="A8" s="16">
        <v>547</v>
      </c>
      <c r="B8" s="20" t="s">
        <v>439</v>
      </c>
      <c r="C8" s="20">
        <v>6</v>
      </c>
      <c r="D8" s="20">
        <v>1</v>
      </c>
      <c r="E8" s="26" t="s">
        <v>50</v>
      </c>
      <c r="F8" s="23">
        <v>514.21</v>
      </c>
      <c r="G8" s="20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0">
        <v>0</v>
      </c>
      <c r="N8" s="23">
        <v>0</v>
      </c>
      <c r="O8" s="20">
        <v>0</v>
      </c>
      <c r="P8" s="23">
        <v>0</v>
      </c>
      <c r="Q8" s="22">
        <v>514.21</v>
      </c>
      <c r="R8" s="20">
        <v>0</v>
      </c>
      <c r="S8" s="20">
        <v>0</v>
      </c>
      <c r="T8" s="21">
        <v>0</v>
      </c>
      <c r="U8" s="20"/>
      <c r="V8" s="20"/>
      <c r="X8" t="s">
        <v>5</v>
      </c>
      <c r="Y8"/>
      <c r="AA8" s="17"/>
      <c r="AC8" s="16" t="s">
        <v>4</v>
      </c>
      <c r="AD8" s="46">
        <v>489.72</v>
      </c>
      <c r="AE8" s="16">
        <v>489.72</v>
      </c>
      <c r="AF8" s="16">
        <f t="shared" si="0"/>
        <v>24.486000000000004</v>
      </c>
      <c r="AG8" s="16">
        <f t="shared" si="1"/>
        <v>514.20600000000002</v>
      </c>
      <c r="AH8" s="17">
        <f t="shared" si="2"/>
        <v>-4.0000000000190994E-3</v>
      </c>
    </row>
    <row r="9" spans="1:34" ht="33.75" x14ac:dyDescent="0.25">
      <c r="B9" s="102"/>
      <c r="C9" s="11"/>
      <c r="D9" s="11"/>
      <c r="E9" s="5" t="s">
        <v>3</v>
      </c>
      <c r="F9" s="14"/>
      <c r="G9" s="13"/>
      <c r="H9" s="12"/>
      <c r="I9" s="12"/>
      <c r="J9" s="12"/>
      <c r="K9" s="12"/>
      <c r="L9" s="12"/>
      <c r="M9" s="12"/>
      <c r="N9" s="12"/>
      <c r="O9" s="12"/>
      <c r="P9" s="12"/>
      <c r="Q9" s="11"/>
    </row>
    <row r="10" spans="1:34" ht="33.75" x14ac:dyDescent="0.25">
      <c r="B10" s="101"/>
      <c r="C10" s="7"/>
      <c r="D10" s="7"/>
      <c r="E10" s="5" t="s">
        <v>2</v>
      </c>
      <c r="F10" s="9">
        <v>0.3</v>
      </c>
      <c r="G10" s="3">
        <v>0.3</v>
      </c>
      <c r="H10" s="8"/>
      <c r="I10" s="8"/>
      <c r="J10" s="8"/>
      <c r="K10" s="8"/>
      <c r="L10" s="8"/>
      <c r="M10" s="8"/>
      <c r="N10" s="8"/>
      <c r="O10" s="8"/>
      <c r="P10" s="8"/>
      <c r="Q10" s="7"/>
    </row>
    <row r="11" spans="1:34" ht="33.75" x14ac:dyDescent="0.25">
      <c r="B11" s="101"/>
      <c r="C11" s="7"/>
      <c r="D11" s="7"/>
      <c r="E11" s="5" t="s">
        <v>1</v>
      </c>
      <c r="F11" s="9">
        <v>0.2</v>
      </c>
      <c r="G11" s="3">
        <v>0.2</v>
      </c>
      <c r="H11" s="8"/>
      <c r="I11" s="8"/>
      <c r="J11" s="8"/>
      <c r="K11" s="8"/>
      <c r="L11" s="8"/>
      <c r="M11" s="8"/>
      <c r="N11" s="8"/>
      <c r="O11" s="8"/>
      <c r="P11" s="8"/>
      <c r="Q11" s="7"/>
    </row>
    <row r="12" spans="1:34" ht="45.75" thickBot="1" x14ac:dyDescent="0.3">
      <c r="B12" s="100"/>
      <c r="C12" s="1"/>
      <c r="D12" s="1"/>
      <c r="E12" s="5" t="s">
        <v>0</v>
      </c>
      <c r="F12" s="4">
        <v>0.1</v>
      </c>
      <c r="G12" s="3">
        <v>0.1</v>
      </c>
      <c r="H12" s="2"/>
      <c r="I12" s="2"/>
      <c r="J12" s="2"/>
      <c r="K12" s="2"/>
      <c r="L12" s="2"/>
      <c r="M12" s="2"/>
      <c r="N12" s="2"/>
      <c r="O12" s="2"/>
      <c r="P12" s="2"/>
      <c r="Q12" s="1"/>
    </row>
  </sheetData>
  <mergeCells count="6">
    <mergeCell ref="U2:V2"/>
    <mergeCell ref="G2:H2"/>
    <mergeCell ref="I2:J2"/>
    <mergeCell ref="K2:L2"/>
    <mergeCell ref="M2:N2"/>
    <mergeCell ref="O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52</vt:i4>
      </vt:variant>
      <vt:variant>
        <vt:lpstr>Rangos con nombre</vt:lpstr>
      </vt:variant>
      <vt:variant>
        <vt:i4>2</vt:i4>
      </vt:variant>
    </vt:vector>
  </HeadingPairs>
  <TitlesOfParts>
    <vt:vector size="54" baseType="lpstr">
      <vt:lpstr>ANGIO</vt:lpstr>
      <vt:lpstr>AUDIO</vt:lpstr>
      <vt:lpstr>CCAR </vt:lpstr>
      <vt:lpstr>CIRGRAL</vt:lpstr>
      <vt:lpstr>CIRPED</vt:lpstr>
      <vt:lpstr>COLPO</vt:lpstr>
      <vt:lpstr>CREC</vt:lpstr>
      <vt:lpstr>DERMAQX</vt:lpstr>
      <vt:lpstr>ENDO</vt:lpstr>
      <vt:lpstr>GASTRO</vt:lpstr>
      <vt:lpstr>INFECTO</vt:lpstr>
      <vt:lpstr>INMUNO</vt:lpstr>
      <vt:lpstr>MAXILO</vt:lpstr>
      <vt:lpstr>NEFRO</vt:lpstr>
      <vt:lpstr>NEUMO</vt:lpstr>
      <vt:lpstr>NEURO</vt:lpstr>
      <vt:lpstr>NEUROQX</vt:lpstr>
      <vt:lpstr>NUTRI</vt:lpstr>
      <vt:lpstr>OFTALMO</vt:lpstr>
      <vt:lpstr>ONCOMED</vt:lpstr>
      <vt:lpstr>ONG</vt:lpstr>
      <vt:lpstr>ONG Y FIS E RESP</vt:lpstr>
      <vt:lpstr>PATOL</vt:lpstr>
      <vt:lpstr>PEDIAT</vt:lpstr>
      <vt:lpstr>PROCTO</vt:lpstr>
      <vt:lpstr>PSICOL</vt:lpstr>
      <vt:lpstr>PSIQ</vt:lpstr>
      <vt:lpstr>RADIO</vt:lpstr>
      <vt:lpstr>REHAB</vt:lpstr>
      <vt:lpstr>REHAB HOGAR</vt:lpstr>
      <vt:lpstr>REUMA</vt:lpstr>
      <vt:lpstr>TRAUMA</vt:lpstr>
      <vt:lpstr>TRAUMA COL</vt:lpstr>
      <vt:lpstr>UCI</vt:lpstr>
      <vt:lpstr>CLDL Y CPAL</vt:lpstr>
      <vt:lpstr>GOBST</vt:lpstr>
      <vt:lpstr>CLIN HERIDAS</vt:lpstr>
      <vt:lpstr>CIRGRAL Y ONCOQ</vt:lpstr>
      <vt:lpstr>ONCOQX</vt:lpstr>
      <vt:lpstr>DIAG. CARD. ESPECIALIZADOS </vt:lpstr>
      <vt:lpstr>CLINICA DE TRASPLANTE </vt:lpstr>
      <vt:lpstr>CLINICA DE BARIATRIA</vt:lpstr>
      <vt:lpstr>URO Y GOBST</vt:lpstr>
      <vt:lpstr>REHAB ESPECIAL</vt:lpstr>
      <vt:lpstr>UROL</vt:lpstr>
      <vt:lpstr>HEMATO PEDIAT</vt:lpstr>
      <vt:lpstr>HEMATO</vt:lpstr>
      <vt:lpstr>CARINT</vt:lpstr>
      <vt:lpstr>CARDIO</vt:lpstr>
      <vt:lpstr>CLINICA DE MEDULA OSEA</vt:lpstr>
      <vt:lpstr>MEDINT</vt:lpstr>
      <vt:lpstr>GERIAT</vt:lpstr>
      <vt:lpstr>'REHAB ESPECIAL'!Área_de_impresión</vt:lpstr>
      <vt:lpstr>'URO Y GOBST'!Área_de_impresión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2018-06-11T20:18:35Z</dcterms:modified>
</cp:coreProperties>
</file>