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Planeación, Programación y Presupuesto\Transparencia-16-17-18-19-20-21\Subsidio 2021\"/>
    </mc:Choice>
  </mc:AlternateContent>
  <xr:revisionPtr revIDLastSave="0" documentId="13_ncr:1_{13A13DFE-7B2C-4999-AFB2-AF437B2AD1E3}" xr6:coauthVersionLast="36" xr6:coauthVersionMax="36" xr10:uidLastSave="{00000000-0000-0000-0000-000000000000}"/>
  <bookViews>
    <workbookView xWindow="120" yWindow="60" windowWidth="21315" windowHeight="9240" xr2:uid="{00000000-000D-0000-FFFF-FFFF00000000}"/>
  </bookViews>
  <sheets>
    <sheet name="Sub-Estatal" sheetId="2" r:id="rId1"/>
  </sheets>
  <calcPr calcId="191029"/>
</workbook>
</file>

<file path=xl/calcChain.xml><?xml version="1.0" encoding="utf-8"?>
<calcChain xmlns="http://schemas.openxmlformats.org/spreadsheetml/2006/main">
  <c r="N33" i="2" l="1"/>
  <c r="D33" i="2"/>
  <c r="E33" i="2"/>
  <c r="F33" i="2"/>
  <c r="G33" i="2"/>
  <c r="H33" i="2"/>
  <c r="I33" i="2"/>
  <c r="J33" i="2"/>
  <c r="K33" i="2"/>
  <c r="L33" i="2"/>
  <c r="M33" i="2"/>
  <c r="C33" i="2"/>
  <c r="O33" i="2" l="1"/>
  <c r="O32" i="2" l="1"/>
  <c r="O31" i="2" l="1"/>
  <c r="O29" i="2" l="1"/>
  <c r="O28" i="2" l="1"/>
  <c r="O27" i="2"/>
  <c r="O26" i="2" l="1"/>
  <c r="K25" i="2" l="1"/>
  <c r="O42" i="2" l="1"/>
  <c r="O41" i="2" l="1"/>
  <c r="O40" i="2"/>
  <c r="O39" i="2"/>
  <c r="O38" i="2"/>
  <c r="O37" i="2"/>
  <c r="N25" i="2"/>
  <c r="M25" i="2"/>
  <c r="L25" i="2"/>
  <c r="J25" i="2"/>
  <c r="I25" i="2"/>
  <c r="H24" i="2"/>
  <c r="F24" i="2"/>
  <c r="E24" i="2"/>
  <c r="D24" i="2"/>
  <c r="O24" i="2" l="1"/>
  <c r="O25" i="2"/>
  <c r="O23" i="2"/>
</calcChain>
</file>

<file path=xl/sharedStrings.xml><?xml version="1.0" encoding="utf-8"?>
<sst xmlns="http://schemas.openxmlformats.org/spreadsheetml/2006/main" count="74" uniqueCount="42">
  <si>
    <t>225'171,100.00</t>
  </si>
  <si>
    <t xml:space="preserve">Origen </t>
  </si>
  <si>
    <t xml:space="preserve">Monto Anual </t>
  </si>
  <si>
    <t>Estatal</t>
  </si>
  <si>
    <t>Ejercicio Fiscal</t>
  </si>
  <si>
    <t>SEDEUR</t>
  </si>
  <si>
    <t>SIOP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</si>
  <si>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</si>
  <si>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</si>
  <si>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</si>
  <si>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</si>
  <si>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</si>
  <si>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</si>
  <si>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</si>
  <si>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</si>
  <si>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</si>
  <si>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</si>
  <si>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</si>
  <si>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</si>
  <si>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</si>
  <si>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Ejercicio</t>
  </si>
  <si>
    <t>Comisión Estatal del Agua</t>
  </si>
  <si>
    <t>Fuente de                                      Financiamiento</t>
  </si>
  <si>
    <t>Calendario de Ministraciones</t>
  </si>
  <si>
    <t>Descargas de Aguas Residuales</t>
  </si>
  <si>
    <t>Difusión de Programas Gubernamentales</t>
  </si>
  <si>
    <t>Contraprestación Planta de Tratamiento el Ahogado</t>
  </si>
  <si>
    <t>Contraprestación Planta de Tratamiento el Agua Prieta</t>
  </si>
  <si>
    <t>266'926,300.00</t>
  </si>
  <si>
    <t>771'655,000.00</t>
  </si>
  <si>
    <t>874'936,227.37</t>
  </si>
  <si>
    <t>479'655,000.00</t>
  </si>
  <si>
    <t>460'779,000.00</t>
  </si>
  <si>
    <t>SUBSIDIOS RECIBIDOS</t>
  </si>
  <si>
    <t>Subsidio Estatal Presupuesto Asignado</t>
  </si>
  <si>
    <t>Subsidio Presupuesto Asignado</t>
  </si>
  <si>
    <t>510'779,000.00</t>
  </si>
  <si>
    <t>1,603'847,510.00</t>
  </si>
  <si>
    <t>SHP</t>
  </si>
  <si>
    <t>475´840,500.00</t>
  </si>
  <si>
    <t>Programas Presupuestarios de Inversión Pública</t>
  </si>
  <si>
    <t>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</si>
</sst>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30" fillId="0" borderId="0" xfId="0" applyFont="1" applyAlignment="1"/>
    <xf numFmtId="164" fontId="0" fillId="0" borderId="0" xfId="0" applyNumberFormat="1"/>
    <xf numFmtId="43" fontId="0" fillId="0" borderId="0" xfId="184" applyFont="1"/>
    <xf numFmtId="164" fontId="0" fillId="0" borderId="0" xfId="184" applyNumberFormat="1" applyFont="1"/>
    <xf numFmtId="0" fontId="31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43" fontId="31" fillId="0" borderId="0" xfId="184" applyNumberFormat="1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3" fillId="27" borderId="17" xfId="0" applyFont="1" applyFill="1" applyBorder="1" applyAlignment="1">
      <alignment horizontal="center" vertical="center"/>
    </xf>
    <xf numFmtId="164" fontId="31" fillId="0" borderId="17" xfId="184" applyNumberFormat="1" applyFont="1" applyBorder="1" applyAlignment="1">
      <alignment vertical="center"/>
    </xf>
    <xf numFmtId="164" fontId="31" fillId="0" borderId="17" xfId="184" applyNumberFormat="1" applyFont="1" applyBorder="1"/>
    <xf numFmtId="164" fontId="31" fillId="0" borderId="17" xfId="184" applyNumberFormat="1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164" fontId="31" fillId="0" borderId="0" xfId="0" applyNumberFormat="1" applyFont="1" applyBorder="1" applyAlignment="1">
      <alignment horizontal="center" wrapText="1"/>
    </xf>
    <xf numFmtId="0" fontId="0" fillId="0" borderId="0" xfId="0" applyBorder="1"/>
    <xf numFmtId="43" fontId="0" fillId="0" borderId="26" xfId="184" applyFont="1" applyFill="1" applyBorder="1"/>
    <xf numFmtId="43" fontId="0" fillId="0" borderId="26" xfId="184" applyFont="1" applyFill="1" applyBorder="1" applyAlignment="1">
      <alignment vertical="center"/>
    </xf>
    <xf numFmtId="43" fontId="31" fillId="0" borderId="17" xfId="184" applyFont="1" applyBorder="1" applyAlignment="1">
      <alignment vertical="center" wrapText="1"/>
    </xf>
    <xf numFmtId="0" fontId="29" fillId="0" borderId="0" xfId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/>
    <xf numFmtId="43" fontId="31" fillId="0" borderId="0" xfId="184" applyFont="1" applyFill="1" applyBorder="1" applyAlignment="1">
      <alignment vertical="center" wrapText="1"/>
    </xf>
    <xf numFmtId="0" fontId="32" fillId="0" borderId="27" xfId="0" applyFont="1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8" fillId="0" borderId="0" xfId="1" applyFont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3" fillId="27" borderId="22" xfId="0" applyFont="1" applyFill="1" applyBorder="1" applyAlignment="1">
      <alignment horizontal="center" vertical="center"/>
    </xf>
    <xf numFmtId="0" fontId="33" fillId="27" borderId="23" xfId="0" applyFont="1" applyFill="1" applyBorder="1" applyAlignment="1">
      <alignment horizontal="center" vertical="center"/>
    </xf>
    <xf numFmtId="0" fontId="33" fillId="27" borderId="24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164" fontId="31" fillId="0" borderId="17" xfId="184" applyNumberFormat="1" applyFont="1" applyBorder="1" applyAlignment="1">
      <alignment horizontal="center" vertical="center" wrapText="1"/>
    </xf>
    <xf numFmtId="0" fontId="29" fillId="27" borderId="18" xfId="1" applyFont="1" applyFill="1" applyBorder="1" applyAlignment="1">
      <alignment horizontal="center" vertical="center"/>
    </xf>
    <xf numFmtId="0" fontId="29" fillId="27" borderId="15" xfId="1" applyFont="1" applyFill="1" applyBorder="1" applyAlignment="1">
      <alignment horizontal="center" vertical="center"/>
    </xf>
    <xf numFmtId="0" fontId="29" fillId="27" borderId="16" xfId="1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</xdr:colOff>
      <xdr:row>0</xdr:row>
      <xdr:rowOff>270933</xdr:rowOff>
    </xdr:from>
    <xdr:to>
      <xdr:col>2</xdr:col>
      <xdr:colOff>391584</xdr:colOff>
      <xdr:row>2</xdr:row>
      <xdr:rowOff>177800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867" y="270933"/>
          <a:ext cx="1270000" cy="423334"/>
        </a:xfrm>
        <a:prstGeom prst="rect">
          <a:avLst/>
        </a:prstGeom>
      </xdr:spPr>
    </xdr:pic>
    <xdr:clientData/>
  </xdr:twoCellAnchor>
  <xdr:twoCellAnchor editAs="oneCell">
    <xdr:from>
      <xdr:col>10</xdr:col>
      <xdr:colOff>105833</xdr:colOff>
      <xdr:row>0</xdr:row>
      <xdr:rowOff>143933</xdr:rowOff>
    </xdr:from>
    <xdr:to>
      <xdr:col>11</xdr:col>
      <xdr:colOff>207433</xdr:colOff>
      <xdr:row>2</xdr:row>
      <xdr:rowOff>126999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71000" y="143933"/>
          <a:ext cx="1456266" cy="52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topLeftCell="A10" zoomScale="90" zoomScaleNormal="90" workbookViewId="0">
      <selection activeCell="I46" sqref="I46"/>
    </sheetView>
  </sheetViews>
  <sheetFormatPr baseColWidth="10" defaultColWidth="18.85546875" defaultRowHeight="15" x14ac:dyDescent="0.25"/>
  <cols>
    <col min="1" max="1" width="10.28515625" customWidth="1"/>
    <col min="2" max="2" width="17.7109375" customWidth="1"/>
    <col min="3" max="3" width="13.7109375" customWidth="1"/>
    <col min="4" max="4" width="15.42578125" customWidth="1"/>
    <col min="5" max="7" width="12.7109375" customWidth="1"/>
    <col min="8" max="8" width="14" customWidth="1"/>
    <col min="9" max="9" width="13.85546875" customWidth="1"/>
    <col min="10" max="10" width="14.42578125" customWidth="1"/>
    <col min="11" max="11" width="20.28515625" customWidth="1"/>
    <col min="12" max="12" width="12.7109375" customWidth="1"/>
    <col min="13" max="13" width="13.85546875" customWidth="1"/>
    <col min="14" max="14" width="14.5703125" customWidth="1"/>
    <col min="15" max="15" width="18.28515625" customWidth="1"/>
    <col min="16" max="16" width="18.85546875" style="4"/>
  </cols>
  <sheetData>
    <row r="1" spans="1:15" ht="23.25" x14ac:dyDescent="0.3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.75" x14ac:dyDescent="0.3">
      <c r="A2" s="2"/>
      <c r="B2" s="2"/>
      <c r="C2" s="2"/>
      <c r="D2" s="2"/>
    </row>
    <row r="3" spans="1:15" ht="15.75" thickBot="1" x14ac:dyDescent="0.3">
      <c r="C3" s="1"/>
    </row>
    <row r="4" spans="1:15" ht="26.25" customHeight="1" thickBot="1" x14ac:dyDescent="0.3">
      <c r="C4" s="46" t="s">
        <v>34</v>
      </c>
      <c r="D4" s="47"/>
      <c r="E4" s="47"/>
      <c r="F4" s="47"/>
      <c r="G4" s="47"/>
      <c r="H4" s="47"/>
      <c r="I4" s="47"/>
      <c r="J4" s="47"/>
      <c r="K4" s="48"/>
      <c r="L4" s="24"/>
      <c r="M4" s="24"/>
    </row>
    <row r="5" spans="1:15" ht="45.75" customHeight="1" thickBot="1" x14ac:dyDescent="0.3">
      <c r="A5" s="6"/>
      <c r="B5" s="6"/>
      <c r="C5" s="34" t="s">
        <v>1</v>
      </c>
      <c r="D5" s="35"/>
      <c r="E5" s="35"/>
      <c r="F5" s="36"/>
      <c r="G5" s="38" t="s">
        <v>22</v>
      </c>
      <c r="H5" s="39"/>
      <c r="I5" s="38" t="s">
        <v>4</v>
      </c>
      <c r="J5" s="39"/>
      <c r="K5" s="28" t="s">
        <v>2</v>
      </c>
      <c r="L5" s="25"/>
      <c r="M5" s="25"/>
      <c r="N5" s="6"/>
      <c r="O5" s="6"/>
    </row>
    <row r="6" spans="1:15" x14ac:dyDescent="0.25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26"/>
      <c r="M6" s="26"/>
      <c r="N6" s="6"/>
      <c r="O6" s="6"/>
    </row>
    <row r="7" spans="1:15" ht="20.100000000000001" customHeight="1" x14ac:dyDescent="0.25">
      <c r="A7" s="6"/>
      <c r="B7" s="6"/>
      <c r="C7" s="37" t="s">
        <v>5</v>
      </c>
      <c r="D7" s="37"/>
      <c r="E7" s="37"/>
      <c r="F7" s="37"/>
      <c r="G7" s="29" t="s">
        <v>3</v>
      </c>
      <c r="H7" s="29"/>
      <c r="I7" s="29">
        <v>2011</v>
      </c>
      <c r="J7" s="29"/>
      <c r="K7" s="23" t="s">
        <v>0</v>
      </c>
      <c r="L7" s="27"/>
      <c r="M7" s="27"/>
      <c r="N7" s="6"/>
      <c r="O7" s="6"/>
    </row>
    <row r="8" spans="1:15" ht="20.100000000000001" customHeight="1" x14ac:dyDescent="0.25">
      <c r="A8" s="6"/>
      <c r="B8" s="6"/>
      <c r="C8" s="37" t="s">
        <v>5</v>
      </c>
      <c r="D8" s="37"/>
      <c r="E8" s="37"/>
      <c r="F8" s="37"/>
      <c r="G8" s="29" t="s">
        <v>3</v>
      </c>
      <c r="H8" s="29"/>
      <c r="I8" s="29">
        <v>2012</v>
      </c>
      <c r="J8" s="29"/>
      <c r="K8" s="23" t="s">
        <v>28</v>
      </c>
      <c r="L8" s="27"/>
      <c r="M8" s="27"/>
      <c r="N8" s="6"/>
      <c r="O8" s="6"/>
    </row>
    <row r="9" spans="1:15" ht="20.100000000000001" customHeight="1" x14ac:dyDescent="0.25">
      <c r="A9" s="6"/>
      <c r="B9" s="6"/>
      <c r="C9" s="32" t="s">
        <v>6</v>
      </c>
      <c r="D9" s="32"/>
      <c r="E9" s="32"/>
      <c r="F9" s="32"/>
      <c r="G9" s="29" t="s">
        <v>3</v>
      </c>
      <c r="H9" s="29"/>
      <c r="I9" s="29">
        <v>2013</v>
      </c>
      <c r="J9" s="29"/>
      <c r="K9" s="23" t="s">
        <v>29</v>
      </c>
      <c r="L9" s="27"/>
      <c r="M9" s="27"/>
      <c r="N9" s="6"/>
      <c r="O9" s="6"/>
    </row>
    <row r="10" spans="1:15" ht="20.100000000000001" customHeight="1" x14ac:dyDescent="0.25">
      <c r="A10" s="6"/>
      <c r="B10" s="6"/>
      <c r="C10" s="32" t="s">
        <v>6</v>
      </c>
      <c r="D10" s="32"/>
      <c r="E10" s="32"/>
      <c r="F10" s="32"/>
      <c r="G10" s="29" t="s">
        <v>3</v>
      </c>
      <c r="H10" s="29"/>
      <c r="I10" s="29">
        <v>2014</v>
      </c>
      <c r="J10" s="29"/>
      <c r="K10" s="23" t="s">
        <v>30</v>
      </c>
      <c r="L10" s="27"/>
      <c r="M10" s="27"/>
      <c r="N10" s="6"/>
      <c r="O10" s="6"/>
    </row>
    <row r="11" spans="1:15" ht="20.100000000000001" customHeight="1" x14ac:dyDescent="0.25">
      <c r="A11" s="6"/>
      <c r="B11" s="6"/>
      <c r="C11" s="32" t="s">
        <v>6</v>
      </c>
      <c r="D11" s="32"/>
      <c r="E11" s="32"/>
      <c r="F11" s="32"/>
      <c r="G11" s="29" t="s">
        <v>3</v>
      </c>
      <c r="H11" s="29"/>
      <c r="I11" s="29">
        <v>2015</v>
      </c>
      <c r="J11" s="29"/>
      <c r="K11" s="23" t="s">
        <v>31</v>
      </c>
      <c r="L11" s="27"/>
      <c r="M11" s="27"/>
      <c r="N11" s="6"/>
      <c r="O11" s="6"/>
    </row>
    <row r="12" spans="1:15" ht="20.100000000000001" customHeight="1" x14ac:dyDescent="0.25">
      <c r="A12" s="6"/>
      <c r="B12" s="6"/>
      <c r="C12" s="32" t="s">
        <v>6</v>
      </c>
      <c r="D12" s="32"/>
      <c r="E12" s="32"/>
      <c r="F12" s="32"/>
      <c r="G12" s="29" t="s">
        <v>3</v>
      </c>
      <c r="H12" s="29"/>
      <c r="I12" s="29">
        <v>2016</v>
      </c>
      <c r="J12" s="29"/>
      <c r="K12" s="23" t="s">
        <v>32</v>
      </c>
      <c r="L12" s="27"/>
      <c r="M12" s="27"/>
      <c r="N12" s="6"/>
      <c r="O12" s="6"/>
    </row>
    <row r="13" spans="1:15" ht="20.100000000000001" customHeight="1" x14ac:dyDescent="0.25">
      <c r="A13" s="6"/>
      <c r="B13" s="6"/>
      <c r="C13" s="32" t="s">
        <v>6</v>
      </c>
      <c r="D13" s="32"/>
      <c r="E13" s="32"/>
      <c r="F13" s="32"/>
      <c r="G13" s="29" t="s">
        <v>3</v>
      </c>
      <c r="H13" s="29"/>
      <c r="I13" s="29">
        <v>2017</v>
      </c>
      <c r="J13" s="29"/>
      <c r="K13" s="23" t="s">
        <v>32</v>
      </c>
      <c r="L13" s="27"/>
      <c r="M13" s="27"/>
      <c r="N13" s="6"/>
      <c r="O13" s="6"/>
    </row>
    <row r="14" spans="1:15" ht="20.100000000000001" customHeight="1" x14ac:dyDescent="0.25">
      <c r="A14" s="6"/>
      <c r="B14" s="6"/>
      <c r="C14" s="32" t="s">
        <v>6</v>
      </c>
      <c r="D14" s="32"/>
      <c r="E14" s="32"/>
      <c r="F14" s="32"/>
      <c r="G14" s="29" t="s">
        <v>3</v>
      </c>
      <c r="H14" s="29"/>
      <c r="I14" s="29">
        <v>2018</v>
      </c>
      <c r="J14" s="29"/>
      <c r="K14" s="23" t="s">
        <v>36</v>
      </c>
      <c r="L14" s="27"/>
      <c r="M14" s="27"/>
      <c r="N14" s="6"/>
      <c r="O14" s="6"/>
    </row>
    <row r="15" spans="1:15" ht="17.45" customHeight="1" x14ac:dyDescent="0.25">
      <c r="A15" s="6"/>
      <c r="B15" s="6"/>
      <c r="C15" s="32" t="s">
        <v>38</v>
      </c>
      <c r="D15" s="32"/>
      <c r="E15" s="32"/>
      <c r="F15" s="32"/>
      <c r="G15" s="29" t="s">
        <v>3</v>
      </c>
      <c r="H15" s="29"/>
      <c r="I15" s="29">
        <v>2019</v>
      </c>
      <c r="J15" s="29"/>
      <c r="K15" s="23" t="s">
        <v>37</v>
      </c>
      <c r="L15" s="27"/>
      <c r="M15" s="27"/>
      <c r="N15" s="6"/>
      <c r="O15" s="6"/>
    </row>
    <row r="16" spans="1:15" ht="17.45" customHeight="1" x14ac:dyDescent="0.25">
      <c r="A16" s="6"/>
      <c r="B16" s="6"/>
      <c r="C16" s="32" t="s">
        <v>38</v>
      </c>
      <c r="D16" s="32"/>
      <c r="E16" s="32"/>
      <c r="F16" s="32"/>
      <c r="G16" s="29" t="s">
        <v>3</v>
      </c>
      <c r="H16" s="29"/>
      <c r="I16" s="29">
        <v>2020</v>
      </c>
      <c r="J16" s="29"/>
      <c r="K16" s="23" t="s">
        <v>39</v>
      </c>
      <c r="L16" s="27"/>
      <c r="M16" s="27"/>
      <c r="N16" s="6"/>
      <c r="O16" s="6"/>
    </row>
    <row r="17" spans="1:17" ht="17.45" customHeight="1" x14ac:dyDescent="0.25">
      <c r="A17" s="6"/>
      <c r="B17" s="6"/>
      <c r="C17" s="32" t="s">
        <v>38</v>
      </c>
      <c r="D17" s="32"/>
      <c r="E17" s="32"/>
      <c r="F17" s="32"/>
      <c r="G17" s="29" t="s">
        <v>3</v>
      </c>
      <c r="H17" s="29"/>
      <c r="I17" s="29">
        <v>2021</v>
      </c>
      <c r="J17" s="29"/>
      <c r="K17" s="23">
        <v>455587092</v>
      </c>
      <c r="L17" s="27"/>
      <c r="M17" s="27"/>
      <c r="N17" s="6"/>
      <c r="O17" s="6"/>
    </row>
    <row r="18" spans="1:17" ht="16.149999999999999" customHeight="1" x14ac:dyDescent="0.25">
      <c r="A18" s="6"/>
      <c r="B18" s="6"/>
      <c r="C18" s="6"/>
      <c r="D18" s="6"/>
      <c r="E18" s="6"/>
      <c r="F18" s="6"/>
      <c r="G18" s="8"/>
      <c r="H18" s="7"/>
      <c r="I18" s="9"/>
      <c r="J18" s="9"/>
      <c r="K18" s="10"/>
      <c r="L18" s="10"/>
      <c r="M18" s="6"/>
      <c r="N18" s="6"/>
      <c r="O18" s="6"/>
    </row>
    <row r="19" spans="1:17" ht="16.149999999999999" customHeight="1" x14ac:dyDescent="0.25">
      <c r="A19" s="6"/>
      <c r="B19" s="6"/>
      <c r="C19" s="6"/>
      <c r="D19" s="6"/>
      <c r="E19" s="6"/>
      <c r="F19" s="6"/>
      <c r="G19" s="8"/>
      <c r="H19" s="7"/>
      <c r="I19" s="9"/>
      <c r="J19" s="9"/>
      <c r="K19" s="10"/>
      <c r="L19" s="10"/>
      <c r="M19" s="6"/>
      <c r="N19" s="6"/>
      <c r="O19" s="6"/>
    </row>
    <row r="20" spans="1:17" ht="12.75" customHeight="1" x14ac:dyDescent="0.25">
      <c r="A20" s="6"/>
      <c r="B20" s="6"/>
      <c r="C20" s="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6"/>
      <c r="O20" s="6"/>
    </row>
    <row r="21" spans="1:17" x14ac:dyDescent="0.25">
      <c r="A21" s="49" t="s">
        <v>23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7" ht="20.100000000000001" customHeight="1" x14ac:dyDescent="0.25">
      <c r="A22" s="40" t="s">
        <v>20</v>
      </c>
      <c r="B22" s="42"/>
      <c r="C22" s="12" t="s">
        <v>7</v>
      </c>
      <c r="D22" s="12" t="s">
        <v>8</v>
      </c>
      <c r="E22" s="12" t="s">
        <v>9</v>
      </c>
      <c r="F22" s="12" t="s">
        <v>10</v>
      </c>
      <c r="G22" s="12" t="s">
        <v>11</v>
      </c>
      <c r="H22" s="12" t="s">
        <v>12</v>
      </c>
      <c r="I22" s="12" t="s">
        <v>13</v>
      </c>
      <c r="J22" s="12" t="s">
        <v>14</v>
      </c>
      <c r="K22" s="12" t="s">
        <v>15</v>
      </c>
      <c r="L22" s="12" t="s">
        <v>16</v>
      </c>
      <c r="M22" s="12" t="s">
        <v>17</v>
      </c>
      <c r="N22" s="12" t="s">
        <v>18</v>
      </c>
      <c r="O22" s="12" t="s">
        <v>19</v>
      </c>
    </row>
    <row r="23" spans="1:17" ht="20.100000000000001" customHeight="1" x14ac:dyDescent="0.25">
      <c r="A23" s="30">
        <v>2011</v>
      </c>
      <c r="B23" s="31"/>
      <c r="C23" s="13">
        <v>15695870</v>
      </c>
      <c r="D23" s="13">
        <v>15854730</v>
      </c>
      <c r="E23" s="13">
        <v>15706270</v>
      </c>
      <c r="F23" s="13">
        <v>19502960</v>
      </c>
      <c r="G23" s="13">
        <v>19399790</v>
      </c>
      <c r="H23" s="13">
        <v>19399730</v>
      </c>
      <c r="I23" s="13">
        <v>19405250</v>
      </c>
      <c r="J23" s="13">
        <v>19423310</v>
      </c>
      <c r="K23" s="13">
        <v>19499240</v>
      </c>
      <c r="L23" s="13">
        <v>19421210</v>
      </c>
      <c r="M23" s="13">
        <v>19397440</v>
      </c>
      <c r="N23" s="13">
        <v>22465300</v>
      </c>
      <c r="O23" s="13">
        <f t="shared" ref="O23:O29" si="0">SUM(C23:N23)</f>
        <v>225171100</v>
      </c>
    </row>
    <row r="24" spans="1:17" ht="20.100000000000001" customHeight="1" x14ac:dyDescent="0.25">
      <c r="A24" s="30">
        <v>2012</v>
      </c>
      <c r="B24" s="31"/>
      <c r="C24" s="14">
        <v>15966400</v>
      </c>
      <c r="D24" s="14">
        <f>42696217+13936219</f>
        <v>56632436</v>
      </c>
      <c r="E24" s="14">
        <f>17331308+9807122</f>
        <v>27138430</v>
      </c>
      <c r="F24" s="14">
        <f>17331308+6256659</f>
        <v>23587967</v>
      </c>
      <c r="G24" s="14">
        <v>17175400</v>
      </c>
      <c r="H24" s="14">
        <f>17353581+5000000</f>
        <v>22353581</v>
      </c>
      <c r="I24" s="14">
        <v>17353581</v>
      </c>
      <c r="J24" s="14">
        <v>17353581</v>
      </c>
      <c r="K24" s="14">
        <v>17353581</v>
      </c>
      <c r="L24" s="14">
        <v>17353581</v>
      </c>
      <c r="M24" s="14">
        <v>17353581</v>
      </c>
      <c r="N24" s="14">
        <v>17304181</v>
      </c>
      <c r="O24" s="14">
        <f t="shared" si="0"/>
        <v>266926300</v>
      </c>
    </row>
    <row r="25" spans="1:17" ht="20.100000000000001" customHeight="1" x14ac:dyDescent="0.25">
      <c r="A25" s="30">
        <v>2013</v>
      </c>
      <c r="B25" s="31"/>
      <c r="C25" s="14">
        <v>38764500</v>
      </c>
      <c r="D25" s="14">
        <v>42140000</v>
      </c>
      <c r="E25" s="14">
        <v>31552200</v>
      </c>
      <c r="F25" s="14">
        <v>31552200</v>
      </c>
      <c r="G25" s="14">
        <v>32162700</v>
      </c>
      <c r="H25" s="14">
        <v>32170300</v>
      </c>
      <c r="I25" s="14">
        <f>32277350+52143040</f>
        <v>84420390</v>
      </c>
      <c r="J25" s="14">
        <f>32510950+69976923</f>
        <v>102487873</v>
      </c>
      <c r="K25" s="14">
        <f>32795650+10899991+18430740</f>
        <v>62126381</v>
      </c>
      <c r="L25" s="14">
        <f>56547150+12599815</f>
        <v>69146965</v>
      </c>
      <c r="M25" s="14">
        <f>56532250+23300538</f>
        <v>79832788</v>
      </c>
      <c r="N25" s="14">
        <f>60649750+104648953</f>
        <v>165298703</v>
      </c>
      <c r="O25" s="14">
        <f t="shared" si="0"/>
        <v>771655000</v>
      </c>
    </row>
    <row r="26" spans="1:17" ht="20.100000000000001" customHeight="1" x14ac:dyDescent="0.25">
      <c r="A26" s="30">
        <v>2014</v>
      </c>
      <c r="B26" s="31"/>
      <c r="C26" s="14">
        <v>51252965</v>
      </c>
      <c r="D26" s="14">
        <v>24243720</v>
      </c>
      <c r="E26" s="14">
        <v>24354801</v>
      </c>
      <c r="F26" s="14">
        <v>44719325</v>
      </c>
      <c r="G26" s="14">
        <v>26126681</v>
      </c>
      <c r="H26" s="14">
        <v>92083700</v>
      </c>
      <c r="I26" s="14">
        <v>136601868</v>
      </c>
      <c r="J26" s="14">
        <v>157767752</v>
      </c>
      <c r="K26" s="14">
        <v>30177300</v>
      </c>
      <c r="L26" s="14">
        <v>79925312</v>
      </c>
      <c r="M26" s="14">
        <v>101911840</v>
      </c>
      <c r="N26" s="14">
        <v>145801336</v>
      </c>
      <c r="O26" s="14">
        <f t="shared" si="0"/>
        <v>914966600</v>
      </c>
    </row>
    <row r="27" spans="1:17" ht="20.25" customHeight="1" x14ac:dyDescent="0.25">
      <c r="A27" s="30">
        <v>2015</v>
      </c>
      <c r="B27" s="31"/>
      <c r="C27" s="14">
        <v>35974125</v>
      </c>
      <c r="D27" s="14">
        <v>36789539</v>
      </c>
      <c r="E27" s="14">
        <v>36789538.520000003</v>
      </c>
      <c r="F27" s="14">
        <v>63247986</v>
      </c>
      <c r="G27" s="14">
        <v>80378352</v>
      </c>
      <c r="H27" s="14">
        <v>107779376</v>
      </c>
      <c r="I27" s="14">
        <v>59178270</v>
      </c>
      <c r="J27" s="14">
        <v>66210734</v>
      </c>
      <c r="K27" s="14">
        <v>60972117</v>
      </c>
      <c r="L27" s="14">
        <v>49556194</v>
      </c>
      <c r="M27" s="14">
        <v>81415906</v>
      </c>
      <c r="N27" s="14">
        <v>80118816</v>
      </c>
      <c r="O27" s="14">
        <f t="shared" si="0"/>
        <v>758410953.51999998</v>
      </c>
      <c r="P27" s="21"/>
      <c r="Q27" s="20"/>
    </row>
    <row r="28" spans="1:17" ht="20.25" customHeight="1" x14ac:dyDescent="0.25">
      <c r="A28" s="30">
        <v>2016</v>
      </c>
      <c r="B28" s="31"/>
      <c r="C28" s="13">
        <v>50558425</v>
      </c>
      <c r="D28" s="13">
        <v>51341749</v>
      </c>
      <c r="E28" s="13">
        <v>36078996</v>
      </c>
      <c r="F28" s="13">
        <v>51678008</v>
      </c>
      <c r="G28" s="13">
        <v>62507411</v>
      </c>
      <c r="H28" s="13">
        <v>38244657</v>
      </c>
      <c r="I28" s="13">
        <v>53372657</v>
      </c>
      <c r="J28" s="13">
        <v>39097592</v>
      </c>
      <c r="K28" s="13">
        <v>40318163</v>
      </c>
      <c r="L28" s="13">
        <v>40686785</v>
      </c>
      <c r="M28" s="15">
        <v>41700499</v>
      </c>
      <c r="N28" s="13">
        <v>15714270</v>
      </c>
      <c r="O28" s="14">
        <f t="shared" si="0"/>
        <v>521299212</v>
      </c>
      <c r="Q28" s="20"/>
    </row>
    <row r="29" spans="1:17" ht="20.25" customHeight="1" x14ac:dyDescent="0.25">
      <c r="A29" s="30">
        <v>2017</v>
      </c>
      <c r="B29" s="31"/>
      <c r="C29" s="13">
        <v>38064917</v>
      </c>
      <c r="D29" s="13">
        <v>38064917</v>
      </c>
      <c r="E29" s="13">
        <v>38064917</v>
      </c>
      <c r="F29" s="13">
        <v>38064917</v>
      </c>
      <c r="G29" s="13">
        <v>38064917</v>
      </c>
      <c r="H29" s="13">
        <v>38064916</v>
      </c>
      <c r="I29" s="13">
        <v>38064916</v>
      </c>
      <c r="J29" s="13">
        <v>38064916</v>
      </c>
      <c r="K29" s="13">
        <v>38064917</v>
      </c>
      <c r="L29" s="13">
        <v>38064917</v>
      </c>
      <c r="M29" s="15">
        <v>38064916</v>
      </c>
      <c r="N29" s="13">
        <v>14157000</v>
      </c>
      <c r="O29" s="14">
        <f t="shared" si="0"/>
        <v>432871083</v>
      </c>
      <c r="P29" s="22"/>
      <c r="Q29" s="20"/>
    </row>
    <row r="30" spans="1:17" ht="22.9" customHeight="1" x14ac:dyDescent="0.25">
      <c r="A30" s="30">
        <v>2018</v>
      </c>
      <c r="B30" s="31"/>
      <c r="C30" s="13">
        <v>38398250</v>
      </c>
      <c r="D30" s="13">
        <v>38398250</v>
      </c>
      <c r="E30" s="13">
        <v>38398250</v>
      </c>
      <c r="F30" s="13">
        <v>38398249</v>
      </c>
      <c r="G30" s="13">
        <v>38398248.979999997</v>
      </c>
      <c r="H30" s="13">
        <v>38398250</v>
      </c>
      <c r="I30" s="13">
        <v>38398250</v>
      </c>
      <c r="J30" s="13">
        <v>38398249</v>
      </c>
      <c r="K30" s="13">
        <v>38398250</v>
      </c>
      <c r="L30" s="13">
        <v>51898250</v>
      </c>
      <c r="M30" s="15">
        <v>38398250</v>
      </c>
      <c r="N30" s="13">
        <v>40970588</v>
      </c>
      <c r="O30" s="15">
        <v>526450997</v>
      </c>
    </row>
    <row r="31" spans="1:17" ht="22.9" customHeight="1" x14ac:dyDescent="0.25">
      <c r="A31" s="30">
        <v>2019</v>
      </c>
      <c r="B31" s="31"/>
      <c r="C31" s="13">
        <v>35520004</v>
      </c>
      <c r="D31" s="13">
        <v>17760002</v>
      </c>
      <c r="E31" s="13">
        <v>53280006</v>
      </c>
      <c r="F31" s="13">
        <v>35520004</v>
      </c>
      <c r="G31" s="13">
        <v>35520004</v>
      </c>
      <c r="H31" s="13">
        <v>17760002</v>
      </c>
      <c r="I31" s="13">
        <v>53280007</v>
      </c>
      <c r="J31" s="13">
        <v>35520004</v>
      </c>
      <c r="K31" s="13">
        <v>35520004</v>
      </c>
      <c r="L31" s="13">
        <v>35520004</v>
      </c>
      <c r="M31" s="15">
        <v>35520004</v>
      </c>
      <c r="N31" s="13">
        <v>35520004</v>
      </c>
      <c r="O31" s="15">
        <f>SUM(C31:N31)</f>
        <v>426240049</v>
      </c>
    </row>
    <row r="32" spans="1:17" ht="22.9" customHeight="1" x14ac:dyDescent="0.25">
      <c r="A32" s="30">
        <v>2020</v>
      </c>
      <c r="B32" s="31"/>
      <c r="C32" s="13">
        <v>35477541.380000003</v>
      </c>
      <c r="D32" s="13">
        <v>35477541.380000003</v>
      </c>
      <c r="E32" s="13">
        <v>53241312</v>
      </c>
      <c r="F32" s="13">
        <v>17738771</v>
      </c>
      <c r="G32" s="13">
        <v>41332631</v>
      </c>
      <c r="H32" s="13">
        <v>34401211</v>
      </c>
      <c r="I32" s="13">
        <v>34398711</v>
      </c>
      <c r="J32" s="13">
        <v>34398714</v>
      </c>
      <c r="K32" s="13">
        <v>38805278</v>
      </c>
      <c r="L32" s="13">
        <v>34398710</v>
      </c>
      <c r="M32" s="13">
        <v>34398721</v>
      </c>
      <c r="N32" s="13">
        <v>34401204</v>
      </c>
      <c r="O32" s="15">
        <f>C32+D32+E32+F32+G32+H32+I32+J32+K32+L32+M32+N32</f>
        <v>428470345.75999999</v>
      </c>
    </row>
    <row r="33" spans="1:15" ht="22.9" customHeight="1" x14ac:dyDescent="0.25">
      <c r="A33" s="30">
        <v>2021</v>
      </c>
      <c r="B33" s="31"/>
      <c r="C33" s="13">
        <f>C37</f>
        <v>32208791</v>
      </c>
      <c r="D33" s="13">
        <f t="shared" ref="D33:N33" si="1">D37</f>
        <v>32191048</v>
      </c>
      <c r="E33" s="13">
        <f t="shared" si="1"/>
        <v>40596006</v>
      </c>
      <c r="F33" s="13">
        <f t="shared" si="1"/>
        <v>32191048</v>
      </c>
      <c r="G33" s="13">
        <f t="shared" si="1"/>
        <v>32191048</v>
      </c>
      <c r="H33" s="13">
        <f t="shared" si="1"/>
        <v>0</v>
      </c>
      <c r="I33" s="13">
        <f t="shared" si="1"/>
        <v>0</v>
      </c>
      <c r="J33" s="13">
        <f t="shared" si="1"/>
        <v>0</v>
      </c>
      <c r="K33" s="13">
        <f t="shared" si="1"/>
        <v>0</v>
      </c>
      <c r="L33" s="13">
        <f t="shared" si="1"/>
        <v>0</v>
      </c>
      <c r="M33" s="13">
        <f t="shared" si="1"/>
        <v>0</v>
      </c>
      <c r="N33" s="13">
        <f t="shared" si="1"/>
        <v>0</v>
      </c>
      <c r="O33" s="15">
        <f>SUM(C33:N33)</f>
        <v>169377941</v>
      </c>
    </row>
    <row r="34" spans="1:15" ht="21.6" customHeight="1" x14ac:dyDescent="0.25">
      <c r="A34" s="16"/>
      <c r="B34" s="17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/>
      <c r="N34" s="13"/>
      <c r="O34" s="15"/>
    </row>
    <row r="35" spans="1:15" ht="20.100000000000001" customHeight="1" x14ac:dyDescent="0.25">
      <c r="A35" s="40" t="s">
        <v>33</v>
      </c>
      <c r="B35" s="42"/>
      <c r="C35" s="12" t="s">
        <v>7</v>
      </c>
      <c r="D35" s="12" t="s">
        <v>8</v>
      </c>
      <c r="E35" s="12" t="s">
        <v>9</v>
      </c>
      <c r="F35" s="12" t="s">
        <v>10</v>
      </c>
      <c r="G35" s="12" t="s">
        <v>11</v>
      </c>
      <c r="H35" s="12" t="s">
        <v>12</v>
      </c>
      <c r="I35" s="12" t="s">
        <v>13</v>
      </c>
      <c r="J35" s="12" t="s">
        <v>14</v>
      </c>
      <c r="K35" s="12" t="s">
        <v>15</v>
      </c>
      <c r="L35" s="12" t="s">
        <v>16</v>
      </c>
      <c r="M35" s="12" t="s">
        <v>17</v>
      </c>
      <c r="N35" s="12" t="s">
        <v>18</v>
      </c>
      <c r="O35" s="12" t="s">
        <v>19</v>
      </c>
    </row>
    <row r="36" spans="1:15" ht="20.100000000000001" customHeight="1" x14ac:dyDescent="0.25">
      <c r="A36" s="40" t="s">
        <v>41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2"/>
    </row>
    <row r="37" spans="1:15" ht="21.75" customHeight="1" x14ac:dyDescent="0.25">
      <c r="A37" s="29" t="s">
        <v>35</v>
      </c>
      <c r="B37" s="29"/>
      <c r="C37" s="13">
        <v>32208791</v>
      </c>
      <c r="D37" s="13">
        <v>32191048</v>
      </c>
      <c r="E37" s="13">
        <v>40596006</v>
      </c>
      <c r="F37" s="13">
        <v>32191048</v>
      </c>
      <c r="G37" s="13">
        <v>32191048</v>
      </c>
      <c r="H37" s="13"/>
      <c r="I37" s="13"/>
      <c r="J37" s="13"/>
      <c r="K37" s="13"/>
      <c r="L37" s="13"/>
      <c r="M37" s="13"/>
      <c r="N37" s="13"/>
      <c r="O37" s="15">
        <f t="shared" ref="O37:O42" si="2">SUM(C37:N37)</f>
        <v>169377941</v>
      </c>
    </row>
    <row r="38" spans="1:15" ht="29.25" hidden="1" customHeight="1" x14ac:dyDescent="0.25">
      <c r="A38" s="45" t="s">
        <v>24</v>
      </c>
      <c r="B38" s="4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5">
        <f t="shared" si="2"/>
        <v>0</v>
      </c>
    </row>
    <row r="39" spans="1:15" ht="39.75" hidden="1" customHeight="1" x14ac:dyDescent="0.25">
      <c r="A39" s="45" t="s">
        <v>26</v>
      </c>
      <c r="B39" s="4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2"/>
        <v>0</v>
      </c>
    </row>
    <row r="40" spans="1:15" ht="42" hidden="1" customHeight="1" x14ac:dyDescent="0.25">
      <c r="A40" s="45" t="s">
        <v>27</v>
      </c>
      <c r="B40" s="4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2"/>
        <v>0</v>
      </c>
    </row>
    <row r="41" spans="1:15" ht="33" hidden="1" customHeight="1" x14ac:dyDescent="0.25">
      <c r="A41" s="45" t="s">
        <v>25</v>
      </c>
      <c r="B41" s="45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5">
        <f t="shared" si="2"/>
        <v>0</v>
      </c>
    </row>
    <row r="42" spans="1:15" ht="36" customHeight="1" x14ac:dyDescent="0.25">
      <c r="A42" s="43" t="s">
        <v>40</v>
      </c>
      <c r="B42" s="44"/>
      <c r="C42" s="13">
        <v>60953769</v>
      </c>
      <c r="D42" s="13">
        <v>0</v>
      </c>
      <c r="E42" s="13">
        <v>63022428</v>
      </c>
      <c r="F42" s="13">
        <v>17666660</v>
      </c>
      <c r="G42" s="13">
        <v>16188029</v>
      </c>
      <c r="H42" s="13"/>
      <c r="I42" s="13"/>
      <c r="J42" s="13"/>
      <c r="K42" s="13"/>
      <c r="L42" s="13"/>
      <c r="M42" s="13"/>
      <c r="N42" s="13"/>
      <c r="O42" s="15">
        <f t="shared" si="2"/>
        <v>157830886</v>
      </c>
    </row>
    <row r="43" spans="1:15" x14ac:dyDescent="0.25">
      <c r="A43" s="6"/>
      <c r="B43" s="6"/>
      <c r="C43" s="6"/>
      <c r="D43" s="6"/>
      <c r="E43" s="11"/>
      <c r="F43" s="11"/>
      <c r="G43" s="19"/>
      <c r="H43" s="19"/>
      <c r="I43" s="11"/>
      <c r="J43" s="11"/>
      <c r="K43" s="11"/>
      <c r="L43" s="11"/>
      <c r="M43" s="18"/>
      <c r="N43" s="11"/>
      <c r="O43" s="6"/>
    </row>
    <row r="44" spans="1:15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5" x14ac:dyDescent="0.25">
      <c r="O46" s="5"/>
    </row>
    <row r="47" spans="1:15" x14ac:dyDescent="0.25">
      <c r="I47" s="3"/>
      <c r="O47" s="4"/>
    </row>
    <row r="48" spans="1:15" x14ac:dyDescent="0.25">
      <c r="O48" s="3"/>
    </row>
  </sheetData>
  <mergeCells count="59">
    <mergeCell ref="C10:F10"/>
    <mergeCell ref="I10:J10"/>
    <mergeCell ref="G10:H10"/>
    <mergeCell ref="C15:F15"/>
    <mergeCell ref="G15:H15"/>
    <mergeCell ref="I15:J15"/>
    <mergeCell ref="C11:F11"/>
    <mergeCell ref="G16:H16"/>
    <mergeCell ref="I16:J16"/>
    <mergeCell ref="A30:B30"/>
    <mergeCell ref="A22:B22"/>
    <mergeCell ref="A23:B23"/>
    <mergeCell ref="A24:B24"/>
    <mergeCell ref="A21:O21"/>
    <mergeCell ref="A36:O36"/>
    <mergeCell ref="A42:B42"/>
    <mergeCell ref="A41:B41"/>
    <mergeCell ref="A35:B35"/>
    <mergeCell ref="A25:B25"/>
    <mergeCell ref="A37:B37"/>
    <mergeCell ref="A38:B38"/>
    <mergeCell ref="A39:B39"/>
    <mergeCell ref="A40:B40"/>
    <mergeCell ref="A26:B26"/>
    <mergeCell ref="A31:B31"/>
    <mergeCell ref="A33:B33"/>
    <mergeCell ref="A32:B32"/>
    <mergeCell ref="A29:B29"/>
    <mergeCell ref="A28:B28"/>
    <mergeCell ref="A1:O1"/>
    <mergeCell ref="C5:F5"/>
    <mergeCell ref="C7:F7"/>
    <mergeCell ref="C8:F8"/>
    <mergeCell ref="C9:F9"/>
    <mergeCell ref="I5:J5"/>
    <mergeCell ref="I7:J7"/>
    <mergeCell ref="I9:J9"/>
    <mergeCell ref="I8:J8"/>
    <mergeCell ref="G5:H5"/>
    <mergeCell ref="G7:H7"/>
    <mergeCell ref="G8:H8"/>
    <mergeCell ref="G9:H9"/>
    <mergeCell ref="C4:K4"/>
    <mergeCell ref="G11:H11"/>
    <mergeCell ref="I11:J11"/>
    <mergeCell ref="A27:B27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7:F17"/>
    <mergeCell ref="G17:H17"/>
    <mergeCell ref="I17:J17"/>
    <mergeCell ref="C16:F1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26 O27:O28 O29:O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Sub-Estatal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Gustavo Cruz Rodriguez Pérez</cp:lastModifiedBy>
  <cp:lastPrinted>2019-05-28T14:45:33Z</cp:lastPrinted>
  <dcterms:created xsi:type="dcterms:W3CDTF">2014-02-04T23:03:44Z</dcterms:created>
  <dcterms:modified xsi:type="dcterms:W3CDTF">2021-06-25T16:12:38Z</dcterms:modified>
</cp:coreProperties>
</file>