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laneación, Programación y Presupuesto\Transparencia-16-17-18-19-20\Subsidio 2020\"/>
    </mc:Choice>
  </mc:AlternateContent>
  <xr:revisionPtr revIDLastSave="0" documentId="13_ncr:1_{74464273-5DA2-4B24-96B4-CC2C55AA04EB}" xr6:coauthVersionLast="36" xr6:coauthVersionMax="36" xr10:uidLastSave="{00000000-0000-0000-0000-000000000000}"/>
  <bookViews>
    <workbookView xWindow="120" yWindow="60" windowWidth="21315" windowHeight="9240" xr2:uid="{00000000-000D-0000-FFFF-FFFF00000000}"/>
  </bookViews>
  <sheets>
    <sheet name="Sub-Estatal" sheetId="2" r:id="rId1"/>
  </sheets>
  <calcPr calcId="191029"/>
</workbook>
</file>

<file path=xl/calcChain.xml><?xml version="1.0" encoding="utf-8"?>
<calcChain xmlns="http://schemas.openxmlformats.org/spreadsheetml/2006/main">
  <c r="F32" i="2" l="1"/>
  <c r="G32" i="2"/>
  <c r="H32" i="2"/>
  <c r="I32" i="2"/>
  <c r="J32" i="2"/>
  <c r="K32" i="2"/>
  <c r="L32" i="2"/>
  <c r="M32" i="2"/>
  <c r="N32" i="2"/>
  <c r="E32" i="2"/>
  <c r="O32" i="2" l="1"/>
  <c r="O31" i="2" l="1"/>
  <c r="O29" i="2" l="1"/>
  <c r="O28" i="2" l="1"/>
  <c r="O27" i="2"/>
  <c r="O26" i="2" l="1"/>
  <c r="K25" i="2" l="1"/>
  <c r="O41" i="2" l="1"/>
  <c r="O40" i="2" l="1"/>
  <c r="O39" i="2"/>
  <c r="O38" i="2"/>
  <c r="O37" i="2"/>
  <c r="O36" i="2"/>
  <c r="N25" i="2"/>
  <c r="M25" i="2"/>
  <c r="L25" i="2"/>
  <c r="J25" i="2"/>
  <c r="I25" i="2"/>
  <c r="H24" i="2"/>
  <c r="F24" i="2"/>
  <c r="E24" i="2"/>
  <c r="D24" i="2"/>
  <c r="O24" i="2" l="1"/>
  <c r="O25" i="2"/>
  <c r="O23" i="2"/>
</calcChain>
</file>

<file path=xl/sharedStrings.xml><?xml version="1.0" encoding="utf-8"?>
<sst xmlns="http://schemas.openxmlformats.org/spreadsheetml/2006/main" count="72" uniqueCount="42">
  <si>
    <t>225'171,100.00</t>
  </si>
  <si>
    <t xml:space="preserve">Origen </t>
  </si>
  <si>
    <t xml:space="preserve">Monto Anual </t>
  </si>
  <si>
    <t>Estatal</t>
  </si>
  <si>
    <t>Ejercicio Fiscal</t>
  </si>
  <si>
    <t>SEDEUR</t>
  </si>
  <si>
    <t>SIOP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</si>
  <si>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</si>
  <si>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</si>
  <si>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</si>
  <si>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</si>
  <si>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</si>
  <si>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</si>
  <si>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</si>
  <si>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</si>
  <si>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</si>
  <si>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</si>
  <si>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</si>
  <si>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</si>
  <si>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</si>
  <si>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Ejercicio</t>
  </si>
  <si>
    <t>Comisión Estatal del Agua</t>
  </si>
  <si>
    <t>Fuente de                                      Financiamiento</t>
  </si>
  <si>
    <t>Calendario de Ministraciones</t>
  </si>
  <si>
    <t>Descargas de Aguas Residuales</t>
  </si>
  <si>
    <t>Difusión de Programas Gubernamentales</t>
  </si>
  <si>
    <t>Contraprestación Planta de Tratamiento el Ahogado</t>
  </si>
  <si>
    <t>Contraprestación Planta de Tratamiento el Agua Prieta</t>
  </si>
  <si>
    <t>266'926,300.00</t>
  </si>
  <si>
    <t>771'655,000.00</t>
  </si>
  <si>
    <t>874'936,227.37</t>
  </si>
  <si>
    <t>479'655,000.00</t>
  </si>
  <si>
    <t>460'779,000.00</t>
  </si>
  <si>
    <t>SUBSIDIOS RECIBIDOS</t>
  </si>
  <si>
    <t>Subsidio Estatal Presupuesto Asignado</t>
  </si>
  <si>
    <t>Subsidio Presupuesto Asignado</t>
  </si>
  <si>
    <t>510'779,000.00</t>
  </si>
  <si>
    <t>1,603'847,510.00</t>
  </si>
  <si>
    <t>SHP</t>
  </si>
  <si>
    <t>EJERCICIO 2020</t>
  </si>
  <si>
    <t>475´840,500.00</t>
  </si>
  <si>
    <t>Programas Presupuestarios de 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</si>
</sst>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0" fillId="0" borderId="0" xfId="0" applyFont="1" applyAlignment="1"/>
    <xf numFmtId="164" fontId="0" fillId="0" borderId="0" xfId="0" applyNumberFormat="1"/>
    <xf numFmtId="43" fontId="0" fillId="0" borderId="0" xfId="184" applyFont="1"/>
    <xf numFmtId="164" fontId="0" fillId="0" borderId="0" xfId="184" applyNumberFormat="1" applyFont="1"/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43" fontId="31" fillId="0" borderId="0" xfId="184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3" fillId="27" borderId="17" xfId="0" applyFont="1" applyFill="1" applyBorder="1" applyAlignment="1">
      <alignment horizontal="center" vertical="center"/>
    </xf>
    <xf numFmtId="164" fontId="31" fillId="0" borderId="17" xfId="184" applyNumberFormat="1" applyFont="1" applyBorder="1" applyAlignment="1">
      <alignment vertical="center"/>
    </xf>
    <xf numFmtId="164" fontId="31" fillId="0" borderId="17" xfId="184" applyNumberFormat="1" applyFont="1" applyBorder="1"/>
    <xf numFmtId="164" fontId="31" fillId="0" borderId="17" xfId="184" applyNumberFormat="1" applyFont="1" applyFill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wrapText="1"/>
    </xf>
    <xf numFmtId="164" fontId="31" fillId="0" borderId="0" xfId="0" applyNumberFormat="1" applyFont="1" applyBorder="1" applyAlignment="1">
      <alignment horizontal="center" wrapText="1"/>
    </xf>
    <xf numFmtId="0" fontId="0" fillId="0" borderId="0" xfId="0" applyBorder="1"/>
    <xf numFmtId="43" fontId="0" fillId="0" borderId="26" xfId="184" applyFont="1" applyFill="1" applyBorder="1"/>
    <xf numFmtId="43" fontId="0" fillId="0" borderId="26" xfId="184" applyFont="1" applyFill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3" fontId="31" fillId="0" borderId="17" xfId="184" applyFont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3" fillId="27" borderId="24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9" fillId="27" borderId="18" xfId="1" applyFont="1" applyFill="1" applyBorder="1" applyAlignment="1">
      <alignment horizontal="center" vertical="center"/>
    </xf>
    <xf numFmtId="0" fontId="29" fillId="27" borderId="15" xfId="1" applyFont="1" applyFill="1" applyBorder="1" applyAlignment="1">
      <alignment horizontal="center" vertical="center"/>
    </xf>
    <xf numFmtId="0" fontId="29" fillId="27" borderId="16" xfId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270933</xdr:rowOff>
    </xdr:from>
    <xdr:to>
      <xdr:col>2</xdr:col>
      <xdr:colOff>423334</xdr:colOff>
      <xdr:row>2</xdr:row>
      <xdr:rowOff>177800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67" y="270933"/>
          <a:ext cx="1270000" cy="42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677333</xdr:colOff>
      <xdr:row>0</xdr:row>
      <xdr:rowOff>186266</xdr:rowOff>
    </xdr:from>
    <xdr:to>
      <xdr:col>12</xdr:col>
      <xdr:colOff>440266</xdr:colOff>
      <xdr:row>2</xdr:row>
      <xdr:rowOff>169332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2266" y="186266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A11" zoomScale="90" zoomScaleNormal="90" workbookViewId="0">
      <selection activeCell="J42" sqref="J42"/>
    </sheetView>
  </sheetViews>
  <sheetFormatPr baseColWidth="10" defaultColWidth="18.85546875" defaultRowHeight="15" x14ac:dyDescent="0.25"/>
  <cols>
    <col min="1" max="1" width="10.28515625" customWidth="1"/>
    <col min="2" max="2" width="17.28515625" customWidth="1"/>
    <col min="3" max="3" width="13.7109375" customWidth="1"/>
    <col min="4" max="4" width="15.42578125" customWidth="1"/>
    <col min="5" max="7" width="12.7109375" customWidth="1"/>
    <col min="8" max="8" width="14" customWidth="1"/>
    <col min="9" max="9" width="13.85546875" customWidth="1"/>
    <col min="10" max="10" width="14.42578125" customWidth="1"/>
    <col min="11" max="12" width="12.7109375" customWidth="1"/>
    <col min="13" max="13" width="13.85546875" customWidth="1"/>
    <col min="14" max="14" width="14.5703125" customWidth="1"/>
    <col min="15" max="15" width="18.28515625" customWidth="1"/>
    <col min="16" max="16" width="18.85546875" style="4"/>
  </cols>
  <sheetData>
    <row r="1" spans="1:15" ht="23.25" x14ac:dyDescent="0.3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8.75" x14ac:dyDescent="0.3">
      <c r="A2" s="2"/>
      <c r="B2" s="2"/>
      <c r="C2" s="2"/>
      <c r="D2" s="2"/>
    </row>
    <row r="3" spans="1:15" ht="15.75" thickBot="1" x14ac:dyDescent="0.3">
      <c r="C3" s="1"/>
    </row>
    <row r="4" spans="1:15" ht="26.25" customHeight="1" thickBot="1" x14ac:dyDescent="0.3">
      <c r="C4" s="40" t="s">
        <v>34</v>
      </c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5" ht="45.75" customHeight="1" thickBot="1" x14ac:dyDescent="0.3">
      <c r="A5" s="6"/>
      <c r="B5" s="6"/>
      <c r="C5" s="35" t="s">
        <v>1</v>
      </c>
      <c r="D5" s="36"/>
      <c r="E5" s="36"/>
      <c r="F5" s="37"/>
      <c r="G5" s="43" t="s">
        <v>22</v>
      </c>
      <c r="H5" s="44"/>
      <c r="I5" s="43" t="s">
        <v>4</v>
      </c>
      <c r="J5" s="44"/>
      <c r="K5" s="35" t="s">
        <v>2</v>
      </c>
      <c r="L5" s="36"/>
      <c r="M5" s="37"/>
      <c r="N5" s="6"/>
      <c r="O5" s="6"/>
    </row>
    <row r="6" spans="1:15" x14ac:dyDescent="0.25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6"/>
      <c r="N6" s="6"/>
      <c r="O6" s="6"/>
    </row>
    <row r="7" spans="1:15" ht="20.100000000000001" customHeight="1" x14ac:dyDescent="0.25">
      <c r="A7" s="6"/>
      <c r="B7" s="6"/>
      <c r="C7" s="38" t="s">
        <v>5</v>
      </c>
      <c r="D7" s="38"/>
      <c r="E7" s="38"/>
      <c r="F7" s="38"/>
      <c r="G7" s="33" t="s">
        <v>3</v>
      </c>
      <c r="H7" s="33"/>
      <c r="I7" s="33">
        <v>2011</v>
      </c>
      <c r="J7" s="33"/>
      <c r="K7" s="26" t="s">
        <v>0</v>
      </c>
      <c r="L7" s="26"/>
      <c r="M7" s="26"/>
      <c r="N7" s="6"/>
      <c r="O7" s="6"/>
    </row>
    <row r="8" spans="1:15" ht="20.100000000000001" customHeight="1" x14ac:dyDescent="0.25">
      <c r="A8" s="6"/>
      <c r="B8" s="6"/>
      <c r="C8" s="38" t="s">
        <v>5</v>
      </c>
      <c r="D8" s="38"/>
      <c r="E8" s="38"/>
      <c r="F8" s="38"/>
      <c r="G8" s="33" t="s">
        <v>3</v>
      </c>
      <c r="H8" s="33"/>
      <c r="I8" s="33">
        <v>2012</v>
      </c>
      <c r="J8" s="33"/>
      <c r="K8" s="26" t="s">
        <v>28</v>
      </c>
      <c r="L8" s="26"/>
      <c r="M8" s="26"/>
      <c r="N8" s="6"/>
      <c r="O8" s="6"/>
    </row>
    <row r="9" spans="1:15" ht="20.100000000000001" customHeight="1" x14ac:dyDescent="0.25">
      <c r="A9" s="6"/>
      <c r="B9" s="6"/>
      <c r="C9" s="39" t="s">
        <v>6</v>
      </c>
      <c r="D9" s="39"/>
      <c r="E9" s="39"/>
      <c r="F9" s="39"/>
      <c r="G9" s="33" t="s">
        <v>3</v>
      </c>
      <c r="H9" s="33"/>
      <c r="I9" s="33">
        <v>2013</v>
      </c>
      <c r="J9" s="33"/>
      <c r="K9" s="26" t="s">
        <v>29</v>
      </c>
      <c r="L9" s="26"/>
      <c r="M9" s="26"/>
      <c r="N9" s="6"/>
      <c r="O9" s="6"/>
    </row>
    <row r="10" spans="1:15" ht="20.100000000000001" customHeight="1" x14ac:dyDescent="0.25">
      <c r="A10" s="6"/>
      <c r="B10" s="6"/>
      <c r="C10" s="39" t="s">
        <v>6</v>
      </c>
      <c r="D10" s="39"/>
      <c r="E10" s="39"/>
      <c r="F10" s="39"/>
      <c r="G10" s="33" t="s">
        <v>3</v>
      </c>
      <c r="H10" s="33"/>
      <c r="I10" s="33">
        <v>2014</v>
      </c>
      <c r="J10" s="33"/>
      <c r="K10" s="26" t="s">
        <v>30</v>
      </c>
      <c r="L10" s="26"/>
      <c r="M10" s="26"/>
      <c r="N10" s="6"/>
      <c r="O10" s="6"/>
    </row>
    <row r="11" spans="1:15" ht="20.100000000000001" customHeight="1" x14ac:dyDescent="0.25">
      <c r="A11" s="6"/>
      <c r="B11" s="6"/>
      <c r="C11" s="39" t="s">
        <v>6</v>
      </c>
      <c r="D11" s="39"/>
      <c r="E11" s="39"/>
      <c r="F11" s="39"/>
      <c r="G11" s="33" t="s">
        <v>3</v>
      </c>
      <c r="H11" s="33"/>
      <c r="I11" s="33">
        <v>2015</v>
      </c>
      <c r="J11" s="33"/>
      <c r="K11" s="26" t="s">
        <v>31</v>
      </c>
      <c r="L11" s="26"/>
      <c r="M11" s="26"/>
      <c r="N11" s="6"/>
      <c r="O11" s="6"/>
    </row>
    <row r="12" spans="1:15" ht="20.100000000000001" customHeight="1" x14ac:dyDescent="0.25">
      <c r="A12" s="6"/>
      <c r="B12" s="6"/>
      <c r="C12" s="39" t="s">
        <v>6</v>
      </c>
      <c r="D12" s="39"/>
      <c r="E12" s="39"/>
      <c r="F12" s="39"/>
      <c r="G12" s="33" t="s">
        <v>3</v>
      </c>
      <c r="H12" s="33"/>
      <c r="I12" s="33">
        <v>2016</v>
      </c>
      <c r="J12" s="33"/>
      <c r="K12" s="26" t="s">
        <v>32</v>
      </c>
      <c r="L12" s="26"/>
      <c r="M12" s="26"/>
      <c r="N12" s="6"/>
      <c r="O12" s="6"/>
    </row>
    <row r="13" spans="1:15" ht="20.100000000000001" customHeight="1" x14ac:dyDescent="0.25">
      <c r="A13" s="6"/>
      <c r="B13" s="6"/>
      <c r="C13" s="39" t="s">
        <v>6</v>
      </c>
      <c r="D13" s="39"/>
      <c r="E13" s="39"/>
      <c r="F13" s="39"/>
      <c r="G13" s="33" t="s">
        <v>3</v>
      </c>
      <c r="H13" s="33"/>
      <c r="I13" s="33">
        <v>2017</v>
      </c>
      <c r="J13" s="33"/>
      <c r="K13" s="26" t="s">
        <v>32</v>
      </c>
      <c r="L13" s="26"/>
      <c r="M13" s="26"/>
      <c r="N13" s="6"/>
      <c r="O13" s="6"/>
    </row>
    <row r="14" spans="1:15" ht="20.100000000000001" customHeight="1" x14ac:dyDescent="0.25">
      <c r="A14" s="6"/>
      <c r="B14" s="6"/>
      <c r="C14" s="39" t="s">
        <v>6</v>
      </c>
      <c r="D14" s="39"/>
      <c r="E14" s="39"/>
      <c r="F14" s="39"/>
      <c r="G14" s="33" t="s">
        <v>3</v>
      </c>
      <c r="H14" s="33"/>
      <c r="I14" s="33">
        <v>2018</v>
      </c>
      <c r="J14" s="33"/>
      <c r="K14" s="26" t="s">
        <v>36</v>
      </c>
      <c r="L14" s="26"/>
      <c r="M14" s="26"/>
      <c r="N14" s="6"/>
      <c r="O14" s="6"/>
    </row>
    <row r="15" spans="1:15" ht="17.45" customHeight="1" x14ac:dyDescent="0.25">
      <c r="A15" s="6"/>
      <c r="B15" s="6"/>
      <c r="C15" s="39" t="s">
        <v>38</v>
      </c>
      <c r="D15" s="39"/>
      <c r="E15" s="39"/>
      <c r="F15" s="39"/>
      <c r="G15" s="33" t="s">
        <v>3</v>
      </c>
      <c r="H15" s="33"/>
      <c r="I15" s="33">
        <v>2019</v>
      </c>
      <c r="J15" s="33"/>
      <c r="K15" s="26" t="s">
        <v>37</v>
      </c>
      <c r="L15" s="26"/>
      <c r="M15" s="26"/>
      <c r="N15" s="6"/>
      <c r="O15" s="6"/>
    </row>
    <row r="16" spans="1:15" ht="17.45" customHeight="1" x14ac:dyDescent="0.25">
      <c r="A16" s="6"/>
      <c r="B16" s="6"/>
      <c r="C16" s="39" t="s">
        <v>38</v>
      </c>
      <c r="D16" s="39"/>
      <c r="E16" s="39"/>
      <c r="F16" s="39"/>
      <c r="G16" s="33" t="s">
        <v>3</v>
      </c>
      <c r="H16" s="33"/>
      <c r="I16" s="33">
        <v>2020</v>
      </c>
      <c r="J16" s="33"/>
      <c r="K16" s="26" t="s">
        <v>40</v>
      </c>
      <c r="L16" s="26"/>
      <c r="M16" s="26"/>
      <c r="N16" s="6"/>
      <c r="O16" s="6"/>
    </row>
    <row r="17" spans="1:17" ht="16.149999999999999" customHeight="1" x14ac:dyDescent="0.25">
      <c r="A17" s="6"/>
      <c r="B17" s="6"/>
      <c r="C17" s="6"/>
      <c r="D17" s="6"/>
      <c r="E17" s="6"/>
      <c r="F17" s="6"/>
      <c r="G17" s="8"/>
      <c r="H17" s="7"/>
      <c r="I17" s="9"/>
      <c r="J17" s="9"/>
      <c r="K17" s="10"/>
      <c r="L17" s="10"/>
      <c r="M17" s="6"/>
      <c r="N17" s="6"/>
      <c r="O17" s="6"/>
    </row>
    <row r="18" spans="1:17" ht="16.149999999999999" customHeight="1" x14ac:dyDescent="0.25">
      <c r="A18" s="6"/>
      <c r="B18" s="6"/>
      <c r="C18" s="6"/>
      <c r="D18" s="6"/>
      <c r="E18" s="6"/>
      <c r="F18" s="6"/>
      <c r="G18" s="8"/>
      <c r="H18" s="7"/>
      <c r="I18" s="9"/>
      <c r="J18" s="9"/>
      <c r="K18" s="10"/>
      <c r="L18" s="10"/>
      <c r="M18" s="6"/>
      <c r="N18" s="6"/>
      <c r="O18" s="6"/>
    </row>
    <row r="19" spans="1:17" ht="16.149999999999999" customHeight="1" x14ac:dyDescent="0.25">
      <c r="A19" s="6"/>
      <c r="B19" s="6"/>
      <c r="C19" s="6"/>
      <c r="D19" s="6"/>
      <c r="E19" s="6"/>
      <c r="F19" s="6"/>
      <c r="G19" s="8"/>
      <c r="H19" s="7"/>
      <c r="I19" s="9"/>
      <c r="J19" s="9"/>
      <c r="K19" s="10"/>
      <c r="L19" s="10"/>
      <c r="M19" s="6"/>
      <c r="N19" s="6"/>
      <c r="O19" s="6"/>
    </row>
    <row r="20" spans="1:17" ht="12.75" customHeight="1" x14ac:dyDescent="0.25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6"/>
      <c r="O20" s="6"/>
    </row>
    <row r="21" spans="1:17" x14ac:dyDescent="0.25">
      <c r="A21" s="45" t="s">
        <v>23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7" ht="20.100000000000001" customHeight="1" x14ac:dyDescent="0.25">
      <c r="A22" s="27" t="s">
        <v>20</v>
      </c>
      <c r="B22" s="29"/>
      <c r="C22" s="12" t="s">
        <v>7</v>
      </c>
      <c r="D22" s="12" t="s">
        <v>8</v>
      </c>
      <c r="E22" s="12" t="s">
        <v>9</v>
      </c>
      <c r="F22" s="12" t="s">
        <v>10</v>
      </c>
      <c r="G22" s="12" t="s">
        <v>11</v>
      </c>
      <c r="H22" s="12" t="s">
        <v>12</v>
      </c>
      <c r="I22" s="12" t="s">
        <v>13</v>
      </c>
      <c r="J22" s="12" t="s">
        <v>14</v>
      </c>
      <c r="K22" s="12" t="s">
        <v>15</v>
      </c>
      <c r="L22" s="12" t="s">
        <v>16</v>
      </c>
      <c r="M22" s="12" t="s">
        <v>17</v>
      </c>
      <c r="N22" s="12" t="s">
        <v>18</v>
      </c>
      <c r="O22" s="12" t="s">
        <v>19</v>
      </c>
    </row>
    <row r="23" spans="1:17" ht="20.100000000000001" customHeight="1" x14ac:dyDescent="0.25">
      <c r="A23" s="24">
        <v>2011</v>
      </c>
      <c r="B23" s="25"/>
      <c r="C23" s="13">
        <v>15695870</v>
      </c>
      <c r="D23" s="13">
        <v>15854730</v>
      </c>
      <c r="E23" s="13">
        <v>15706270</v>
      </c>
      <c r="F23" s="13">
        <v>19502960</v>
      </c>
      <c r="G23" s="13">
        <v>19399790</v>
      </c>
      <c r="H23" s="13">
        <v>19399730</v>
      </c>
      <c r="I23" s="13">
        <v>19405250</v>
      </c>
      <c r="J23" s="13">
        <v>19423310</v>
      </c>
      <c r="K23" s="13">
        <v>19499240</v>
      </c>
      <c r="L23" s="13">
        <v>19421210</v>
      </c>
      <c r="M23" s="13">
        <v>19397440</v>
      </c>
      <c r="N23" s="13">
        <v>22465300</v>
      </c>
      <c r="O23" s="13">
        <f t="shared" ref="O23:O29" si="0">SUM(C23:N23)</f>
        <v>225171100</v>
      </c>
    </row>
    <row r="24" spans="1:17" ht="20.100000000000001" customHeight="1" x14ac:dyDescent="0.25">
      <c r="A24" s="24">
        <v>2012</v>
      </c>
      <c r="B24" s="25"/>
      <c r="C24" s="14">
        <v>15966400</v>
      </c>
      <c r="D24" s="14">
        <f>42696217+13936219</f>
        <v>56632436</v>
      </c>
      <c r="E24" s="14">
        <f>17331308+9807122</f>
        <v>27138430</v>
      </c>
      <c r="F24" s="14">
        <f>17331308+6256659</f>
        <v>23587967</v>
      </c>
      <c r="G24" s="14">
        <v>17175400</v>
      </c>
      <c r="H24" s="14">
        <f>17353581+5000000</f>
        <v>22353581</v>
      </c>
      <c r="I24" s="14">
        <v>17353581</v>
      </c>
      <c r="J24" s="14">
        <v>17353581</v>
      </c>
      <c r="K24" s="14">
        <v>17353581</v>
      </c>
      <c r="L24" s="14">
        <v>17353581</v>
      </c>
      <c r="M24" s="14">
        <v>17353581</v>
      </c>
      <c r="N24" s="14">
        <v>17304181</v>
      </c>
      <c r="O24" s="14">
        <f t="shared" si="0"/>
        <v>266926300</v>
      </c>
    </row>
    <row r="25" spans="1:17" ht="20.100000000000001" customHeight="1" x14ac:dyDescent="0.25">
      <c r="A25" s="24">
        <v>2013</v>
      </c>
      <c r="B25" s="25"/>
      <c r="C25" s="14">
        <v>38764500</v>
      </c>
      <c r="D25" s="14">
        <v>42140000</v>
      </c>
      <c r="E25" s="14">
        <v>31552200</v>
      </c>
      <c r="F25" s="14">
        <v>31552200</v>
      </c>
      <c r="G25" s="14">
        <v>32162700</v>
      </c>
      <c r="H25" s="14">
        <v>32170300</v>
      </c>
      <c r="I25" s="14">
        <f>32277350+52143040</f>
        <v>84420390</v>
      </c>
      <c r="J25" s="14">
        <f>32510950+69976923</f>
        <v>102487873</v>
      </c>
      <c r="K25" s="14">
        <f>32795650+10899991+18430740</f>
        <v>62126381</v>
      </c>
      <c r="L25" s="14">
        <f>56547150+12599815</f>
        <v>69146965</v>
      </c>
      <c r="M25" s="14">
        <f>56532250+23300538</f>
        <v>79832788</v>
      </c>
      <c r="N25" s="14">
        <f>60649750+104648953</f>
        <v>165298703</v>
      </c>
      <c r="O25" s="14">
        <f t="shared" si="0"/>
        <v>771655000</v>
      </c>
    </row>
    <row r="26" spans="1:17" ht="20.100000000000001" customHeight="1" x14ac:dyDescent="0.25">
      <c r="A26" s="24">
        <v>2014</v>
      </c>
      <c r="B26" s="25"/>
      <c r="C26" s="14">
        <v>51252965</v>
      </c>
      <c r="D26" s="14">
        <v>24243720</v>
      </c>
      <c r="E26" s="14">
        <v>24354801</v>
      </c>
      <c r="F26" s="14">
        <v>44719325</v>
      </c>
      <c r="G26" s="14">
        <v>26126681</v>
      </c>
      <c r="H26" s="14">
        <v>92083700</v>
      </c>
      <c r="I26" s="14">
        <v>136601868</v>
      </c>
      <c r="J26" s="14">
        <v>157767752</v>
      </c>
      <c r="K26" s="14">
        <v>30177300</v>
      </c>
      <c r="L26" s="14">
        <v>79925312</v>
      </c>
      <c r="M26" s="14">
        <v>101911840</v>
      </c>
      <c r="N26" s="14">
        <v>145801336</v>
      </c>
      <c r="O26" s="14">
        <f t="shared" si="0"/>
        <v>914966600</v>
      </c>
    </row>
    <row r="27" spans="1:17" ht="20.25" customHeight="1" x14ac:dyDescent="0.25">
      <c r="A27" s="24">
        <v>2015</v>
      </c>
      <c r="B27" s="25"/>
      <c r="C27" s="14">
        <v>35974125</v>
      </c>
      <c r="D27" s="14">
        <v>36789539</v>
      </c>
      <c r="E27" s="14">
        <v>36789538.520000003</v>
      </c>
      <c r="F27" s="14">
        <v>63247986</v>
      </c>
      <c r="G27" s="14">
        <v>80378352</v>
      </c>
      <c r="H27" s="14">
        <v>107779376</v>
      </c>
      <c r="I27" s="14">
        <v>59178270</v>
      </c>
      <c r="J27" s="14">
        <v>66210734</v>
      </c>
      <c r="K27" s="14">
        <v>60972117</v>
      </c>
      <c r="L27" s="14">
        <v>49556194</v>
      </c>
      <c r="M27" s="14">
        <v>81415906</v>
      </c>
      <c r="N27" s="14">
        <v>80118816</v>
      </c>
      <c r="O27" s="14">
        <f t="shared" si="0"/>
        <v>758410953.51999998</v>
      </c>
      <c r="P27" s="22"/>
      <c r="Q27" s="21"/>
    </row>
    <row r="28" spans="1:17" ht="20.25" customHeight="1" x14ac:dyDescent="0.25">
      <c r="A28" s="24">
        <v>2016</v>
      </c>
      <c r="B28" s="25"/>
      <c r="C28" s="13">
        <v>50558425</v>
      </c>
      <c r="D28" s="13">
        <v>51341749</v>
      </c>
      <c r="E28" s="13">
        <v>36078996</v>
      </c>
      <c r="F28" s="13">
        <v>51678008</v>
      </c>
      <c r="G28" s="13">
        <v>62507411</v>
      </c>
      <c r="H28" s="13">
        <v>38244657</v>
      </c>
      <c r="I28" s="13">
        <v>53372657</v>
      </c>
      <c r="J28" s="13">
        <v>39097592</v>
      </c>
      <c r="K28" s="13">
        <v>40318163</v>
      </c>
      <c r="L28" s="13">
        <v>40686785</v>
      </c>
      <c r="M28" s="15">
        <v>41700499</v>
      </c>
      <c r="N28" s="13">
        <v>15714270</v>
      </c>
      <c r="O28" s="14">
        <f t="shared" si="0"/>
        <v>521299212</v>
      </c>
      <c r="Q28" s="21"/>
    </row>
    <row r="29" spans="1:17" ht="20.25" customHeight="1" x14ac:dyDescent="0.25">
      <c r="A29" s="24">
        <v>2017</v>
      </c>
      <c r="B29" s="25"/>
      <c r="C29" s="13">
        <v>38064917</v>
      </c>
      <c r="D29" s="13">
        <v>38064917</v>
      </c>
      <c r="E29" s="13">
        <v>38064917</v>
      </c>
      <c r="F29" s="13">
        <v>38064917</v>
      </c>
      <c r="G29" s="13">
        <v>38064917</v>
      </c>
      <c r="H29" s="13">
        <v>38064916</v>
      </c>
      <c r="I29" s="13">
        <v>38064916</v>
      </c>
      <c r="J29" s="13">
        <v>38064916</v>
      </c>
      <c r="K29" s="13">
        <v>38064917</v>
      </c>
      <c r="L29" s="13">
        <v>38064917</v>
      </c>
      <c r="M29" s="15">
        <v>38064916</v>
      </c>
      <c r="N29" s="13">
        <v>14157000</v>
      </c>
      <c r="O29" s="14">
        <f t="shared" si="0"/>
        <v>432871083</v>
      </c>
      <c r="P29" s="23"/>
      <c r="Q29" s="21"/>
    </row>
    <row r="30" spans="1:17" ht="22.9" customHeight="1" x14ac:dyDescent="0.25">
      <c r="A30" s="24">
        <v>2018</v>
      </c>
      <c r="B30" s="25"/>
      <c r="C30" s="13">
        <v>38398250</v>
      </c>
      <c r="D30" s="13">
        <v>38398250</v>
      </c>
      <c r="E30" s="13">
        <v>38398250</v>
      </c>
      <c r="F30" s="13">
        <v>38398249</v>
      </c>
      <c r="G30" s="13">
        <v>38398248.979999997</v>
      </c>
      <c r="H30" s="13">
        <v>38398250</v>
      </c>
      <c r="I30" s="13">
        <v>38398250</v>
      </c>
      <c r="J30" s="13">
        <v>38398249</v>
      </c>
      <c r="K30" s="13">
        <v>38398250</v>
      </c>
      <c r="L30" s="13">
        <v>51898250</v>
      </c>
      <c r="M30" s="15">
        <v>38398250</v>
      </c>
      <c r="N30" s="13">
        <v>40970588</v>
      </c>
      <c r="O30" s="15">
        <v>526450997</v>
      </c>
    </row>
    <row r="31" spans="1:17" ht="22.9" customHeight="1" x14ac:dyDescent="0.25">
      <c r="A31" s="24">
        <v>2019</v>
      </c>
      <c r="B31" s="25"/>
      <c r="C31" s="13">
        <v>35520004</v>
      </c>
      <c r="D31" s="13">
        <v>17760002</v>
      </c>
      <c r="E31" s="13">
        <v>53280006</v>
      </c>
      <c r="F31" s="13">
        <v>35520004</v>
      </c>
      <c r="G31" s="13">
        <v>35520004</v>
      </c>
      <c r="H31" s="13">
        <v>17760002</v>
      </c>
      <c r="I31" s="13">
        <v>53280007</v>
      </c>
      <c r="J31" s="13">
        <v>35520004</v>
      </c>
      <c r="K31" s="13">
        <v>35520004</v>
      </c>
      <c r="L31" s="13">
        <v>35520004</v>
      </c>
      <c r="M31" s="15">
        <v>35520004</v>
      </c>
      <c r="N31" s="13">
        <v>35520004</v>
      </c>
      <c r="O31" s="15">
        <f>SUM(C31:N31)</f>
        <v>426240049</v>
      </c>
    </row>
    <row r="32" spans="1:17" ht="22.9" customHeight="1" x14ac:dyDescent="0.25">
      <c r="A32" s="24">
        <v>2020</v>
      </c>
      <c r="B32" s="25"/>
      <c r="C32" s="13">
        <v>35477541.380000003</v>
      </c>
      <c r="D32" s="13">
        <v>35477541.380000003</v>
      </c>
      <c r="E32" s="13">
        <f>E36</f>
        <v>53241312</v>
      </c>
      <c r="F32" s="13">
        <f t="shared" ref="F32:N32" si="1">F36</f>
        <v>17738771</v>
      </c>
      <c r="G32" s="13">
        <f t="shared" si="1"/>
        <v>41332631</v>
      </c>
      <c r="H32" s="13">
        <f t="shared" si="1"/>
        <v>34401211</v>
      </c>
      <c r="I32" s="13">
        <f t="shared" si="1"/>
        <v>34398711</v>
      </c>
      <c r="J32" s="13">
        <f t="shared" si="1"/>
        <v>34398714</v>
      </c>
      <c r="K32" s="13">
        <f t="shared" si="1"/>
        <v>0</v>
      </c>
      <c r="L32" s="13">
        <f t="shared" si="1"/>
        <v>0</v>
      </c>
      <c r="M32" s="13">
        <f t="shared" si="1"/>
        <v>0</v>
      </c>
      <c r="N32" s="13">
        <f t="shared" si="1"/>
        <v>0</v>
      </c>
      <c r="O32" s="15">
        <f>C32+D32+E32+F32+G32+H32+I32+J32+K32+L32+M32+N32</f>
        <v>286466432.75999999</v>
      </c>
    </row>
    <row r="33" spans="1:15" ht="21.6" customHeight="1" x14ac:dyDescent="0.25">
      <c r="A33" s="16"/>
      <c r="B33" s="1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5"/>
      <c r="N33" s="13"/>
      <c r="O33" s="15"/>
    </row>
    <row r="34" spans="1:15" ht="20.100000000000001" customHeight="1" x14ac:dyDescent="0.25">
      <c r="A34" s="27" t="s">
        <v>33</v>
      </c>
      <c r="B34" s="29"/>
      <c r="C34" s="12" t="s">
        <v>7</v>
      </c>
      <c r="D34" s="12" t="s">
        <v>8</v>
      </c>
      <c r="E34" s="12" t="s">
        <v>9</v>
      </c>
      <c r="F34" s="12" t="s">
        <v>10</v>
      </c>
      <c r="G34" s="12" t="s">
        <v>11</v>
      </c>
      <c r="H34" s="12" t="s">
        <v>12</v>
      </c>
      <c r="I34" s="12" t="s">
        <v>13</v>
      </c>
      <c r="J34" s="12" t="s">
        <v>14</v>
      </c>
      <c r="K34" s="12" t="s">
        <v>15</v>
      </c>
      <c r="L34" s="12" t="s">
        <v>16</v>
      </c>
      <c r="M34" s="12" t="s">
        <v>17</v>
      </c>
      <c r="N34" s="12" t="s">
        <v>18</v>
      </c>
      <c r="O34" s="12" t="s">
        <v>19</v>
      </c>
    </row>
    <row r="35" spans="1:15" ht="20.100000000000001" customHeight="1" x14ac:dyDescent="0.25">
      <c r="A35" s="27" t="s">
        <v>39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/>
    </row>
    <row r="36" spans="1:15" ht="21.75" customHeight="1" x14ac:dyDescent="0.25">
      <c r="A36" s="33" t="s">
        <v>35</v>
      </c>
      <c r="B36" s="33"/>
      <c r="C36" s="13">
        <v>35477541.380000003</v>
      </c>
      <c r="D36" s="13">
        <v>35477541.380000003</v>
      </c>
      <c r="E36" s="13">
        <v>53241312</v>
      </c>
      <c r="F36" s="13">
        <v>17738771</v>
      </c>
      <c r="G36" s="13">
        <v>41332631</v>
      </c>
      <c r="H36" s="13">
        <v>34401211</v>
      </c>
      <c r="I36" s="13">
        <v>34398711</v>
      </c>
      <c r="J36" s="13">
        <v>34398714</v>
      </c>
      <c r="K36" s="13">
        <v>0</v>
      </c>
      <c r="L36" s="13">
        <v>0</v>
      </c>
      <c r="M36" s="13">
        <v>0</v>
      </c>
      <c r="N36" s="13">
        <v>0</v>
      </c>
      <c r="O36" s="15">
        <f t="shared" ref="O36:O41" si="2">SUM(C36:N36)</f>
        <v>286466432.75999999</v>
      </c>
    </row>
    <row r="37" spans="1:15" ht="29.25" hidden="1" customHeight="1" x14ac:dyDescent="0.25">
      <c r="A37" s="32" t="s">
        <v>24</v>
      </c>
      <c r="B37" s="3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5">
        <f t="shared" si="2"/>
        <v>0</v>
      </c>
    </row>
    <row r="38" spans="1:15" ht="39.75" hidden="1" customHeight="1" x14ac:dyDescent="0.25">
      <c r="A38" s="32" t="s">
        <v>26</v>
      </c>
      <c r="B38" s="32"/>
      <c r="C38" s="15"/>
      <c r="D38" s="15"/>
      <c r="E38" s="15"/>
      <c r="F38" s="15"/>
      <c r="G38" s="15"/>
      <c r="H38" s="15"/>
      <c r="I38" s="15"/>
      <c r="J38" s="15"/>
      <c r="K38" s="13"/>
      <c r="L38" s="13"/>
      <c r="M38" s="13"/>
      <c r="N38" s="13"/>
      <c r="O38" s="15">
        <f t="shared" si="2"/>
        <v>0</v>
      </c>
    </row>
    <row r="39" spans="1:15" ht="42" hidden="1" customHeight="1" x14ac:dyDescent="0.25">
      <c r="A39" s="32" t="s">
        <v>27</v>
      </c>
      <c r="B39" s="32"/>
      <c r="C39" s="15"/>
      <c r="D39" s="15"/>
      <c r="E39" s="15"/>
      <c r="F39" s="15"/>
      <c r="G39" s="15"/>
      <c r="H39" s="15"/>
      <c r="I39" s="15"/>
      <c r="J39" s="15"/>
      <c r="K39" s="13"/>
      <c r="L39" s="13"/>
      <c r="M39" s="13"/>
      <c r="N39" s="13"/>
      <c r="O39" s="15">
        <f t="shared" si="2"/>
        <v>0</v>
      </c>
    </row>
    <row r="40" spans="1:15" ht="33" hidden="1" customHeight="1" x14ac:dyDescent="0.25">
      <c r="A40" s="32" t="s">
        <v>25</v>
      </c>
      <c r="B40" s="3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5">
        <f t="shared" si="2"/>
        <v>0</v>
      </c>
    </row>
    <row r="41" spans="1:15" ht="36" customHeight="1" x14ac:dyDescent="0.25">
      <c r="A41" s="30" t="s">
        <v>41</v>
      </c>
      <c r="B41" s="31"/>
      <c r="C41" s="13">
        <v>0</v>
      </c>
      <c r="D41" s="13">
        <v>0</v>
      </c>
      <c r="E41" s="18">
        <v>92948801</v>
      </c>
      <c r="F41" s="18">
        <v>0</v>
      </c>
      <c r="G41" s="18">
        <v>123059672</v>
      </c>
      <c r="H41" s="18">
        <v>14397882</v>
      </c>
      <c r="I41" s="18">
        <v>179451286</v>
      </c>
      <c r="J41" s="18">
        <v>115107404</v>
      </c>
      <c r="K41" s="18">
        <v>0</v>
      </c>
      <c r="L41" s="18">
        <v>0</v>
      </c>
      <c r="M41" s="18">
        <v>0</v>
      </c>
      <c r="N41" s="18">
        <v>0</v>
      </c>
      <c r="O41" s="15">
        <f t="shared" si="2"/>
        <v>524965045</v>
      </c>
    </row>
    <row r="42" spans="1:15" x14ac:dyDescent="0.25">
      <c r="A42" s="6"/>
      <c r="B42" s="6"/>
      <c r="C42" s="6"/>
      <c r="D42" s="6"/>
      <c r="E42" s="11"/>
      <c r="F42" s="11"/>
      <c r="G42" s="20"/>
      <c r="H42" s="20"/>
      <c r="I42" s="11"/>
      <c r="J42" s="11"/>
      <c r="K42" s="11"/>
      <c r="L42" s="11"/>
      <c r="M42" s="19"/>
      <c r="N42" s="11"/>
      <c r="O42" s="6"/>
    </row>
    <row r="43" spans="1:15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5" x14ac:dyDescent="0.25">
      <c r="O45" s="5"/>
    </row>
    <row r="46" spans="1:15" x14ac:dyDescent="0.25">
      <c r="I46" s="3"/>
      <c r="O46" s="4"/>
    </row>
    <row r="47" spans="1:15" x14ac:dyDescent="0.25">
      <c r="O47" s="3"/>
    </row>
  </sheetData>
  <mergeCells count="66">
    <mergeCell ref="A32:B32"/>
    <mergeCell ref="A29:B29"/>
    <mergeCell ref="C11:F11"/>
    <mergeCell ref="G11:H11"/>
    <mergeCell ref="I11:J11"/>
    <mergeCell ref="A27:B27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28:B28"/>
    <mergeCell ref="I15:J15"/>
    <mergeCell ref="A21:O21"/>
    <mergeCell ref="K15:M15"/>
    <mergeCell ref="C16:F16"/>
    <mergeCell ref="G16:H16"/>
    <mergeCell ref="I16:J16"/>
    <mergeCell ref="K16:M16"/>
    <mergeCell ref="G5:H5"/>
    <mergeCell ref="G7:H7"/>
    <mergeCell ref="G8:H8"/>
    <mergeCell ref="G9:H9"/>
    <mergeCell ref="C15:F15"/>
    <mergeCell ref="G15:H15"/>
    <mergeCell ref="K11:M11"/>
    <mergeCell ref="K12:M12"/>
    <mergeCell ref="K13:M13"/>
    <mergeCell ref="I8:J8"/>
    <mergeCell ref="K7:M7"/>
    <mergeCell ref="A1:O1"/>
    <mergeCell ref="K10:M10"/>
    <mergeCell ref="C5:F5"/>
    <mergeCell ref="C7:F7"/>
    <mergeCell ref="C8:F8"/>
    <mergeCell ref="C9:F9"/>
    <mergeCell ref="C10:F10"/>
    <mergeCell ref="C4:M4"/>
    <mergeCell ref="K8:M8"/>
    <mergeCell ref="K9:M9"/>
    <mergeCell ref="I5:J5"/>
    <mergeCell ref="I7:J7"/>
    <mergeCell ref="I9:J9"/>
    <mergeCell ref="I10:J10"/>
    <mergeCell ref="K5:M5"/>
    <mergeCell ref="G10:H10"/>
    <mergeCell ref="A30:B30"/>
    <mergeCell ref="K14:M14"/>
    <mergeCell ref="A35:O35"/>
    <mergeCell ref="A41:B41"/>
    <mergeCell ref="A40:B40"/>
    <mergeCell ref="A34:B34"/>
    <mergeCell ref="A25:B25"/>
    <mergeCell ref="A36:B36"/>
    <mergeCell ref="A37:B37"/>
    <mergeCell ref="A38:B38"/>
    <mergeCell ref="A39:B39"/>
    <mergeCell ref="A22:B22"/>
    <mergeCell ref="A23:B23"/>
    <mergeCell ref="A24:B24"/>
    <mergeCell ref="A26:B26"/>
    <mergeCell ref="A31:B3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O26 O27:O28 O29:O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Sub-Estatal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Gustavo Cruz Rodriguez Pérez</cp:lastModifiedBy>
  <cp:lastPrinted>2019-05-28T14:45:33Z</cp:lastPrinted>
  <dcterms:created xsi:type="dcterms:W3CDTF">2014-02-04T23:03:44Z</dcterms:created>
  <dcterms:modified xsi:type="dcterms:W3CDTF">2020-10-29T18:28:58Z</dcterms:modified>
</cp:coreProperties>
</file>