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ATENGUILLO\Desktop\"/>
    </mc:Choice>
  </mc:AlternateContent>
  <xr:revisionPtr revIDLastSave="0" documentId="13_ncr:1_{CBD1E21D-A0EC-4FCC-92F9-4819A7A25BD6}" xr6:coauthVersionLast="47" xr6:coauthVersionMax="47" xr10:uidLastSave="{00000000-0000-0000-0000-000000000000}"/>
  <bookViews>
    <workbookView xWindow="-120" yWindow="-120" windowWidth="29040" windowHeight="15840" firstSheet="1" activeTab="5" xr2:uid="{7AD68F86-BBE6-4024-99F8-BADF89E0B214}"/>
  </bookViews>
  <sheets>
    <sheet name="GENERAL" sheetId="1" r:id="rId1"/>
    <sheet name="1ERA OCTUBRE 2021 " sheetId="2" r:id="rId2"/>
    <sheet name="2DA OCTUBRE 2021" sheetId="3" r:id="rId3"/>
    <sheet name="1ERA. NOVIEMBRE 2021" sheetId="4" r:id="rId4"/>
    <sheet name="2DA. NOVIEMBRE " sheetId="5" r:id="rId5"/>
    <sheet name="1era DICIEMBRE " sheetId="7" r:id="rId6"/>
    <sheet name="2DA. DICIEMBRE " sheetId="8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E15" i="8"/>
  <c r="G14" i="8"/>
  <c r="E14" i="8"/>
  <c r="G13" i="8"/>
  <c r="E13" i="8"/>
  <c r="F12" i="8"/>
  <c r="G12" i="8" s="1"/>
  <c r="I11" i="8"/>
  <c r="G11" i="8"/>
  <c r="F11" i="8"/>
  <c r="G10" i="8"/>
  <c r="I10" i="8" s="1"/>
  <c r="F10" i="8"/>
  <c r="F9" i="8"/>
  <c r="G9" i="8" s="1"/>
  <c r="I9" i="8" s="1"/>
  <c r="G8" i="8"/>
  <c r="F8" i="8"/>
  <c r="G7" i="8"/>
  <c r="I7" i="8" s="1"/>
  <c r="F7" i="8"/>
  <c r="F6" i="8"/>
  <c r="G6" i="8" s="1"/>
  <c r="I6" i="8" s="1"/>
  <c r="I5" i="8"/>
  <c r="G5" i="8"/>
  <c r="F5" i="8"/>
  <c r="I4" i="8"/>
  <c r="G4" i="8"/>
  <c r="F4" i="8"/>
  <c r="G3" i="8"/>
  <c r="I3" i="8" s="1"/>
  <c r="F3" i="8"/>
  <c r="F2" i="8"/>
  <c r="G2" i="8" s="1"/>
  <c r="I15" i="7"/>
  <c r="G14" i="7"/>
  <c r="G13" i="7"/>
  <c r="E14" i="7"/>
  <c r="E13" i="7"/>
  <c r="I11" i="2"/>
  <c r="G16" i="7"/>
  <c r="E15" i="7"/>
  <c r="F12" i="7"/>
  <c r="G12" i="7" s="1"/>
  <c r="F11" i="7"/>
  <c r="G11" i="7" s="1"/>
  <c r="I11" i="7" s="1"/>
  <c r="F10" i="7"/>
  <c r="G10" i="7" s="1"/>
  <c r="I10" i="7" s="1"/>
  <c r="F9" i="7"/>
  <c r="G9" i="7" s="1"/>
  <c r="I9" i="7" s="1"/>
  <c r="F8" i="7"/>
  <c r="G8" i="7" s="1"/>
  <c r="F7" i="7"/>
  <c r="G7" i="7" s="1"/>
  <c r="I7" i="7" s="1"/>
  <c r="F6" i="7"/>
  <c r="G6" i="7" s="1"/>
  <c r="I6" i="7" s="1"/>
  <c r="F5" i="7"/>
  <c r="G5" i="7" s="1"/>
  <c r="I5" i="7" s="1"/>
  <c r="F4" i="7"/>
  <c r="G4" i="7" s="1"/>
  <c r="I4" i="7" s="1"/>
  <c r="F3" i="7"/>
  <c r="G3" i="7" s="1"/>
  <c r="I3" i="7" s="1"/>
  <c r="F2" i="7"/>
  <c r="I12" i="5"/>
  <c r="G12" i="5"/>
  <c r="E13" i="5"/>
  <c r="F12" i="5"/>
  <c r="I11" i="5"/>
  <c r="F11" i="5"/>
  <c r="G11" i="5"/>
  <c r="F10" i="5"/>
  <c r="G10" i="5" s="1"/>
  <c r="I10" i="5" s="1"/>
  <c r="I13" i="5" s="1"/>
  <c r="F9" i="5"/>
  <c r="G9" i="5" s="1"/>
  <c r="I9" i="5" s="1"/>
  <c r="F8" i="5"/>
  <c r="G8" i="5" s="1"/>
  <c r="F7" i="5"/>
  <c r="G7" i="5" s="1"/>
  <c r="I7" i="5" s="1"/>
  <c r="F6" i="5"/>
  <c r="G6" i="5" s="1"/>
  <c r="I6" i="5" s="1"/>
  <c r="F5" i="5"/>
  <c r="G5" i="5" s="1"/>
  <c r="I5" i="5" s="1"/>
  <c r="F4" i="5"/>
  <c r="G4" i="5" s="1"/>
  <c r="I4" i="5" s="1"/>
  <c r="F3" i="5"/>
  <c r="G3" i="5" s="1"/>
  <c r="I3" i="5" s="1"/>
  <c r="G2" i="5"/>
  <c r="I2" i="5" s="1"/>
  <c r="F2" i="5"/>
  <c r="F10" i="4"/>
  <c r="G10" i="4" s="1"/>
  <c r="I10" i="4" s="1"/>
  <c r="E11" i="4"/>
  <c r="F9" i="4"/>
  <c r="G9" i="4" s="1"/>
  <c r="I9" i="4" s="1"/>
  <c r="F8" i="4"/>
  <c r="G8" i="4" s="1"/>
  <c r="F7" i="4"/>
  <c r="G7" i="4" s="1"/>
  <c r="I7" i="4" s="1"/>
  <c r="F6" i="4"/>
  <c r="G6" i="4" s="1"/>
  <c r="I6" i="4" s="1"/>
  <c r="F5" i="4"/>
  <c r="G5" i="4" s="1"/>
  <c r="I5" i="4" s="1"/>
  <c r="F4" i="4"/>
  <c r="G4" i="4" s="1"/>
  <c r="I4" i="4" s="1"/>
  <c r="F3" i="4"/>
  <c r="G3" i="4" s="1"/>
  <c r="I3" i="4" s="1"/>
  <c r="F2" i="4"/>
  <c r="F11" i="3"/>
  <c r="G11" i="3"/>
  <c r="I11" i="3"/>
  <c r="E11" i="3"/>
  <c r="F10" i="3"/>
  <c r="G10" i="3" s="1"/>
  <c r="I10" i="3" s="1"/>
  <c r="F9" i="3"/>
  <c r="G9" i="3" s="1"/>
  <c r="I9" i="3" s="1"/>
  <c r="F8" i="3"/>
  <c r="G8" i="3" s="1"/>
  <c r="G7" i="3"/>
  <c r="I7" i="3" s="1"/>
  <c r="F7" i="3"/>
  <c r="F6" i="3"/>
  <c r="G6" i="3" s="1"/>
  <c r="I6" i="3" s="1"/>
  <c r="F5" i="3"/>
  <c r="G5" i="3" s="1"/>
  <c r="I5" i="3" s="1"/>
  <c r="F4" i="3"/>
  <c r="G4" i="3" s="1"/>
  <c r="I4" i="3" s="1"/>
  <c r="F3" i="3"/>
  <c r="G3" i="3" s="1"/>
  <c r="I3" i="3" s="1"/>
  <c r="F2" i="3"/>
  <c r="G2" i="3" s="1"/>
  <c r="I2" i="3" s="1"/>
  <c r="I7" i="2"/>
  <c r="F10" i="2"/>
  <c r="G10" i="2" s="1"/>
  <c r="I10" i="2" s="1"/>
  <c r="F9" i="2"/>
  <c r="G9" i="2" s="1"/>
  <c r="I9" i="2" s="1"/>
  <c r="G8" i="2"/>
  <c r="F7" i="2"/>
  <c r="G7" i="2" s="1"/>
  <c r="F6" i="2"/>
  <c r="G6" i="2" s="1"/>
  <c r="I6" i="2" s="1"/>
  <c r="F5" i="2"/>
  <c r="G5" i="2" s="1"/>
  <c r="I5" i="2" s="1"/>
  <c r="F4" i="2"/>
  <c r="G4" i="2" s="1"/>
  <c r="I4" i="2" s="1"/>
  <c r="F3" i="2"/>
  <c r="G3" i="2" s="1"/>
  <c r="I3" i="2" s="1"/>
  <c r="F2" i="2"/>
  <c r="G2" i="2" s="1"/>
  <c r="I2" i="2" s="1"/>
  <c r="D20" i="1"/>
  <c r="D19" i="1"/>
  <c r="D41" i="1"/>
  <c r="D18" i="1"/>
  <c r="I2" i="8" l="1"/>
  <c r="I15" i="8" s="1"/>
  <c r="G15" i="8"/>
  <c r="F15" i="8"/>
  <c r="F15" i="7"/>
  <c r="G2" i="7"/>
  <c r="G13" i="5"/>
  <c r="F13" i="5"/>
  <c r="G14" i="5"/>
  <c r="F11" i="4"/>
  <c r="G11" i="4" s="1"/>
  <c r="G2" i="4"/>
  <c r="I2" i="4" s="1"/>
  <c r="I11" i="4" s="1"/>
  <c r="G15" i="7" l="1"/>
  <c r="I2" i="7"/>
</calcChain>
</file>

<file path=xl/sharedStrings.xml><?xml version="1.0" encoding="utf-8"?>
<sst xmlns="http://schemas.openxmlformats.org/spreadsheetml/2006/main" count="282" uniqueCount="83">
  <si>
    <t>No.</t>
  </si>
  <si>
    <t>PUESTO</t>
  </si>
  <si>
    <t xml:space="preserve">PERSEPCION MENSUAL </t>
  </si>
  <si>
    <t xml:space="preserve">Marìa Elena Ruelas Bernal </t>
  </si>
  <si>
    <t xml:space="preserve">PRESIDENTA </t>
  </si>
  <si>
    <t xml:space="preserve">Viridiana Oracel Gradilla </t>
  </si>
  <si>
    <t xml:space="preserve">DIRECTORA </t>
  </si>
  <si>
    <t xml:space="preserve">Ana Lilia de la Cruz </t>
  </si>
  <si>
    <t xml:space="preserve">TRABAJO SOCIAL </t>
  </si>
  <si>
    <t xml:space="preserve">Hugo Daniel Machaen Gòmez </t>
  </si>
  <si>
    <t>DESAYUNOS ESCOLARES Y 1000 DIAS</t>
  </si>
  <si>
    <t>Rocelia Herrera Macedo</t>
  </si>
  <si>
    <t>PAAP Y PREEVER</t>
  </si>
  <si>
    <t>Patricia Estela Chavarin Luevano</t>
  </si>
  <si>
    <t>COCINERA</t>
  </si>
  <si>
    <t xml:space="preserve">Maria del Rosario Curiel Salazar </t>
  </si>
  <si>
    <t>Carmen Margarita Dueñas Chavarin</t>
  </si>
  <si>
    <t xml:space="preserve">APOYO ADULTO MAYOR VOLCANES </t>
  </si>
  <si>
    <t>Gerardo Herrera Macedo</t>
  </si>
  <si>
    <t>DISCAPACIDAD Y CHOFER</t>
  </si>
  <si>
    <t xml:space="preserve">Ana Elizabeth Curiel Arredondo </t>
  </si>
  <si>
    <t>PSICOLOGA</t>
  </si>
  <si>
    <t>$40.00 POR SESION</t>
  </si>
  <si>
    <t xml:space="preserve">1 DIA A LA SEMANA </t>
  </si>
  <si>
    <t xml:space="preserve">3 VECES POR SEMANA </t>
  </si>
  <si>
    <t>Jorge Robles</t>
  </si>
  <si>
    <t>ENFERMERO UBR</t>
  </si>
  <si>
    <t xml:space="preserve">$167.00 POR DIA </t>
  </si>
  <si>
    <t xml:space="preserve">LUNES, MIERCOLES Y VIERNES </t>
  </si>
  <si>
    <t xml:space="preserve">Azucena Macedo Curiel </t>
  </si>
  <si>
    <t>LIMPIEZA</t>
  </si>
  <si>
    <t xml:space="preserve">$120.00 POR DIA </t>
  </si>
  <si>
    <t xml:space="preserve">Jesus Brando Reyes Fregoso </t>
  </si>
  <si>
    <t>TRANSPARENCIA</t>
  </si>
  <si>
    <t xml:space="preserve">Dafne Del Pilar Roman Urbina </t>
  </si>
  <si>
    <t>FISIOTERAPEUTA UBR</t>
  </si>
  <si>
    <t xml:space="preserve">Marina Ramos Ureña </t>
  </si>
  <si>
    <t>APOYO UBR</t>
  </si>
  <si>
    <t xml:space="preserve">NOMBRE </t>
  </si>
  <si>
    <t>TOTAL</t>
  </si>
  <si>
    <t>Angelica Cristina Magaña Uribe</t>
  </si>
  <si>
    <t>Rosario Margarita Novoa Gonzàlez</t>
  </si>
  <si>
    <t>Aracely del Rosario Rivera Ramos</t>
  </si>
  <si>
    <t xml:space="preserve">Irvin Macedo </t>
  </si>
  <si>
    <t>TRABAJADORA SOCIAL</t>
  </si>
  <si>
    <t>Marìa Graciela Sànchez Gòmez y Lizbeth Hernandez Santana</t>
  </si>
  <si>
    <t xml:space="preserve">SERVICIO SOCIAL </t>
  </si>
  <si>
    <t>Alejandra Vàsquez Rodrìguez</t>
  </si>
  <si>
    <t xml:space="preserve">TERAPEUTA DE LA UBR </t>
  </si>
  <si>
    <t xml:space="preserve">Marina Ureña Ramos </t>
  </si>
  <si>
    <t xml:space="preserve">Jesùs Brando Reyes Fregoso </t>
  </si>
  <si>
    <t xml:space="preserve">Rafaela Chàvez Angel </t>
  </si>
  <si>
    <t xml:space="preserve">Mònica Anaya Meda </t>
  </si>
  <si>
    <t xml:space="preserve">ADMINISTRATIVO CONTABILIDAD </t>
  </si>
  <si>
    <t xml:space="preserve">ARGUMENTA QUE SE QUEDO DE CONSERVAR EL SUELDO </t>
  </si>
  <si>
    <t xml:space="preserve">EL ASEO LO HAREMOS NOSOTROS MISMOS </t>
  </si>
  <si>
    <t xml:space="preserve">COSIDERARLO POR SUS ACTIVIDADES </t>
  </si>
  <si>
    <t xml:space="preserve">Blanca Verenice Garcìa Iglesias </t>
  </si>
  <si>
    <t xml:space="preserve">CONTADURIA </t>
  </si>
  <si>
    <t xml:space="preserve">LA IDEA ES QUE IRVIN HAGA TRANSPARENCIA TMB PARA COMPENSAR SU SUELDO </t>
  </si>
  <si>
    <t xml:space="preserve">PAGO PRESIDENCIA </t>
  </si>
  <si>
    <t xml:space="preserve">$1,500 RENTA EN PRESIDENCIA </t>
  </si>
  <si>
    <t xml:space="preserve">TOTAL </t>
  </si>
  <si>
    <t xml:space="preserve">DIF </t>
  </si>
  <si>
    <t xml:space="preserve">PRESIDENCIA </t>
  </si>
  <si>
    <t>Psicologa anterior $8,744</t>
  </si>
  <si>
    <t>DEFINIR QUE SUELDOS ABSORBE DIF Y QUE SUELDOS PRESIDENCIA</t>
  </si>
  <si>
    <t xml:space="preserve">VER SI SE LE PUEDE AUMENTAR LO DE LA RENTA A SU SUELDO YA QUE SE TRATA DE UNA PROFESIONISTA </t>
  </si>
  <si>
    <t xml:space="preserve">SUELDO QUINCENAL </t>
  </si>
  <si>
    <t xml:space="preserve">SUELDO DIARIO </t>
  </si>
  <si>
    <t xml:space="preserve">DIAS LABORADOS EN LA QUIENCENA </t>
  </si>
  <si>
    <t xml:space="preserve">FECHA DE INGRESO </t>
  </si>
  <si>
    <t xml:space="preserve">SUELDO DE 1ER QUINCENA DE OCTUBRE </t>
  </si>
  <si>
    <t xml:space="preserve">Marina Concepciòn Ureña Ramos </t>
  </si>
  <si>
    <t xml:space="preserve">Ana Elizabeth Curiel Medina </t>
  </si>
  <si>
    <t>Ana Elizabeth Curiel Medina</t>
  </si>
  <si>
    <t xml:space="preserve">TRANSPARENCIA </t>
  </si>
  <si>
    <t xml:space="preserve">PROMOTORA DE TRABAJO SOCIAL </t>
  </si>
  <si>
    <t>Hector Manuel Tovar Carrillo</t>
  </si>
  <si>
    <t xml:space="preserve">Marìa Graciela Sànchez Gomez </t>
  </si>
  <si>
    <t xml:space="preserve">Doris López </t>
  </si>
  <si>
    <t xml:space="preserve">Polais Altair Pacheco Hernández </t>
  </si>
  <si>
    <t xml:space="preserve">PERSONAL DE APOYO EN AREA ADMINISTRATIVA Y DE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</si>
</sst>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rgb="FFD34A1F"/>
      <name val="Calibri"/>
      <family val="2"/>
      <scheme val="minor"/>
    </font>
    <font>
      <sz val="20"/>
      <color rgb="FFD34A1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/>
    <xf numFmtId="0" fontId="3" fillId="3" borderId="1" xfId="0" applyFont="1" applyFill="1" applyBorder="1" applyAlignment="1">
      <alignment horizontal="center"/>
    </xf>
    <xf numFmtId="44" fontId="4" fillId="0" borderId="1" xfId="1" applyFont="1" applyBorder="1"/>
    <xf numFmtId="44" fontId="4" fillId="0" borderId="1" xfId="1" applyFont="1" applyBorder="1" applyAlignment="1">
      <alignment horizontal="right"/>
    </xf>
    <xf numFmtId="44" fontId="4" fillId="4" borderId="1" xfId="1" applyFont="1" applyFill="1" applyBorder="1"/>
    <xf numFmtId="0" fontId="4" fillId="5" borderId="1" xfId="0" applyFont="1" applyFill="1" applyBorder="1"/>
    <xf numFmtId="44" fontId="4" fillId="5" borderId="1" xfId="1" applyFont="1" applyFill="1" applyBorder="1"/>
    <xf numFmtId="6" fontId="4" fillId="0" borderId="1" xfId="1" applyNumberFormat="1" applyFont="1" applyBorder="1" applyAlignment="1">
      <alignment horizontal="right"/>
    </xf>
    <xf numFmtId="44" fontId="4" fillId="4" borderId="1" xfId="1" applyFont="1" applyFill="1" applyBorder="1" applyAlignment="1">
      <alignment horizontal="right"/>
    </xf>
    <xf numFmtId="0" fontId="0" fillId="0" borderId="5" xfId="0" applyBorder="1" applyAlignment="1">
      <alignment wrapText="1"/>
    </xf>
    <xf numFmtId="44" fontId="4" fillId="6" borderId="1" xfId="1" applyFont="1" applyFill="1" applyBorder="1"/>
    <xf numFmtId="164" fontId="4" fillId="7" borderId="1" xfId="0" applyNumberFormat="1" applyFont="1" applyFill="1" applyBorder="1" applyAlignment="1">
      <alignment horizontal="right"/>
    </xf>
    <xf numFmtId="0" fontId="0" fillId="0" borderId="0" xfId="0" applyBorder="1" applyAlignment="1">
      <alignment wrapText="1"/>
    </xf>
    <xf numFmtId="0" fontId="5" fillId="0" borderId="1" xfId="0" applyFont="1" applyBorder="1" applyAlignment="1">
      <alignment vertical="center"/>
    </xf>
    <xf numFmtId="8" fontId="6" fillId="6" borderId="1" xfId="0" applyNumberFormat="1" applyFont="1" applyFill="1" applyBorder="1" applyAlignment="1"/>
    <xf numFmtId="44" fontId="6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8" fillId="0" borderId="1" xfId="0" applyFont="1" applyBorder="1"/>
    <xf numFmtId="8" fontId="7" fillId="0" borderId="1" xfId="0" applyNumberFormat="1" applyFont="1" applyBorder="1" applyAlignment="1"/>
    <xf numFmtId="0" fontId="9" fillId="0" borderId="1" xfId="0" applyFont="1" applyBorder="1"/>
    <xf numFmtId="8" fontId="10" fillId="0" borderId="1" xfId="0" applyNumberFormat="1" applyFont="1" applyBorder="1"/>
    <xf numFmtId="0" fontId="4" fillId="6" borderId="1" xfId="0" applyFont="1" applyFill="1" applyBorder="1"/>
    <xf numFmtId="6" fontId="4" fillId="6" borderId="1" xfId="0" applyNumberFormat="1" applyFont="1" applyFill="1" applyBorder="1"/>
    <xf numFmtId="164" fontId="4" fillId="6" borderId="1" xfId="1" applyNumberFormat="1" applyFont="1" applyFill="1" applyBorder="1"/>
    <xf numFmtId="164" fontId="4" fillId="6" borderId="1" xfId="0" applyNumberFormat="1" applyFont="1" applyFill="1" applyBorder="1"/>
    <xf numFmtId="164" fontId="4" fillId="6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2" fillId="0" borderId="0" xfId="0" applyFont="1"/>
    <xf numFmtId="0" fontId="12" fillId="0" borderId="1" xfId="0" applyFont="1" applyBorder="1"/>
    <xf numFmtId="14" fontId="12" fillId="0" borderId="1" xfId="0" applyNumberFormat="1" applyFont="1" applyBorder="1"/>
    <xf numFmtId="44" fontId="12" fillId="0" borderId="1" xfId="1" applyFont="1" applyBorder="1"/>
    <xf numFmtId="44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44" fontId="12" fillId="6" borderId="1" xfId="1" applyFont="1" applyFill="1" applyBorder="1"/>
    <xf numFmtId="44" fontId="12" fillId="0" borderId="1" xfId="1" applyFont="1" applyFill="1" applyBorder="1"/>
    <xf numFmtId="44" fontId="12" fillId="0" borderId="1" xfId="1" applyFont="1" applyBorder="1" applyAlignment="1">
      <alignment horizontal="right"/>
    </xf>
    <xf numFmtId="0" fontId="13" fillId="0" borderId="1" xfId="0" applyFont="1" applyBorder="1"/>
    <xf numFmtId="44" fontId="11" fillId="0" borderId="1" xfId="1" applyNumberFormat="1" applyFont="1" applyBorder="1" applyAlignment="1">
      <alignment horizontal="right"/>
    </xf>
    <xf numFmtId="44" fontId="11" fillId="0" borderId="1" xfId="0" applyNumberFormat="1" applyFont="1" applyBorder="1"/>
    <xf numFmtId="44" fontId="13" fillId="0" borderId="1" xfId="0" applyNumberFormat="1" applyFont="1" applyBorder="1"/>
    <xf numFmtId="44" fontId="12" fillId="0" borderId="0" xfId="0" applyNumberFormat="1" applyFont="1"/>
    <xf numFmtId="44" fontId="12" fillId="0" borderId="0" xfId="1" applyFont="1"/>
    <xf numFmtId="0" fontId="12" fillId="2" borderId="1" xfId="0" applyFont="1" applyFill="1" applyBorder="1"/>
    <xf numFmtId="0" fontId="12" fillId="0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D34A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9291-35EB-4CCF-B5B4-D84867ED55D4}">
  <dimension ref="A1:G42"/>
  <sheetViews>
    <sheetView topLeftCell="A22" workbookViewId="0">
      <selection activeCell="A24" sqref="A24:D42"/>
    </sheetView>
  </sheetViews>
  <sheetFormatPr baseColWidth="10" defaultRowHeight="15" x14ac:dyDescent="0.25"/>
  <cols>
    <col min="1" max="1" width="13" customWidth="1"/>
    <col min="2" max="2" width="43.5703125" customWidth="1"/>
    <col min="3" max="3" width="45.5703125" customWidth="1"/>
    <col min="4" max="4" width="38.85546875" customWidth="1"/>
    <col min="5" max="5" width="32.5703125" customWidth="1"/>
    <col min="6" max="6" width="64.28515625" customWidth="1"/>
    <col min="7" max="7" width="19.5703125" customWidth="1"/>
    <col min="9" max="9" width="2.140625" customWidth="1"/>
    <col min="10" max="10" width="8.140625" customWidth="1"/>
    <col min="11" max="11" width="67.5703125" customWidth="1"/>
    <col min="12" max="12" width="44" customWidth="1"/>
    <col min="13" max="13" width="26.7109375" customWidth="1"/>
    <col min="14" max="14" width="59.28515625" customWidth="1"/>
    <col min="15" max="15" width="38.85546875" customWidth="1"/>
  </cols>
  <sheetData>
    <row r="1" spans="1:7" s="1" customFormat="1" ht="31.5" customHeight="1" x14ac:dyDescent="0.3">
      <c r="A1" s="7" t="s">
        <v>0</v>
      </c>
      <c r="B1" s="7" t="s">
        <v>38</v>
      </c>
      <c r="C1" s="7" t="s">
        <v>1</v>
      </c>
      <c r="D1" s="7" t="s">
        <v>2</v>
      </c>
      <c r="E1" s="3"/>
      <c r="F1" s="3"/>
      <c r="G1" s="3"/>
    </row>
    <row r="2" spans="1:7" ht="18.75" x14ac:dyDescent="0.3">
      <c r="A2" s="27">
        <v>1</v>
      </c>
      <c r="B2" s="27" t="s">
        <v>3</v>
      </c>
      <c r="C2" s="27" t="s">
        <v>4</v>
      </c>
      <c r="D2" s="28">
        <v>13000</v>
      </c>
      <c r="E2" s="5"/>
      <c r="F2" s="5"/>
      <c r="G2" s="5"/>
    </row>
    <row r="3" spans="1:7" ht="18.75" x14ac:dyDescent="0.3">
      <c r="A3" s="27">
        <v>2</v>
      </c>
      <c r="B3" s="27" t="s">
        <v>5</v>
      </c>
      <c r="C3" s="27" t="s">
        <v>6</v>
      </c>
      <c r="D3" s="29">
        <v>10500</v>
      </c>
      <c r="E3" s="5"/>
      <c r="F3" s="5"/>
      <c r="G3" s="5"/>
    </row>
    <row r="4" spans="1:7" ht="18.75" x14ac:dyDescent="0.3">
      <c r="A4" s="27">
        <v>3</v>
      </c>
      <c r="B4" s="27" t="s">
        <v>7</v>
      </c>
      <c r="C4" s="27" t="s">
        <v>8</v>
      </c>
      <c r="D4" s="30">
        <v>7570</v>
      </c>
      <c r="E4" s="5"/>
      <c r="F4" s="5"/>
      <c r="G4" s="5"/>
    </row>
    <row r="5" spans="1:7" ht="18.75" x14ac:dyDescent="0.3">
      <c r="A5" s="27">
        <v>4</v>
      </c>
      <c r="B5" s="27" t="s">
        <v>9</v>
      </c>
      <c r="C5" s="27" t="s">
        <v>10</v>
      </c>
      <c r="D5" s="30">
        <v>6245</v>
      </c>
      <c r="E5" s="5"/>
      <c r="F5" s="5"/>
      <c r="G5" s="5"/>
    </row>
    <row r="6" spans="1:7" ht="18.75" x14ac:dyDescent="0.3">
      <c r="A6" s="27">
        <v>5</v>
      </c>
      <c r="B6" s="27" t="s">
        <v>11</v>
      </c>
      <c r="C6" s="27" t="s">
        <v>12</v>
      </c>
      <c r="D6" s="30">
        <v>6245</v>
      </c>
      <c r="E6" s="5"/>
      <c r="F6" s="5"/>
      <c r="G6" s="5"/>
    </row>
    <row r="7" spans="1:7" ht="18.75" x14ac:dyDescent="0.3">
      <c r="A7" s="27">
        <v>6</v>
      </c>
      <c r="B7" s="27" t="s">
        <v>13</v>
      </c>
      <c r="C7" s="27" t="s">
        <v>14</v>
      </c>
      <c r="D7" s="30">
        <v>3918</v>
      </c>
      <c r="E7" s="5"/>
      <c r="F7" s="5"/>
      <c r="G7" s="5"/>
    </row>
    <row r="8" spans="1:7" ht="18.75" x14ac:dyDescent="0.3">
      <c r="A8" s="27">
        <v>7</v>
      </c>
      <c r="B8" s="27" t="s">
        <v>15</v>
      </c>
      <c r="C8" s="27" t="s">
        <v>14</v>
      </c>
      <c r="D8" s="30">
        <v>3918</v>
      </c>
      <c r="E8" s="5"/>
      <c r="F8" s="5"/>
      <c r="G8" s="5"/>
    </row>
    <row r="9" spans="1:7" ht="18.75" x14ac:dyDescent="0.3">
      <c r="A9" s="27">
        <v>8</v>
      </c>
      <c r="B9" s="27" t="s">
        <v>16</v>
      </c>
      <c r="C9" s="27" t="s">
        <v>17</v>
      </c>
      <c r="D9" s="30">
        <v>1250</v>
      </c>
      <c r="E9" s="51" t="s">
        <v>23</v>
      </c>
      <c r="F9" s="52"/>
      <c r="G9" s="53"/>
    </row>
    <row r="10" spans="1:7" ht="18.75" x14ac:dyDescent="0.3">
      <c r="A10" s="27">
        <v>9</v>
      </c>
      <c r="B10" s="27" t="s">
        <v>18</v>
      </c>
      <c r="C10" s="27" t="s">
        <v>19</v>
      </c>
      <c r="D10" s="30">
        <v>2700</v>
      </c>
      <c r="E10" s="54" t="s">
        <v>24</v>
      </c>
      <c r="F10" s="54"/>
      <c r="G10" s="54"/>
    </row>
    <row r="11" spans="1:7" ht="18.75" x14ac:dyDescent="0.3">
      <c r="A11" s="27">
        <v>10</v>
      </c>
      <c r="B11" s="27" t="s">
        <v>20</v>
      </c>
      <c r="C11" s="27" t="s">
        <v>21</v>
      </c>
      <c r="D11" s="17" t="s">
        <v>22</v>
      </c>
      <c r="E11" s="6"/>
      <c r="F11" s="6"/>
      <c r="G11" s="6"/>
    </row>
    <row r="12" spans="1:7" ht="18.75" x14ac:dyDescent="0.3">
      <c r="A12" s="27">
        <v>11</v>
      </c>
      <c r="B12" s="27" t="s">
        <v>25</v>
      </c>
      <c r="C12" s="27" t="s">
        <v>26</v>
      </c>
      <c r="D12" s="17" t="s">
        <v>27</v>
      </c>
      <c r="E12" s="54" t="s">
        <v>28</v>
      </c>
      <c r="F12" s="54"/>
      <c r="G12" s="54"/>
    </row>
    <row r="13" spans="1:7" ht="18.75" x14ac:dyDescent="0.3">
      <c r="A13" s="27">
        <v>12</v>
      </c>
      <c r="B13" s="27" t="s">
        <v>29</v>
      </c>
      <c r="C13" s="27" t="s">
        <v>30</v>
      </c>
      <c r="D13" s="17" t="s">
        <v>31</v>
      </c>
      <c r="E13" s="5"/>
      <c r="F13" s="5"/>
      <c r="G13" s="5"/>
    </row>
    <row r="14" spans="1:7" ht="18.75" x14ac:dyDescent="0.3">
      <c r="A14" s="27">
        <v>13</v>
      </c>
      <c r="B14" s="27" t="s">
        <v>32</v>
      </c>
      <c r="C14" s="27" t="s">
        <v>33</v>
      </c>
      <c r="D14" s="30">
        <v>2100</v>
      </c>
      <c r="E14" s="5"/>
      <c r="F14" s="5"/>
      <c r="G14" s="5"/>
    </row>
    <row r="15" spans="1:7" ht="21.75" customHeight="1" x14ac:dyDescent="0.3">
      <c r="A15" s="27">
        <v>14</v>
      </c>
      <c r="B15" s="27" t="s">
        <v>34</v>
      </c>
      <c r="C15" s="27" t="s">
        <v>35</v>
      </c>
      <c r="D15" s="30">
        <v>4000</v>
      </c>
      <c r="E15" s="55" t="s">
        <v>61</v>
      </c>
      <c r="F15" s="55"/>
      <c r="G15" s="55"/>
    </row>
    <row r="16" spans="1:7" ht="18.75" x14ac:dyDescent="0.3">
      <c r="A16" s="27">
        <v>15</v>
      </c>
      <c r="B16" s="27" t="s">
        <v>36</v>
      </c>
      <c r="C16" s="27" t="s">
        <v>37</v>
      </c>
      <c r="D16" s="31">
        <v>5200</v>
      </c>
      <c r="E16" s="54" t="s">
        <v>60</v>
      </c>
      <c r="F16" s="54"/>
      <c r="G16" s="54"/>
    </row>
    <row r="17" spans="1:7" ht="18.75" x14ac:dyDescent="0.3">
      <c r="A17" s="27">
        <v>16</v>
      </c>
      <c r="B17" s="27" t="s">
        <v>57</v>
      </c>
      <c r="C17" s="27" t="s">
        <v>58</v>
      </c>
      <c r="D17" s="31">
        <v>10500</v>
      </c>
      <c r="E17" s="51" t="s">
        <v>60</v>
      </c>
      <c r="F17" s="52"/>
      <c r="G17" s="53"/>
    </row>
    <row r="18" spans="1:7" ht="25.5" customHeight="1" x14ac:dyDescent="0.35">
      <c r="A18" s="22" t="s">
        <v>39</v>
      </c>
      <c r="B18" s="19"/>
      <c r="C18" s="19"/>
      <c r="D18" s="20">
        <f>D2+D3+D4+D5+D6+D7+D8+D9+D10+D14+D15+D16+D17</f>
        <v>77146</v>
      </c>
    </row>
    <row r="19" spans="1:7" ht="34.5" customHeight="1" x14ac:dyDescent="0.45">
      <c r="A19" s="19"/>
      <c r="B19" s="19"/>
      <c r="C19" s="19" t="s">
        <v>63</v>
      </c>
      <c r="D19" s="24">
        <f>D18-D16-D17</f>
        <v>61446</v>
      </c>
    </row>
    <row r="20" spans="1:7" ht="28.5" x14ac:dyDescent="0.45">
      <c r="A20" s="2"/>
      <c r="B20" s="2"/>
      <c r="C20" s="25" t="s">
        <v>64</v>
      </c>
      <c r="D20" s="26">
        <f>D18-D19</f>
        <v>15700</v>
      </c>
    </row>
    <row r="24" spans="1:7" ht="18.75" x14ac:dyDescent="0.3">
      <c r="A24" s="7" t="s">
        <v>0</v>
      </c>
      <c r="B24" s="7" t="s">
        <v>38</v>
      </c>
      <c r="C24" s="7" t="s">
        <v>1</v>
      </c>
      <c r="D24" s="7" t="s">
        <v>2</v>
      </c>
      <c r="E24" s="1"/>
      <c r="F24" s="1"/>
    </row>
    <row r="25" spans="1:7" ht="18.75" x14ac:dyDescent="0.3">
      <c r="A25" s="4">
        <v>1</v>
      </c>
      <c r="B25" s="4" t="s">
        <v>40</v>
      </c>
      <c r="C25" s="4" t="s">
        <v>4</v>
      </c>
      <c r="D25" s="8">
        <v>13000</v>
      </c>
    </row>
    <row r="26" spans="1:7" ht="18.75" x14ac:dyDescent="0.3">
      <c r="A26" s="4">
        <v>2</v>
      </c>
      <c r="B26" s="4" t="s">
        <v>41</v>
      </c>
      <c r="C26" s="4" t="s">
        <v>6</v>
      </c>
      <c r="D26" s="8">
        <v>12000</v>
      </c>
    </row>
    <row r="27" spans="1:7" ht="18.75" x14ac:dyDescent="0.3">
      <c r="A27" s="4">
        <v>3</v>
      </c>
      <c r="B27" s="4" t="s">
        <v>45</v>
      </c>
      <c r="C27" s="4" t="s">
        <v>44</v>
      </c>
      <c r="D27" s="9" t="s">
        <v>46</v>
      </c>
    </row>
    <row r="28" spans="1:7" ht="18.75" x14ac:dyDescent="0.3">
      <c r="A28" s="4">
        <v>4</v>
      </c>
      <c r="B28" s="4" t="s">
        <v>49</v>
      </c>
      <c r="C28" s="4" t="s">
        <v>10</v>
      </c>
      <c r="D28" s="16">
        <v>6245</v>
      </c>
    </row>
    <row r="29" spans="1:7" ht="18.75" x14ac:dyDescent="0.3">
      <c r="A29" s="4">
        <v>5</v>
      </c>
      <c r="B29" s="4" t="s">
        <v>42</v>
      </c>
      <c r="C29" s="4" t="s">
        <v>12</v>
      </c>
      <c r="D29" s="10">
        <v>6300</v>
      </c>
      <c r="E29" t="s">
        <v>54</v>
      </c>
    </row>
    <row r="30" spans="1:7" ht="18.75" x14ac:dyDescent="0.3">
      <c r="A30" s="4">
        <v>6</v>
      </c>
      <c r="B30" s="4" t="s">
        <v>13</v>
      </c>
      <c r="C30" s="4" t="s">
        <v>14</v>
      </c>
      <c r="D30" s="8">
        <v>3918</v>
      </c>
    </row>
    <row r="31" spans="1:7" ht="18.75" x14ac:dyDescent="0.3">
      <c r="A31" s="4">
        <v>7</v>
      </c>
      <c r="B31" s="4" t="s">
        <v>15</v>
      </c>
      <c r="C31" s="4" t="s">
        <v>14</v>
      </c>
      <c r="D31" s="8">
        <v>3918</v>
      </c>
    </row>
    <row r="32" spans="1:7" ht="18.75" x14ac:dyDescent="0.3">
      <c r="A32" s="4">
        <v>8</v>
      </c>
      <c r="B32" s="4" t="s">
        <v>16</v>
      </c>
      <c r="C32" s="4" t="s">
        <v>17</v>
      </c>
      <c r="D32" s="8">
        <v>1250</v>
      </c>
    </row>
    <row r="33" spans="1:6" ht="18.75" x14ac:dyDescent="0.3">
      <c r="A33" s="4">
        <v>9</v>
      </c>
      <c r="B33" s="4" t="s">
        <v>43</v>
      </c>
      <c r="C33" s="4" t="s">
        <v>19</v>
      </c>
      <c r="D33" s="10">
        <v>4000</v>
      </c>
      <c r="E33" t="s">
        <v>54</v>
      </c>
    </row>
    <row r="34" spans="1:6" ht="18.75" x14ac:dyDescent="0.3">
      <c r="A34" s="4">
        <v>10</v>
      </c>
      <c r="B34" s="4" t="s">
        <v>20</v>
      </c>
      <c r="C34" s="4" t="s">
        <v>21</v>
      </c>
      <c r="D34" s="9">
        <v>7000</v>
      </c>
      <c r="E34" t="s">
        <v>65</v>
      </c>
    </row>
    <row r="35" spans="1:6" ht="18.75" x14ac:dyDescent="0.3">
      <c r="A35" s="4">
        <v>11</v>
      </c>
      <c r="B35" s="4" t="s">
        <v>25</v>
      </c>
      <c r="C35" s="4" t="s">
        <v>26</v>
      </c>
      <c r="D35" s="9" t="s">
        <v>27</v>
      </c>
    </row>
    <row r="36" spans="1:6" ht="18.75" x14ac:dyDescent="0.3">
      <c r="A36" s="4">
        <v>12</v>
      </c>
      <c r="B36" s="2" t="s">
        <v>55</v>
      </c>
      <c r="C36" s="2"/>
      <c r="D36" s="2"/>
    </row>
    <row r="37" spans="1:6" ht="18.75" x14ac:dyDescent="0.3">
      <c r="A37" s="11">
        <v>13</v>
      </c>
      <c r="B37" s="11" t="s">
        <v>50</v>
      </c>
      <c r="C37" s="11" t="s">
        <v>33</v>
      </c>
      <c r="D37" s="12">
        <v>2100</v>
      </c>
      <c r="E37" s="56" t="s">
        <v>59</v>
      </c>
      <c r="F37" s="57"/>
    </row>
    <row r="38" spans="1:6" ht="18.75" x14ac:dyDescent="0.3">
      <c r="A38" s="4">
        <v>14</v>
      </c>
      <c r="B38" s="4" t="s">
        <v>47</v>
      </c>
      <c r="C38" s="4" t="s">
        <v>48</v>
      </c>
      <c r="D38" s="9">
        <v>5000</v>
      </c>
      <c r="E38" s="60" t="s">
        <v>67</v>
      </c>
      <c r="F38" s="61"/>
    </row>
    <row r="39" spans="1:6" ht="32.25" customHeight="1" x14ac:dyDescent="0.3">
      <c r="A39" s="4">
        <v>15</v>
      </c>
      <c r="B39" s="4" t="s">
        <v>51</v>
      </c>
      <c r="C39" s="4" t="s">
        <v>37</v>
      </c>
      <c r="D39" s="14">
        <v>8540</v>
      </c>
      <c r="E39" t="s">
        <v>54</v>
      </c>
    </row>
    <row r="40" spans="1:6" ht="21" customHeight="1" x14ac:dyDescent="0.3">
      <c r="A40" s="4">
        <v>16</v>
      </c>
      <c r="B40" s="4" t="s">
        <v>52</v>
      </c>
      <c r="C40" s="4" t="s">
        <v>53</v>
      </c>
      <c r="D40" s="13">
        <v>7000</v>
      </c>
      <c r="E40" s="62" t="s">
        <v>56</v>
      </c>
      <c r="F40" s="63"/>
    </row>
    <row r="41" spans="1:6" ht="26.25" x14ac:dyDescent="0.4">
      <c r="A41" s="4"/>
      <c r="B41" s="23" t="s">
        <v>62</v>
      </c>
      <c r="C41" s="4"/>
      <c r="D41" s="21">
        <f>D25+D26+D28+D29+D30+D31+D32+D33+D34+D37+D38+D39+D40</f>
        <v>80271</v>
      </c>
      <c r="E41" s="15"/>
      <c r="F41" s="18"/>
    </row>
    <row r="42" spans="1:6" x14ac:dyDescent="0.25">
      <c r="A42" s="2"/>
      <c r="B42" s="2"/>
      <c r="C42" s="58" t="s">
        <v>66</v>
      </c>
      <c r="D42" s="59"/>
      <c r="E42" s="15"/>
      <c r="F42" s="18"/>
    </row>
  </sheetData>
  <mergeCells count="10">
    <mergeCell ref="E37:F37"/>
    <mergeCell ref="E17:G17"/>
    <mergeCell ref="C42:D42"/>
    <mergeCell ref="E38:F38"/>
    <mergeCell ref="E40:F40"/>
    <mergeCell ref="E9:G9"/>
    <mergeCell ref="E10:G10"/>
    <mergeCell ref="E12:G12"/>
    <mergeCell ref="E15:G15"/>
    <mergeCell ref="E16:G16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B4BE-CBA5-43A8-B6E2-662D8A7F6188}">
  <dimension ref="A1:I15"/>
  <sheetViews>
    <sheetView workbookViewId="0">
      <selection activeCell="I19" sqref="I19"/>
    </sheetView>
  </sheetViews>
  <sheetFormatPr baseColWidth="10" defaultRowHeight="12.75" x14ac:dyDescent="0.2"/>
  <cols>
    <col min="1" max="1" width="5.28515625" style="34" customWidth="1"/>
    <col min="2" max="2" width="30.5703125" style="34" customWidth="1"/>
    <col min="3" max="3" width="14.85546875" style="34" customWidth="1"/>
    <col min="4" max="4" width="29.42578125" style="34" customWidth="1"/>
    <col min="5" max="5" width="15.42578125" style="34" customWidth="1"/>
    <col min="6" max="6" width="18.7109375" style="34" customWidth="1"/>
    <col min="7" max="7" width="15.7109375" style="34" customWidth="1"/>
    <col min="8" max="8" width="23.85546875" style="34" customWidth="1"/>
    <col min="9" max="9" width="24.42578125" style="34" customWidth="1"/>
    <col min="10" max="16384" width="11.42578125" style="34"/>
  </cols>
  <sheetData>
    <row r="1" spans="1:9" ht="41.25" customHeight="1" x14ac:dyDescent="0.2">
      <c r="A1" s="32" t="s">
        <v>0</v>
      </c>
      <c r="B1" s="32" t="s">
        <v>38</v>
      </c>
      <c r="C1" s="32" t="s">
        <v>71</v>
      </c>
      <c r="D1" s="32" t="s">
        <v>1</v>
      </c>
      <c r="E1" s="32" t="s">
        <v>2</v>
      </c>
      <c r="F1" s="33" t="s">
        <v>68</v>
      </c>
      <c r="G1" s="33" t="s">
        <v>69</v>
      </c>
      <c r="H1" s="33" t="s">
        <v>70</v>
      </c>
      <c r="I1" s="32" t="s">
        <v>72</v>
      </c>
    </row>
    <row r="2" spans="1:9" x14ac:dyDescent="0.2">
      <c r="A2" s="50">
        <v>1</v>
      </c>
      <c r="B2" s="35" t="s">
        <v>41</v>
      </c>
      <c r="C2" s="36">
        <v>44470</v>
      </c>
      <c r="D2" s="35" t="s">
        <v>6</v>
      </c>
      <c r="E2" s="37">
        <v>12000</v>
      </c>
      <c r="F2" s="38">
        <f t="shared" ref="F2:F9" si="0">E2/2</f>
        <v>6000</v>
      </c>
      <c r="G2" s="38">
        <f t="shared" ref="G2:G9" si="1">F2/15</f>
        <v>400</v>
      </c>
      <c r="H2" s="39">
        <v>15</v>
      </c>
      <c r="I2" s="38">
        <f>H2*G2</f>
        <v>6000</v>
      </c>
    </row>
    <row r="3" spans="1:9" x14ac:dyDescent="0.2">
      <c r="A3" s="50">
        <v>2</v>
      </c>
      <c r="B3" s="35" t="s">
        <v>73</v>
      </c>
      <c r="C3" s="36">
        <v>44470</v>
      </c>
      <c r="D3" s="35" t="s">
        <v>10</v>
      </c>
      <c r="E3" s="40">
        <v>6245</v>
      </c>
      <c r="F3" s="38">
        <f t="shared" si="0"/>
        <v>3122.5</v>
      </c>
      <c r="G3" s="38">
        <f t="shared" si="1"/>
        <v>208.16666666666666</v>
      </c>
      <c r="H3" s="39">
        <v>15</v>
      </c>
      <c r="I3" s="38">
        <f t="shared" ref="I3:I9" si="2">G3*H3</f>
        <v>3122.5</v>
      </c>
    </row>
    <row r="4" spans="1:9" x14ac:dyDescent="0.2">
      <c r="A4" s="50">
        <v>3</v>
      </c>
      <c r="B4" s="35" t="s">
        <v>42</v>
      </c>
      <c r="C4" s="36">
        <v>44470</v>
      </c>
      <c r="D4" s="35" t="s">
        <v>12</v>
      </c>
      <c r="E4" s="41">
        <v>6300</v>
      </c>
      <c r="F4" s="38">
        <f t="shared" si="0"/>
        <v>3150</v>
      </c>
      <c r="G4" s="38">
        <f t="shared" si="1"/>
        <v>210</v>
      </c>
      <c r="H4" s="39">
        <v>15</v>
      </c>
      <c r="I4" s="38">
        <f t="shared" si="2"/>
        <v>3150</v>
      </c>
    </row>
    <row r="5" spans="1:9" x14ac:dyDescent="0.2">
      <c r="A5" s="50">
        <v>4</v>
      </c>
      <c r="B5" s="35" t="s">
        <v>13</v>
      </c>
      <c r="C5" s="36">
        <v>44470</v>
      </c>
      <c r="D5" s="35" t="s">
        <v>14</v>
      </c>
      <c r="E5" s="37">
        <v>3918</v>
      </c>
      <c r="F5" s="38">
        <f t="shared" si="0"/>
        <v>1959</v>
      </c>
      <c r="G5" s="38">
        <f t="shared" si="1"/>
        <v>130.6</v>
      </c>
      <c r="H5" s="39">
        <v>15</v>
      </c>
      <c r="I5" s="38">
        <f t="shared" si="2"/>
        <v>1959</v>
      </c>
    </row>
    <row r="6" spans="1:9" x14ac:dyDescent="0.2">
      <c r="A6" s="50">
        <v>5</v>
      </c>
      <c r="B6" s="35" t="s">
        <v>15</v>
      </c>
      <c r="C6" s="36">
        <v>44470</v>
      </c>
      <c r="D6" s="35" t="s">
        <v>14</v>
      </c>
      <c r="E6" s="37">
        <v>3918</v>
      </c>
      <c r="F6" s="38">
        <f t="shared" si="0"/>
        <v>1959</v>
      </c>
      <c r="G6" s="38">
        <f t="shared" si="1"/>
        <v>130.6</v>
      </c>
      <c r="H6" s="39">
        <v>15</v>
      </c>
      <c r="I6" s="38">
        <f t="shared" si="2"/>
        <v>1959</v>
      </c>
    </row>
    <row r="7" spans="1:9" x14ac:dyDescent="0.2">
      <c r="A7" s="50">
        <v>6</v>
      </c>
      <c r="B7" s="35" t="s">
        <v>16</v>
      </c>
      <c r="C7" s="36">
        <v>44470</v>
      </c>
      <c r="D7" s="35" t="s">
        <v>17</v>
      </c>
      <c r="E7" s="37">
        <v>1250</v>
      </c>
      <c r="F7" s="38">
        <f t="shared" si="0"/>
        <v>625</v>
      </c>
      <c r="G7" s="38">
        <f t="shared" si="1"/>
        <v>41.666666666666664</v>
      </c>
      <c r="H7" s="39">
        <v>15</v>
      </c>
      <c r="I7" s="38">
        <f t="shared" si="2"/>
        <v>625</v>
      </c>
    </row>
    <row r="8" spans="1:9" x14ac:dyDescent="0.2">
      <c r="A8" s="50">
        <v>7</v>
      </c>
      <c r="B8" s="35" t="s">
        <v>43</v>
      </c>
      <c r="C8" s="36">
        <v>44470</v>
      </c>
      <c r="D8" s="35" t="s">
        <v>19</v>
      </c>
      <c r="E8" s="41">
        <v>4000</v>
      </c>
      <c r="F8" s="38">
        <v>2000</v>
      </c>
      <c r="G8" s="38">
        <f t="shared" si="1"/>
        <v>133.33333333333334</v>
      </c>
      <c r="H8" s="39">
        <v>15</v>
      </c>
      <c r="I8" s="38">
        <v>2000</v>
      </c>
    </row>
    <row r="9" spans="1:9" x14ac:dyDescent="0.2">
      <c r="A9" s="50">
        <v>8</v>
      </c>
      <c r="B9" s="35" t="s">
        <v>74</v>
      </c>
      <c r="C9" s="36">
        <v>44480</v>
      </c>
      <c r="D9" s="35" t="s">
        <v>21</v>
      </c>
      <c r="E9" s="42">
        <v>7000</v>
      </c>
      <c r="F9" s="38">
        <f t="shared" si="0"/>
        <v>3500</v>
      </c>
      <c r="G9" s="38">
        <f t="shared" si="1"/>
        <v>233.33333333333334</v>
      </c>
      <c r="H9" s="39">
        <v>5</v>
      </c>
      <c r="I9" s="38">
        <f t="shared" si="2"/>
        <v>1166.6666666666667</v>
      </c>
    </row>
    <row r="10" spans="1:9" x14ac:dyDescent="0.2">
      <c r="A10" s="50">
        <v>9</v>
      </c>
      <c r="B10" s="35" t="s">
        <v>47</v>
      </c>
      <c r="C10" s="36">
        <v>44480</v>
      </c>
      <c r="D10" s="35" t="s">
        <v>48</v>
      </c>
      <c r="E10" s="42">
        <v>4000</v>
      </c>
      <c r="F10" s="38">
        <f>E10/2</f>
        <v>2000</v>
      </c>
      <c r="G10" s="38">
        <f>F10/15</f>
        <v>133.33333333333334</v>
      </c>
      <c r="H10" s="39">
        <v>5</v>
      </c>
      <c r="I10" s="38">
        <f>G10*H10</f>
        <v>666.66666666666674</v>
      </c>
    </row>
    <row r="11" spans="1:9" x14ac:dyDescent="0.2">
      <c r="A11" s="35"/>
      <c r="B11" s="43" t="s">
        <v>62</v>
      </c>
      <c r="C11" s="43"/>
      <c r="D11" s="35"/>
      <c r="E11" s="44"/>
      <c r="F11" s="45"/>
      <c r="G11" s="35"/>
      <c r="H11" s="35"/>
      <c r="I11" s="46">
        <f>I2+I3+I4+I5+I6+I7+I8+I9+I10</f>
        <v>20648.833333333336</v>
      </c>
    </row>
    <row r="12" spans="1:9" x14ac:dyDescent="0.2">
      <c r="I12" s="47"/>
    </row>
    <row r="13" spans="1:9" x14ac:dyDescent="0.2">
      <c r="I13" s="48"/>
    </row>
    <row r="14" spans="1:9" x14ac:dyDescent="0.2">
      <c r="I14" s="47"/>
    </row>
    <row r="15" spans="1:9" x14ac:dyDescent="0.2">
      <c r="I15" s="47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55175-4A5D-44A1-835B-2824823F9219}">
  <dimension ref="A1:I15"/>
  <sheetViews>
    <sheetView workbookViewId="0">
      <selection activeCell="D22" sqref="D22"/>
    </sheetView>
  </sheetViews>
  <sheetFormatPr baseColWidth="10" defaultRowHeight="12.75" x14ac:dyDescent="0.2"/>
  <cols>
    <col min="1" max="1" width="4.5703125" style="34" customWidth="1"/>
    <col min="2" max="2" width="29.85546875" style="34" customWidth="1"/>
    <col min="3" max="3" width="11.42578125" style="34" customWidth="1"/>
    <col min="4" max="4" width="29.28515625" style="34" customWidth="1"/>
    <col min="5" max="5" width="13" style="34" customWidth="1"/>
    <col min="6" max="6" width="14" style="34" customWidth="1"/>
    <col min="7" max="7" width="14.42578125" style="34" customWidth="1"/>
    <col min="8" max="8" width="16.28515625" style="34" customWidth="1"/>
    <col min="9" max="9" width="21.140625" style="34" customWidth="1"/>
    <col min="10" max="16384" width="11.42578125" style="34"/>
  </cols>
  <sheetData>
    <row r="1" spans="1:9" ht="42" customHeight="1" x14ac:dyDescent="0.2">
      <c r="A1" s="32" t="s">
        <v>0</v>
      </c>
      <c r="B1" s="32" t="s">
        <v>38</v>
      </c>
      <c r="C1" s="32" t="s">
        <v>71</v>
      </c>
      <c r="D1" s="32" t="s">
        <v>1</v>
      </c>
      <c r="E1" s="32" t="s">
        <v>2</v>
      </c>
      <c r="F1" s="33" t="s">
        <v>68</v>
      </c>
      <c r="G1" s="33" t="s">
        <v>69</v>
      </c>
      <c r="H1" s="33" t="s">
        <v>70</v>
      </c>
      <c r="I1" s="32" t="s">
        <v>72</v>
      </c>
    </row>
    <row r="2" spans="1:9" x14ac:dyDescent="0.2">
      <c r="A2" s="49">
        <v>1</v>
      </c>
      <c r="B2" s="35" t="s">
        <v>41</v>
      </c>
      <c r="C2" s="36">
        <v>44470</v>
      </c>
      <c r="D2" s="35" t="s">
        <v>6</v>
      </c>
      <c r="E2" s="37">
        <v>12000</v>
      </c>
      <c r="F2" s="38">
        <f t="shared" ref="F2:F9" si="0">E2/2</f>
        <v>6000</v>
      </c>
      <c r="G2" s="38">
        <f t="shared" ref="G2:G9" si="1">F2/15</f>
        <v>400</v>
      </c>
      <c r="H2" s="39">
        <v>15</v>
      </c>
      <c r="I2" s="38">
        <f>H2*G2</f>
        <v>6000</v>
      </c>
    </row>
    <row r="3" spans="1:9" x14ac:dyDescent="0.2">
      <c r="A3" s="49">
        <v>2</v>
      </c>
      <c r="B3" s="35" t="s">
        <v>73</v>
      </c>
      <c r="C3" s="36">
        <v>44470</v>
      </c>
      <c r="D3" s="35" t="s">
        <v>10</v>
      </c>
      <c r="E3" s="40">
        <v>6245</v>
      </c>
      <c r="F3" s="38">
        <f t="shared" si="0"/>
        <v>3122.5</v>
      </c>
      <c r="G3" s="38">
        <f t="shared" si="1"/>
        <v>208.16666666666666</v>
      </c>
      <c r="H3" s="39">
        <v>15</v>
      </c>
      <c r="I3" s="38">
        <f t="shared" ref="I3:I9" si="2">G3*H3</f>
        <v>3122.5</v>
      </c>
    </row>
    <row r="4" spans="1:9" x14ac:dyDescent="0.2">
      <c r="A4" s="49">
        <v>3</v>
      </c>
      <c r="B4" s="35" t="s">
        <v>42</v>
      </c>
      <c r="C4" s="36">
        <v>44470</v>
      </c>
      <c r="D4" s="35" t="s">
        <v>12</v>
      </c>
      <c r="E4" s="41">
        <v>6300</v>
      </c>
      <c r="F4" s="38">
        <f t="shared" si="0"/>
        <v>3150</v>
      </c>
      <c r="G4" s="38">
        <f t="shared" si="1"/>
        <v>210</v>
      </c>
      <c r="H4" s="39">
        <v>15</v>
      </c>
      <c r="I4" s="38">
        <f t="shared" si="2"/>
        <v>3150</v>
      </c>
    </row>
    <row r="5" spans="1:9" x14ac:dyDescent="0.2">
      <c r="A5" s="49">
        <v>4</v>
      </c>
      <c r="B5" s="35" t="s">
        <v>13</v>
      </c>
      <c r="C5" s="36">
        <v>44470</v>
      </c>
      <c r="D5" s="35" t="s">
        <v>14</v>
      </c>
      <c r="E5" s="37">
        <v>3918</v>
      </c>
      <c r="F5" s="38">
        <f t="shared" si="0"/>
        <v>1959</v>
      </c>
      <c r="G5" s="38">
        <f t="shared" si="1"/>
        <v>130.6</v>
      </c>
      <c r="H5" s="39">
        <v>15</v>
      </c>
      <c r="I5" s="38">
        <f t="shared" si="2"/>
        <v>1959</v>
      </c>
    </row>
    <row r="6" spans="1:9" x14ac:dyDescent="0.2">
      <c r="A6" s="49">
        <v>5</v>
      </c>
      <c r="B6" s="35" t="s">
        <v>15</v>
      </c>
      <c r="C6" s="36">
        <v>44470</v>
      </c>
      <c r="D6" s="35" t="s">
        <v>14</v>
      </c>
      <c r="E6" s="37">
        <v>3918</v>
      </c>
      <c r="F6" s="38">
        <f t="shared" si="0"/>
        <v>1959</v>
      </c>
      <c r="G6" s="38">
        <f t="shared" si="1"/>
        <v>130.6</v>
      </c>
      <c r="H6" s="39">
        <v>15</v>
      </c>
      <c r="I6" s="38">
        <f t="shared" si="2"/>
        <v>1959</v>
      </c>
    </row>
    <row r="7" spans="1:9" x14ac:dyDescent="0.2">
      <c r="A7" s="49">
        <v>6</v>
      </c>
      <c r="B7" s="35" t="s">
        <v>16</v>
      </c>
      <c r="C7" s="36">
        <v>44470</v>
      </c>
      <c r="D7" s="35" t="s">
        <v>17</v>
      </c>
      <c r="E7" s="37">
        <v>1250</v>
      </c>
      <c r="F7" s="38">
        <f t="shared" si="0"/>
        <v>625</v>
      </c>
      <c r="G7" s="38">
        <f t="shared" si="1"/>
        <v>41.666666666666664</v>
      </c>
      <c r="H7" s="39">
        <v>15</v>
      </c>
      <c r="I7" s="38">
        <f t="shared" si="2"/>
        <v>625</v>
      </c>
    </row>
    <row r="8" spans="1:9" x14ac:dyDescent="0.2">
      <c r="A8" s="49">
        <v>7</v>
      </c>
      <c r="B8" s="35" t="s">
        <v>43</v>
      </c>
      <c r="C8" s="36">
        <v>44470</v>
      </c>
      <c r="D8" s="35" t="s">
        <v>19</v>
      </c>
      <c r="E8" s="41">
        <v>5000</v>
      </c>
      <c r="F8" s="38">
        <f t="shared" si="0"/>
        <v>2500</v>
      </c>
      <c r="G8" s="38">
        <f t="shared" si="1"/>
        <v>166.66666666666666</v>
      </c>
      <c r="H8" s="39">
        <v>15</v>
      </c>
      <c r="I8" s="38">
        <v>2000</v>
      </c>
    </row>
    <row r="9" spans="1:9" x14ac:dyDescent="0.2">
      <c r="A9" s="49">
        <v>8</v>
      </c>
      <c r="B9" s="35" t="s">
        <v>20</v>
      </c>
      <c r="C9" s="36">
        <v>44480</v>
      </c>
      <c r="D9" s="35" t="s">
        <v>21</v>
      </c>
      <c r="E9" s="42">
        <v>7000</v>
      </c>
      <c r="F9" s="38">
        <f t="shared" si="0"/>
        <v>3500</v>
      </c>
      <c r="G9" s="38">
        <f t="shared" si="1"/>
        <v>233.33333333333334</v>
      </c>
      <c r="H9" s="39">
        <v>15</v>
      </c>
      <c r="I9" s="38">
        <f t="shared" si="2"/>
        <v>3500</v>
      </c>
    </row>
    <row r="10" spans="1:9" x14ac:dyDescent="0.2">
      <c r="A10" s="49">
        <v>9</v>
      </c>
      <c r="B10" s="35" t="s">
        <v>47</v>
      </c>
      <c r="C10" s="36">
        <v>44480</v>
      </c>
      <c r="D10" s="35" t="s">
        <v>48</v>
      </c>
      <c r="E10" s="42">
        <v>4000</v>
      </c>
      <c r="F10" s="38">
        <f>E10/2</f>
        <v>2000</v>
      </c>
      <c r="G10" s="38">
        <f>F10/15</f>
        <v>133.33333333333334</v>
      </c>
      <c r="H10" s="39">
        <v>15</v>
      </c>
      <c r="I10" s="38">
        <f>G10*H10</f>
        <v>2000.0000000000002</v>
      </c>
    </row>
    <row r="11" spans="1:9" x14ac:dyDescent="0.2">
      <c r="A11" s="35"/>
      <c r="B11" s="43" t="s">
        <v>62</v>
      </c>
      <c r="C11" s="43"/>
      <c r="D11" s="35"/>
      <c r="E11" s="44">
        <f>E2+E3+E4+E5+E6+E7+E8+E9+E10</f>
        <v>49631</v>
      </c>
      <c r="F11" s="45">
        <f>F2+F3+F4+F5+F6+F7+F8+F10+F9</f>
        <v>24815.5</v>
      </c>
      <c r="G11" s="35">
        <f>F11/15</f>
        <v>1654.3666666666666</v>
      </c>
      <c r="H11" s="35"/>
      <c r="I11" s="46">
        <f>I2+I3+I4+I5+I6+I7+I8+I9+I10</f>
        <v>24315.5</v>
      </c>
    </row>
    <row r="12" spans="1:9" x14ac:dyDescent="0.2">
      <c r="I12" s="47"/>
    </row>
    <row r="13" spans="1:9" x14ac:dyDescent="0.2">
      <c r="I13" s="48"/>
    </row>
    <row r="14" spans="1:9" x14ac:dyDescent="0.2">
      <c r="I14" s="47"/>
    </row>
    <row r="15" spans="1:9" x14ac:dyDescent="0.2">
      <c r="I15" s="47"/>
    </row>
  </sheetData>
  <pageMargins left="0.7" right="0.7" top="0.75" bottom="0.75" header="0.3" footer="0.3"/>
  <pageSetup paperSize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0215-A778-4F93-B7D2-EA559480075C}">
  <dimension ref="A1:I15"/>
  <sheetViews>
    <sheetView zoomScale="93" zoomScaleNormal="93" workbookViewId="0">
      <selection activeCell="D20" sqref="D20"/>
    </sheetView>
  </sheetViews>
  <sheetFormatPr baseColWidth="10" defaultRowHeight="12.75" x14ac:dyDescent="0.2"/>
  <cols>
    <col min="1" max="1" width="3.42578125" style="34" customWidth="1"/>
    <col min="2" max="2" width="31.28515625" style="34" customWidth="1"/>
    <col min="3" max="3" width="11" style="34" customWidth="1"/>
    <col min="4" max="4" width="29.28515625" style="34" customWidth="1"/>
    <col min="5" max="5" width="13" style="34" customWidth="1"/>
    <col min="6" max="6" width="14" style="34" customWidth="1"/>
    <col min="7" max="7" width="14.42578125" style="34" customWidth="1"/>
    <col min="8" max="8" width="15.5703125" style="34" customWidth="1"/>
    <col min="9" max="9" width="21.140625" style="34" customWidth="1"/>
    <col min="10" max="16384" width="11.42578125" style="34"/>
  </cols>
  <sheetData>
    <row r="1" spans="1:9" ht="31.5" customHeight="1" x14ac:dyDescent="0.2">
      <c r="A1" s="32" t="s">
        <v>0</v>
      </c>
      <c r="B1" s="32" t="s">
        <v>38</v>
      </c>
      <c r="C1" s="32" t="s">
        <v>71</v>
      </c>
      <c r="D1" s="32" t="s">
        <v>1</v>
      </c>
      <c r="E1" s="32" t="s">
        <v>2</v>
      </c>
      <c r="F1" s="33" t="s">
        <v>68</v>
      </c>
      <c r="G1" s="33" t="s">
        <v>69</v>
      </c>
      <c r="H1" s="33" t="s">
        <v>70</v>
      </c>
      <c r="I1" s="32" t="s">
        <v>72</v>
      </c>
    </row>
    <row r="2" spans="1:9" x14ac:dyDescent="0.2">
      <c r="A2" s="49">
        <v>1</v>
      </c>
      <c r="B2" s="35" t="s">
        <v>41</v>
      </c>
      <c r="C2" s="36">
        <v>44470</v>
      </c>
      <c r="D2" s="35" t="s">
        <v>6</v>
      </c>
      <c r="E2" s="37">
        <v>12000</v>
      </c>
      <c r="F2" s="38">
        <f t="shared" ref="F2:F9" si="0">E2/2</f>
        <v>6000</v>
      </c>
      <c r="G2" s="38">
        <f t="shared" ref="G2:G9" si="1">F2/15</f>
        <v>400</v>
      </c>
      <c r="H2" s="39">
        <v>15</v>
      </c>
      <c r="I2" s="38">
        <f>H2*G2</f>
        <v>6000</v>
      </c>
    </row>
    <row r="3" spans="1:9" x14ac:dyDescent="0.2">
      <c r="A3" s="49">
        <v>2</v>
      </c>
      <c r="B3" s="35" t="s">
        <v>73</v>
      </c>
      <c r="C3" s="36">
        <v>44470</v>
      </c>
      <c r="D3" s="35" t="s">
        <v>10</v>
      </c>
      <c r="E3" s="40">
        <v>6245</v>
      </c>
      <c r="F3" s="38">
        <f t="shared" si="0"/>
        <v>3122.5</v>
      </c>
      <c r="G3" s="38">
        <f t="shared" si="1"/>
        <v>208.16666666666666</v>
      </c>
      <c r="H3" s="39">
        <v>15</v>
      </c>
      <c r="I3" s="38">
        <f t="shared" ref="I3:I9" si="2">G3*H3</f>
        <v>3122.5</v>
      </c>
    </row>
    <row r="4" spans="1:9" x14ac:dyDescent="0.2">
      <c r="A4" s="49">
        <v>3</v>
      </c>
      <c r="B4" s="35" t="s">
        <v>42</v>
      </c>
      <c r="C4" s="36">
        <v>44470</v>
      </c>
      <c r="D4" s="35" t="s">
        <v>12</v>
      </c>
      <c r="E4" s="41">
        <v>6300</v>
      </c>
      <c r="F4" s="38">
        <f t="shared" si="0"/>
        <v>3150</v>
      </c>
      <c r="G4" s="38">
        <f t="shared" si="1"/>
        <v>210</v>
      </c>
      <c r="H4" s="39">
        <v>15</v>
      </c>
      <c r="I4" s="38">
        <f t="shared" si="2"/>
        <v>3150</v>
      </c>
    </row>
    <row r="5" spans="1:9" x14ac:dyDescent="0.2">
      <c r="A5" s="49">
        <v>4</v>
      </c>
      <c r="B5" s="35" t="s">
        <v>13</v>
      </c>
      <c r="C5" s="36">
        <v>42292</v>
      </c>
      <c r="D5" s="35" t="s">
        <v>14</v>
      </c>
      <c r="E5" s="37">
        <v>3918</v>
      </c>
      <c r="F5" s="38">
        <f t="shared" si="0"/>
        <v>1959</v>
      </c>
      <c r="G5" s="38">
        <f t="shared" si="1"/>
        <v>130.6</v>
      </c>
      <c r="H5" s="39">
        <v>15</v>
      </c>
      <c r="I5" s="38">
        <f t="shared" si="2"/>
        <v>1959</v>
      </c>
    </row>
    <row r="6" spans="1:9" x14ac:dyDescent="0.2">
      <c r="A6" s="49">
        <v>5</v>
      </c>
      <c r="B6" s="35" t="s">
        <v>15</v>
      </c>
      <c r="C6" s="36">
        <v>42292</v>
      </c>
      <c r="D6" s="35" t="s">
        <v>14</v>
      </c>
      <c r="E6" s="37">
        <v>3918</v>
      </c>
      <c r="F6" s="38">
        <f t="shared" si="0"/>
        <v>1959</v>
      </c>
      <c r="G6" s="38">
        <f t="shared" si="1"/>
        <v>130.6</v>
      </c>
      <c r="H6" s="39">
        <v>15</v>
      </c>
      <c r="I6" s="38">
        <f t="shared" si="2"/>
        <v>1959</v>
      </c>
    </row>
    <row r="7" spans="1:9" x14ac:dyDescent="0.2">
      <c r="A7" s="49">
        <v>6</v>
      </c>
      <c r="B7" s="35" t="s">
        <v>16</v>
      </c>
      <c r="C7" s="36">
        <v>39814</v>
      </c>
      <c r="D7" s="35" t="s">
        <v>17</v>
      </c>
      <c r="E7" s="37">
        <v>1250</v>
      </c>
      <c r="F7" s="38">
        <f t="shared" si="0"/>
        <v>625</v>
      </c>
      <c r="G7" s="38">
        <f t="shared" si="1"/>
        <v>41.666666666666664</v>
      </c>
      <c r="H7" s="39">
        <v>15</v>
      </c>
      <c r="I7" s="38">
        <f t="shared" si="2"/>
        <v>625</v>
      </c>
    </row>
    <row r="8" spans="1:9" x14ac:dyDescent="0.2">
      <c r="A8" s="49">
        <v>7</v>
      </c>
      <c r="B8" s="35" t="s">
        <v>43</v>
      </c>
      <c r="C8" s="36">
        <v>44470</v>
      </c>
      <c r="D8" s="35" t="s">
        <v>19</v>
      </c>
      <c r="E8" s="41">
        <v>5000</v>
      </c>
      <c r="F8" s="38">
        <f t="shared" si="0"/>
        <v>2500</v>
      </c>
      <c r="G8" s="38">
        <f t="shared" si="1"/>
        <v>166.66666666666666</v>
      </c>
      <c r="H8" s="39">
        <v>15</v>
      </c>
      <c r="I8" s="38">
        <v>2500</v>
      </c>
    </row>
    <row r="9" spans="1:9" x14ac:dyDescent="0.2">
      <c r="A9" s="49">
        <v>8</v>
      </c>
      <c r="B9" s="35" t="s">
        <v>75</v>
      </c>
      <c r="C9" s="36">
        <v>44480</v>
      </c>
      <c r="D9" s="35" t="s">
        <v>21</v>
      </c>
      <c r="E9" s="42">
        <v>7000</v>
      </c>
      <c r="F9" s="38">
        <f t="shared" si="0"/>
        <v>3500</v>
      </c>
      <c r="G9" s="38">
        <f t="shared" si="1"/>
        <v>233.33333333333334</v>
      </c>
      <c r="H9" s="39">
        <v>15</v>
      </c>
      <c r="I9" s="38">
        <f t="shared" si="2"/>
        <v>3500</v>
      </c>
    </row>
    <row r="10" spans="1:9" x14ac:dyDescent="0.2">
      <c r="A10" s="49">
        <v>9</v>
      </c>
      <c r="B10" s="35" t="s">
        <v>47</v>
      </c>
      <c r="C10" s="36">
        <v>44480</v>
      </c>
      <c r="D10" s="35" t="s">
        <v>48</v>
      </c>
      <c r="E10" s="42">
        <v>4000</v>
      </c>
      <c r="F10" s="38">
        <f>E10/2</f>
        <v>2000</v>
      </c>
      <c r="G10" s="38">
        <f>F10/15</f>
        <v>133.33333333333334</v>
      </c>
      <c r="H10" s="39">
        <v>15</v>
      </c>
      <c r="I10" s="38">
        <f>G10*H10</f>
        <v>2000.0000000000002</v>
      </c>
    </row>
    <row r="11" spans="1:9" x14ac:dyDescent="0.2">
      <c r="A11" s="35"/>
      <c r="B11" s="43" t="s">
        <v>62</v>
      </c>
      <c r="C11" s="43"/>
      <c r="D11" s="35"/>
      <c r="E11" s="44">
        <f>E2+E3+E4+E5+E6+E7+E8+E9+E10</f>
        <v>49631</v>
      </c>
      <c r="F11" s="45">
        <f>F2+F3+F4+F5+F6+F7+F8+F10+F9</f>
        <v>24815.5</v>
      </c>
      <c r="G11" s="35">
        <f>F11/15</f>
        <v>1654.3666666666666</v>
      </c>
      <c r="H11" s="35"/>
      <c r="I11" s="46">
        <f>I2+I3+I4+I5+I6+I7+I8+I9+I10</f>
        <v>24815.5</v>
      </c>
    </row>
    <row r="12" spans="1:9" x14ac:dyDescent="0.2">
      <c r="F12" s="47"/>
      <c r="I12" s="47"/>
    </row>
    <row r="13" spans="1:9" x14ac:dyDescent="0.2">
      <c r="I13" s="48"/>
    </row>
    <row r="14" spans="1:9" x14ac:dyDescent="0.2">
      <c r="I14" s="47"/>
    </row>
    <row r="15" spans="1:9" x14ac:dyDescent="0.2">
      <c r="I15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CF33-B47D-4BC5-9F94-E561AF2FF91C}">
  <dimension ref="A1:I21"/>
  <sheetViews>
    <sheetView zoomScale="106" zoomScaleNormal="106" workbookViewId="0">
      <selection activeCell="E24" sqref="E24"/>
    </sheetView>
  </sheetViews>
  <sheetFormatPr baseColWidth="10" defaultRowHeight="12.75" x14ac:dyDescent="0.2"/>
  <cols>
    <col min="1" max="1" width="4.85546875" style="34" customWidth="1"/>
    <col min="2" max="2" width="34.7109375" style="34" customWidth="1"/>
    <col min="3" max="3" width="16" style="34" customWidth="1"/>
    <col min="4" max="4" width="34.28515625" style="34" customWidth="1"/>
    <col min="5" max="5" width="15.5703125" style="34" customWidth="1"/>
    <col min="6" max="6" width="14" style="34" customWidth="1"/>
    <col min="7" max="7" width="14.42578125" style="34" customWidth="1"/>
    <col min="8" max="8" width="15.5703125" style="34" customWidth="1"/>
    <col min="9" max="9" width="21.140625" style="34" customWidth="1"/>
    <col min="10" max="16384" width="11.42578125" style="34"/>
  </cols>
  <sheetData>
    <row r="1" spans="1:9" ht="31.5" customHeight="1" x14ac:dyDescent="0.2">
      <c r="A1" s="32" t="s">
        <v>0</v>
      </c>
      <c r="B1" s="32" t="s">
        <v>38</v>
      </c>
      <c r="C1" s="32" t="s">
        <v>71</v>
      </c>
      <c r="D1" s="32" t="s">
        <v>1</v>
      </c>
      <c r="E1" s="32" t="s">
        <v>2</v>
      </c>
      <c r="F1" s="33" t="s">
        <v>68</v>
      </c>
      <c r="G1" s="33" t="s">
        <v>69</v>
      </c>
      <c r="H1" s="33" t="s">
        <v>70</v>
      </c>
      <c r="I1" s="32" t="s">
        <v>72</v>
      </c>
    </row>
    <row r="2" spans="1:9" x14ac:dyDescent="0.2">
      <c r="A2" s="49">
        <v>1</v>
      </c>
      <c r="B2" s="35" t="s">
        <v>41</v>
      </c>
      <c r="C2" s="36">
        <v>44470</v>
      </c>
      <c r="D2" s="35" t="s">
        <v>6</v>
      </c>
      <c r="E2" s="37">
        <v>12000</v>
      </c>
      <c r="F2" s="38">
        <f t="shared" ref="F2:F9" si="0">E2/2</f>
        <v>6000</v>
      </c>
      <c r="G2" s="38">
        <f t="shared" ref="G2:G9" si="1">F2/15</f>
        <v>400</v>
      </c>
      <c r="H2" s="39">
        <v>15</v>
      </c>
      <c r="I2" s="38">
        <f>H2*G2</f>
        <v>6000</v>
      </c>
    </row>
    <row r="3" spans="1:9" x14ac:dyDescent="0.2">
      <c r="A3" s="49">
        <v>2</v>
      </c>
      <c r="B3" s="35" t="s">
        <v>73</v>
      </c>
      <c r="C3" s="36">
        <v>44470</v>
      </c>
      <c r="D3" s="35" t="s">
        <v>10</v>
      </c>
      <c r="E3" s="40">
        <v>6245</v>
      </c>
      <c r="F3" s="38">
        <f t="shared" si="0"/>
        <v>3122.5</v>
      </c>
      <c r="G3" s="38">
        <f t="shared" si="1"/>
        <v>208.16666666666666</v>
      </c>
      <c r="H3" s="39">
        <v>15</v>
      </c>
      <c r="I3" s="38">
        <f t="shared" ref="I3:I9" si="2">G3*H3</f>
        <v>3122.5</v>
      </c>
    </row>
    <row r="4" spans="1:9" x14ac:dyDescent="0.2">
      <c r="A4" s="49">
        <v>3</v>
      </c>
      <c r="B4" s="35" t="s">
        <v>42</v>
      </c>
      <c r="C4" s="36">
        <v>44470</v>
      </c>
      <c r="D4" s="35" t="s">
        <v>12</v>
      </c>
      <c r="E4" s="41">
        <v>6300</v>
      </c>
      <c r="F4" s="38">
        <f t="shared" si="0"/>
        <v>3150</v>
      </c>
      <c r="G4" s="38">
        <f t="shared" si="1"/>
        <v>210</v>
      </c>
      <c r="H4" s="39">
        <v>15</v>
      </c>
      <c r="I4" s="38">
        <f t="shared" si="2"/>
        <v>3150</v>
      </c>
    </row>
    <row r="5" spans="1:9" x14ac:dyDescent="0.2">
      <c r="A5" s="49">
        <v>4</v>
      </c>
      <c r="B5" s="35" t="s">
        <v>13</v>
      </c>
      <c r="C5" s="36">
        <v>42292</v>
      </c>
      <c r="D5" s="35" t="s">
        <v>14</v>
      </c>
      <c r="E5" s="37">
        <v>3918</v>
      </c>
      <c r="F5" s="38">
        <f t="shared" si="0"/>
        <v>1959</v>
      </c>
      <c r="G5" s="38">
        <f t="shared" si="1"/>
        <v>130.6</v>
      </c>
      <c r="H5" s="39">
        <v>15</v>
      </c>
      <c r="I5" s="38">
        <f t="shared" si="2"/>
        <v>1959</v>
      </c>
    </row>
    <row r="6" spans="1:9" x14ac:dyDescent="0.2">
      <c r="A6" s="49">
        <v>5</v>
      </c>
      <c r="B6" s="35" t="s">
        <v>15</v>
      </c>
      <c r="C6" s="36">
        <v>42292</v>
      </c>
      <c r="D6" s="35" t="s">
        <v>14</v>
      </c>
      <c r="E6" s="37">
        <v>3918</v>
      </c>
      <c r="F6" s="38">
        <f t="shared" si="0"/>
        <v>1959</v>
      </c>
      <c r="G6" s="38">
        <f t="shared" si="1"/>
        <v>130.6</v>
      </c>
      <c r="H6" s="39">
        <v>15</v>
      </c>
      <c r="I6" s="38">
        <f t="shared" si="2"/>
        <v>1959</v>
      </c>
    </row>
    <row r="7" spans="1:9" x14ac:dyDescent="0.2">
      <c r="A7" s="49">
        <v>6</v>
      </c>
      <c r="B7" s="35" t="s">
        <v>16</v>
      </c>
      <c r="C7" s="36">
        <v>39814</v>
      </c>
      <c r="D7" s="35" t="s">
        <v>17</v>
      </c>
      <c r="E7" s="37">
        <v>1250</v>
      </c>
      <c r="F7" s="38">
        <f t="shared" si="0"/>
        <v>625</v>
      </c>
      <c r="G7" s="38">
        <f t="shared" si="1"/>
        <v>41.666666666666664</v>
      </c>
      <c r="H7" s="39">
        <v>15</v>
      </c>
      <c r="I7" s="38">
        <f t="shared" si="2"/>
        <v>625</v>
      </c>
    </row>
    <row r="8" spans="1:9" x14ac:dyDescent="0.2">
      <c r="A8" s="49">
        <v>7</v>
      </c>
      <c r="B8" s="35" t="s">
        <v>43</v>
      </c>
      <c r="C8" s="36">
        <v>44470</v>
      </c>
      <c r="D8" s="35" t="s">
        <v>19</v>
      </c>
      <c r="E8" s="41">
        <v>5000</v>
      </c>
      <c r="F8" s="38">
        <f t="shared" si="0"/>
        <v>2500</v>
      </c>
      <c r="G8" s="38">
        <f t="shared" si="1"/>
        <v>166.66666666666666</v>
      </c>
      <c r="H8" s="39">
        <v>15</v>
      </c>
      <c r="I8" s="38">
        <v>2500</v>
      </c>
    </row>
    <row r="9" spans="1:9" x14ac:dyDescent="0.2">
      <c r="A9" s="49">
        <v>8</v>
      </c>
      <c r="B9" s="35" t="s">
        <v>75</v>
      </c>
      <c r="C9" s="36">
        <v>44480</v>
      </c>
      <c r="D9" s="35" t="s">
        <v>21</v>
      </c>
      <c r="E9" s="42">
        <v>7000</v>
      </c>
      <c r="F9" s="38">
        <f t="shared" si="0"/>
        <v>3500</v>
      </c>
      <c r="G9" s="38">
        <f t="shared" si="1"/>
        <v>233.33333333333334</v>
      </c>
      <c r="H9" s="39">
        <v>15</v>
      </c>
      <c r="I9" s="38">
        <f t="shared" si="2"/>
        <v>3500</v>
      </c>
    </row>
    <row r="10" spans="1:9" x14ac:dyDescent="0.2">
      <c r="A10" s="49">
        <v>9</v>
      </c>
      <c r="B10" s="35" t="s">
        <v>47</v>
      </c>
      <c r="C10" s="36">
        <v>44480</v>
      </c>
      <c r="D10" s="35" t="s">
        <v>48</v>
      </c>
      <c r="E10" s="42">
        <v>6000</v>
      </c>
      <c r="F10" s="38">
        <f>E10/2</f>
        <v>3000</v>
      </c>
      <c r="G10" s="38">
        <f>F10/15</f>
        <v>200</v>
      </c>
      <c r="H10" s="39">
        <v>15</v>
      </c>
      <c r="I10" s="38">
        <f>G10*H10</f>
        <v>3000</v>
      </c>
    </row>
    <row r="11" spans="1:9" x14ac:dyDescent="0.2">
      <c r="A11" s="49">
        <v>10</v>
      </c>
      <c r="B11" s="35" t="s">
        <v>78</v>
      </c>
      <c r="C11" s="36">
        <v>44516</v>
      </c>
      <c r="D11" s="35" t="s">
        <v>76</v>
      </c>
      <c r="E11" s="42">
        <v>4000</v>
      </c>
      <c r="F11" s="38">
        <f>E11/2</f>
        <v>2000</v>
      </c>
      <c r="G11" s="38">
        <f>F11/15</f>
        <v>133.33333333333334</v>
      </c>
      <c r="H11" s="39">
        <v>15</v>
      </c>
      <c r="I11" s="38">
        <f>G11*H11</f>
        <v>2000.0000000000002</v>
      </c>
    </row>
    <row r="12" spans="1:9" x14ac:dyDescent="0.2">
      <c r="A12" s="49">
        <v>11</v>
      </c>
      <c r="B12" s="35" t="s">
        <v>79</v>
      </c>
      <c r="C12" s="36">
        <v>44523</v>
      </c>
      <c r="D12" s="35" t="s">
        <v>77</v>
      </c>
      <c r="E12" s="42">
        <v>5000</v>
      </c>
      <c r="F12" s="38">
        <f>E12/2</f>
        <v>2500</v>
      </c>
      <c r="G12" s="38">
        <f>F12/15</f>
        <v>166.66666666666666</v>
      </c>
      <c r="H12" s="39">
        <v>8</v>
      </c>
      <c r="I12" s="38">
        <f>G12*H12</f>
        <v>1333.3333333333333</v>
      </c>
    </row>
    <row r="13" spans="1:9" x14ac:dyDescent="0.2">
      <c r="A13" s="35"/>
      <c r="B13" s="43" t="s">
        <v>62</v>
      </c>
      <c r="C13" s="43"/>
      <c r="D13" s="35"/>
      <c r="E13" s="44">
        <f>E2+E3+E4+E5+E6+E7+E8+E9+E10+E11+E12</f>
        <v>60631</v>
      </c>
      <c r="F13" s="45">
        <f>F2+F3+F4+F5+F6+F7+F8+F9+F10+F11+F12</f>
        <v>30315.5</v>
      </c>
      <c r="G13" s="38">
        <f>G2+G3+G4+G5+G6+G7+G8+G9+G10+G11+G12</f>
        <v>2021.0333333333333</v>
      </c>
      <c r="H13" s="35"/>
      <c r="I13" s="46">
        <f>I2+I3+I4+I5+I6+I7+I8+I9+I10+I11+I12</f>
        <v>29148.833333333332</v>
      </c>
    </row>
    <row r="14" spans="1:9" x14ac:dyDescent="0.2">
      <c r="F14" s="47"/>
      <c r="G14" s="34">
        <f>F14/15</f>
        <v>0</v>
      </c>
      <c r="I14" s="47"/>
    </row>
    <row r="15" spans="1:9" x14ac:dyDescent="0.2">
      <c r="I15" s="48"/>
    </row>
    <row r="16" spans="1:9" x14ac:dyDescent="0.2">
      <c r="I16" s="47"/>
    </row>
    <row r="17" spans="5:9" x14ac:dyDescent="0.2">
      <c r="I17" s="47"/>
    </row>
    <row r="18" spans="5:9" x14ac:dyDescent="0.2">
      <c r="E18" s="47"/>
    </row>
    <row r="20" spans="5:9" x14ac:dyDescent="0.2">
      <c r="E20" s="47"/>
    </row>
    <row r="21" spans="5:9" x14ac:dyDescent="0.2">
      <c r="E2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40F22-6BA2-4EA4-B187-D3D61C8D5EFB}">
  <dimension ref="A1:I16"/>
  <sheetViews>
    <sheetView tabSelected="1" workbookViewId="0">
      <selection activeCell="D24" sqref="D24:D25"/>
    </sheetView>
  </sheetViews>
  <sheetFormatPr baseColWidth="10" defaultRowHeight="15" x14ac:dyDescent="0.25"/>
  <cols>
    <col min="1" max="1" width="8.42578125" customWidth="1"/>
    <col min="2" max="2" width="32.5703125" customWidth="1"/>
    <col min="4" max="4" width="51.85546875" customWidth="1"/>
  </cols>
  <sheetData>
    <row r="1" spans="1:9" ht="51.75" x14ac:dyDescent="0.25">
      <c r="A1" s="32" t="s">
        <v>0</v>
      </c>
      <c r="B1" s="32" t="s">
        <v>38</v>
      </c>
      <c r="C1" s="32" t="s">
        <v>71</v>
      </c>
      <c r="D1" s="32" t="s">
        <v>1</v>
      </c>
      <c r="E1" s="32" t="s">
        <v>2</v>
      </c>
      <c r="F1" s="33" t="s">
        <v>68</v>
      </c>
      <c r="G1" s="33" t="s">
        <v>69</v>
      </c>
      <c r="H1" s="33" t="s">
        <v>70</v>
      </c>
      <c r="I1" s="32" t="s">
        <v>72</v>
      </c>
    </row>
    <row r="2" spans="1:9" x14ac:dyDescent="0.25">
      <c r="A2" s="50">
        <v>1</v>
      </c>
      <c r="B2" s="35" t="s">
        <v>41</v>
      </c>
      <c r="C2" s="36">
        <v>44470</v>
      </c>
      <c r="D2" s="35" t="s">
        <v>6</v>
      </c>
      <c r="E2" s="37">
        <v>12000</v>
      </c>
      <c r="F2" s="38">
        <f t="shared" ref="F2:F9" si="0">E2/2</f>
        <v>6000</v>
      </c>
      <c r="G2" s="38">
        <f t="shared" ref="G2:G9" si="1">F2/15</f>
        <v>400</v>
      </c>
      <c r="H2" s="39">
        <v>15</v>
      </c>
      <c r="I2" s="38">
        <f>H2*G2</f>
        <v>6000</v>
      </c>
    </row>
    <row r="3" spans="1:9" x14ac:dyDescent="0.25">
      <c r="A3" s="50">
        <v>2</v>
      </c>
      <c r="B3" s="35" t="s">
        <v>73</v>
      </c>
      <c r="C3" s="36">
        <v>44470</v>
      </c>
      <c r="D3" s="35" t="s">
        <v>10</v>
      </c>
      <c r="E3" s="40">
        <v>6245</v>
      </c>
      <c r="F3" s="38">
        <f t="shared" si="0"/>
        <v>3122.5</v>
      </c>
      <c r="G3" s="38">
        <f t="shared" si="1"/>
        <v>208.16666666666666</v>
      </c>
      <c r="H3" s="39">
        <v>15</v>
      </c>
      <c r="I3" s="38">
        <f t="shared" ref="I3:I9" si="2">G3*H3</f>
        <v>3122.5</v>
      </c>
    </row>
    <row r="4" spans="1:9" x14ac:dyDescent="0.25">
      <c r="A4" s="50">
        <v>3</v>
      </c>
      <c r="B4" s="35" t="s">
        <v>42</v>
      </c>
      <c r="C4" s="36">
        <v>44470</v>
      </c>
      <c r="D4" s="35" t="s">
        <v>12</v>
      </c>
      <c r="E4" s="41">
        <v>6300</v>
      </c>
      <c r="F4" s="38">
        <f t="shared" si="0"/>
        <v>3150</v>
      </c>
      <c r="G4" s="38">
        <f t="shared" si="1"/>
        <v>210</v>
      </c>
      <c r="H4" s="39">
        <v>15</v>
      </c>
      <c r="I4" s="38">
        <f t="shared" si="2"/>
        <v>3150</v>
      </c>
    </row>
    <row r="5" spans="1:9" x14ac:dyDescent="0.25">
      <c r="A5" s="50">
        <v>4</v>
      </c>
      <c r="B5" s="35" t="s">
        <v>13</v>
      </c>
      <c r="C5" s="36">
        <v>42292</v>
      </c>
      <c r="D5" s="35" t="s">
        <v>14</v>
      </c>
      <c r="E5" s="37">
        <v>3918</v>
      </c>
      <c r="F5" s="38">
        <f t="shared" si="0"/>
        <v>1959</v>
      </c>
      <c r="G5" s="38">
        <f t="shared" si="1"/>
        <v>130.6</v>
      </c>
      <c r="H5" s="39">
        <v>15</v>
      </c>
      <c r="I5" s="38">
        <f t="shared" si="2"/>
        <v>1959</v>
      </c>
    </row>
    <row r="6" spans="1:9" x14ac:dyDescent="0.25">
      <c r="A6" s="50">
        <v>5</v>
      </c>
      <c r="B6" s="35" t="s">
        <v>15</v>
      </c>
      <c r="C6" s="36">
        <v>42292</v>
      </c>
      <c r="D6" s="35" t="s">
        <v>14</v>
      </c>
      <c r="E6" s="37">
        <v>3918</v>
      </c>
      <c r="F6" s="38">
        <f t="shared" si="0"/>
        <v>1959</v>
      </c>
      <c r="G6" s="38">
        <f t="shared" si="1"/>
        <v>130.6</v>
      </c>
      <c r="H6" s="39">
        <v>15</v>
      </c>
      <c r="I6" s="38">
        <f t="shared" si="2"/>
        <v>1959</v>
      </c>
    </row>
    <row r="7" spans="1:9" x14ac:dyDescent="0.25">
      <c r="A7" s="50">
        <v>6</v>
      </c>
      <c r="B7" s="35" t="s">
        <v>16</v>
      </c>
      <c r="C7" s="36">
        <v>39814</v>
      </c>
      <c r="D7" s="35" t="s">
        <v>17</v>
      </c>
      <c r="E7" s="37">
        <v>1250</v>
      </c>
      <c r="F7" s="38">
        <f t="shared" si="0"/>
        <v>625</v>
      </c>
      <c r="G7" s="38">
        <f t="shared" si="1"/>
        <v>41.666666666666664</v>
      </c>
      <c r="H7" s="39">
        <v>15</v>
      </c>
      <c r="I7" s="38">
        <f t="shared" si="2"/>
        <v>625</v>
      </c>
    </row>
    <row r="8" spans="1:9" x14ac:dyDescent="0.25">
      <c r="A8" s="50">
        <v>7</v>
      </c>
      <c r="B8" s="35" t="s">
        <v>43</v>
      </c>
      <c r="C8" s="36">
        <v>44470</v>
      </c>
      <c r="D8" s="35" t="s">
        <v>19</v>
      </c>
      <c r="E8" s="41">
        <v>5000</v>
      </c>
      <c r="F8" s="38">
        <f t="shared" si="0"/>
        <v>2500</v>
      </c>
      <c r="G8" s="38">
        <f t="shared" si="1"/>
        <v>166.66666666666666</v>
      </c>
      <c r="H8" s="39">
        <v>15</v>
      </c>
      <c r="I8" s="38">
        <v>2500</v>
      </c>
    </row>
    <row r="9" spans="1:9" x14ac:dyDescent="0.25">
      <c r="A9" s="50">
        <v>8</v>
      </c>
      <c r="B9" s="35" t="s">
        <v>75</v>
      </c>
      <c r="C9" s="36">
        <v>44480</v>
      </c>
      <c r="D9" s="35" t="s">
        <v>21</v>
      </c>
      <c r="E9" s="42">
        <v>7000</v>
      </c>
      <c r="F9" s="38">
        <f t="shared" si="0"/>
        <v>3500</v>
      </c>
      <c r="G9" s="38">
        <f t="shared" si="1"/>
        <v>233.33333333333334</v>
      </c>
      <c r="H9" s="39">
        <v>15</v>
      </c>
      <c r="I9" s="38">
        <f t="shared" si="2"/>
        <v>3500</v>
      </c>
    </row>
    <row r="10" spans="1:9" x14ac:dyDescent="0.25">
      <c r="A10" s="50">
        <v>9</v>
      </c>
      <c r="B10" s="35" t="s">
        <v>47</v>
      </c>
      <c r="C10" s="36">
        <v>44480</v>
      </c>
      <c r="D10" s="35" t="s">
        <v>48</v>
      </c>
      <c r="E10" s="42">
        <v>6000</v>
      </c>
      <c r="F10" s="38">
        <f>E10/2</f>
        <v>3000</v>
      </c>
      <c r="G10" s="38">
        <f>F10/15</f>
        <v>200</v>
      </c>
      <c r="H10" s="39">
        <v>15</v>
      </c>
      <c r="I10" s="38">
        <f>G10*H10</f>
        <v>3000</v>
      </c>
    </row>
    <row r="11" spans="1:9" x14ac:dyDescent="0.25">
      <c r="A11" s="50">
        <v>10</v>
      </c>
      <c r="B11" s="35" t="s">
        <v>78</v>
      </c>
      <c r="C11" s="36">
        <v>44516</v>
      </c>
      <c r="D11" s="35" t="s">
        <v>76</v>
      </c>
      <c r="E11" s="42">
        <v>4000</v>
      </c>
      <c r="F11" s="38">
        <f>E11/2</f>
        <v>2000</v>
      </c>
      <c r="G11" s="38">
        <f>F11/15</f>
        <v>133.33333333333334</v>
      </c>
      <c r="H11" s="39">
        <v>15</v>
      </c>
      <c r="I11" s="38">
        <f>G11*H11</f>
        <v>2000.0000000000002</v>
      </c>
    </row>
    <row r="12" spans="1:9" x14ac:dyDescent="0.25">
      <c r="A12" s="50">
        <v>11</v>
      </c>
      <c r="B12" s="35" t="s">
        <v>79</v>
      </c>
      <c r="C12" s="36">
        <v>44523</v>
      </c>
      <c r="D12" s="35" t="s">
        <v>77</v>
      </c>
      <c r="E12" s="42">
        <v>5000</v>
      </c>
      <c r="F12" s="38">
        <f>E12/2</f>
        <v>2500</v>
      </c>
      <c r="G12" s="38">
        <f>F12/15</f>
        <v>166.66666666666666</v>
      </c>
      <c r="H12" s="39">
        <v>15</v>
      </c>
      <c r="I12" s="38">
        <v>2500</v>
      </c>
    </row>
    <row r="13" spans="1:9" x14ac:dyDescent="0.25">
      <c r="A13" s="50">
        <v>12</v>
      </c>
      <c r="B13" s="35" t="s">
        <v>80</v>
      </c>
      <c r="C13" s="36">
        <v>44531</v>
      </c>
      <c r="D13" s="35" t="s">
        <v>82</v>
      </c>
      <c r="E13" s="42">
        <f>F13*2</f>
        <v>6500</v>
      </c>
      <c r="F13" s="38">
        <v>3250</v>
      </c>
      <c r="G13" s="38">
        <f>F13/15</f>
        <v>216.66666666666666</v>
      </c>
      <c r="H13" s="39">
        <v>15</v>
      </c>
      <c r="I13" s="38">
        <v>3250</v>
      </c>
    </row>
    <row r="14" spans="1:9" x14ac:dyDescent="0.25">
      <c r="A14" s="50">
        <v>13</v>
      </c>
      <c r="B14" s="35" t="s">
        <v>81</v>
      </c>
      <c r="C14" s="36">
        <v>44531</v>
      </c>
      <c r="D14" s="35" t="s">
        <v>82</v>
      </c>
      <c r="E14" s="42">
        <f>F14*2</f>
        <v>6500</v>
      </c>
      <c r="F14" s="38">
        <v>3250</v>
      </c>
      <c r="G14" s="38">
        <f>F14/15</f>
        <v>216.66666666666666</v>
      </c>
      <c r="H14" s="39">
        <v>15</v>
      </c>
      <c r="I14" s="38">
        <v>3250</v>
      </c>
    </row>
    <row r="15" spans="1:9" x14ac:dyDescent="0.25">
      <c r="A15" s="35"/>
      <c r="B15" s="43" t="s">
        <v>62</v>
      </c>
      <c r="C15" s="43"/>
      <c r="D15" s="35"/>
      <c r="E15" s="44">
        <f>E2+E3+E4+E5+E6+E7+E8+E9+E10+E11+E12</f>
        <v>60631</v>
      </c>
      <c r="F15" s="45">
        <f>F2+F3+F4+F5+F6+F7+F8+F9+F10+F11+F12</f>
        <v>30315.5</v>
      </c>
      <c r="G15" s="38">
        <f>G2+G3+G4+G5+G6+G7+G8+G9+G10+G11+G12</f>
        <v>2021.0333333333333</v>
      </c>
      <c r="H15" s="35"/>
      <c r="I15" s="46">
        <f>I2+I3+I4+I5+I6+I7+I8+I9+I10+I11+I12+I13+I14</f>
        <v>36815.5</v>
      </c>
    </row>
    <row r="16" spans="1:9" x14ac:dyDescent="0.25">
      <c r="A16" s="34"/>
      <c r="B16" s="34"/>
      <c r="C16" s="34"/>
      <c r="D16" s="34"/>
      <c r="E16" s="34"/>
      <c r="F16" s="47"/>
      <c r="G16" s="34">
        <f>F16/15</f>
        <v>0</v>
      </c>
      <c r="H16" s="34"/>
      <c r="I16" s="4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10BF3-A4AD-48AB-A1C5-374C2DB58B53}">
  <dimension ref="A1:I16"/>
  <sheetViews>
    <sheetView workbookViewId="0">
      <selection activeCell="K30" sqref="K30"/>
    </sheetView>
  </sheetViews>
  <sheetFormatPr baseColWidth="10" defaultRowHeight="15" x14ac:dyDescent="0.25"/>
  <cols>
    <col min="1" max="1" width="8.42578125" customWidth="1"/>
    <col min="2" max="2" width="32.5703125" customWidth="1"/>
    <col min="4" max="4" width="55.7109375" customWidth="1"/>
  </cols>
  <sheetData>
    <row r="1" spans="1:9" ht="51.75" x14ac:dyDescent="0.25">
      <c r="A1" s="32" t="s">
        <v>0</v>
      </c>
      <c r="B1" s="32" t="s">
        <v>38</v>
      </c>
      <c r="C1" s="32" t="s">
        <v>71</v>
      </c>
      <c r="D1" s="32" t="s">
        <v>1</v>
      </c>
      <c r="E1" s="32" t="s">
        <v>2</v>
      </c>
      <c r="F1" s="33" t="s">
        <v>68</v>
      </c>
      <c r="G1" s="33" t="s">
        <v>69</v>
      </c>
      <c r="H1" s="33" t="s">
        <v>70</v>
      </c>
      <c r="I1" s="32" t="s">
        <v>72</v>
      </c>
    </row>
    <row r="2" spans="1:9" x14ac:dyDescent="0.25">
      <c r="A2" s="50">
        <v>1</v>
      </c>
      <c r="B2" s="35" t="s">
        <v>41</v>
      </c>
      <c r="C2" s="36">
        <v>44470</v>
      </c>
      <c r="D2" s="35" t="s">
        <v>6</v>
      </c>
      <c r="E2" s="37">
        <v>12000</v>
      </c>
      <c r="F2" s="38">
        <f t="shared" ref="F2:F9" si="0">E2/2</f>
        <v>6000</v>
      </c>
      <c r="G2" s="38">
        <f t="shared" ref="G2:G9" si="1">F2/15</f>
        <v>400</v>
      </c>
      <c r="H2" s="39">
        <v>15</v>
      </c>
      <c r="I2" s="38">
        <f>H2*G2</f>
        <v>6000</v>
      </c>
    </row>
    <row r="3" spans="1:9" x14ac:dyDescent="0.25">
      <c r="A3" s="50">
        <v>2</v>
      </c>
      <c r="B3" s="35" t="s">
        <v>73</v>
      </c>
      <c r="C3" s="36">
        <v>44470</v>
      </c>
      <c r="D3" s="35" t="s">
        <v>10</v>
      </c>
      <c r="E3" s="40">
        <v>6245</v>
      </c>
      <c r="F3" s="38">
        <f t="shared" si="0"/>
        <v>3122.5</v>
      </c>
      <c r="G3" s="38">
        <f t="shared" si="1"/>
        <v>208.16666666666666</v>
      </c>
      <c r="H3" s="39">
        <v>15</v>
      </c>
      <c r="I3" s="38">
        <f t="shared" ref="I3:I9" si="2">G3*H3</f>
        <v>3122.5</v>
      </c>
    </row>
    <row r="4" spans="1:9" x14ac:dyDescent="0.25">
      <c r="A4" s="50">
        <v>3</v>
      </c>
      <c r="B4" s="35" t="s">
        <v>42</v>
      </c>
      <c r="C4" s="36">
        <v>44470</v>
      </c>
      <c r="D4" s="35" t="s">
        <v>12</v>
      </c>
      <c r="E4" s="41">
        <v>6300</v>
      </c>
      <c r="F4" s="38">
        <f t="shared" si="0"/>
        <v>3150</v>
      </c>
      <c r="G4" s="38">
        <f t="shared" si="1"/>
        <v>210</v>
      </c>
      <c r="H4" s="39">
        <v>15</v>
      </c>
      <c r="I4" s="38">
        <f t="shared" si="2"/>
        <v>3150</v>
      </c>
    </row>
    <row r="5" spans="1:9" x14ac:dyDescent="0.25">
      <c r="A5" s="50">
        <v>4</v>
      </c>
      <c r="B5" s="35" t="s">
        <v>13</v>
      </c>
      <c r="C5" s="36">
        <v>42292</v>
      </c>
      <c r="D5" s="35" t="s">
        <v>14</v>
      </c>
      <c r="E5" s="37">
        <v>3918</v>
      </c>
      <c r="F5" s="38">
        <f t="shared" si="0"/>
        <v>1959</v>
      </c>
      <c r="G5" s="38">
        <f t="shared" si="1"/>
        <v>130.6</v>
      </c>
      <c r="H5" s="39">
        <v>15</v>
      </c>
      <c r="I5" s="38">
        <f t="shared" si="2"/>
        <v>1959</v>
      </c>
    </row>
    <row r="6" spans="1:9" x14ac:dyDescent="0.25">
      <c r="A6" s="50">
        <v>5</v>
      </c>
      <c r="B6" s="35" t="s">
        <v>15</v>
      </c>
      <c r="C6" s="36">
        <v>42292</v>
      </c>
      <c r="D6" s="35" t="s">
        <v>14</v>
      </c>
      <c r="E6" s="37">
        <v>3918</v>
      </c>
      <c r="F6" s="38">
        <f t="shared" si="0"/>
        <v>1959</v>
      </c>
      <c r="G6" s="38">
        <f t="shared" si="1"/>
        <v>130.6</v>
      </c>
      <c r="H6" s="39">
        <v>15</v>
      </c>
      <c r="I6" s="38">
        <f t="shared" si="2"/>
        <v>1959</v>
      </c>
    </row>
    <row r="7" spans="1:9" x14ac:dyDescent="0.25">
      <c r="A7" s="50">
        <v>6</v>
      </c>
      <c r="B7" s="35" t="s">
        <v>16</v>
      </c>
      <c r="C7" s="36">
        <v>39814</v>
      </c>
      <c r="D7" s="35" t="s">
        <v>17</v>
      </c>
      <c r="E7" s="37">
        <v>1250</v>
      </c>
      <c r="F7" s="38">
        <f t="shared" si="0"/>
        <v>625</v>
      </c>
      <c r="G7" s="38">
        <f t="shared" si="1"/>
        <v>41.666666666666664</v>
      </c>
      <c r="H7" s="39">
        <v>15</v>
      </c>
      <c r="I7" s="38">
        <f t="shared" si="2"/>
        <v>625</v>
      </c>
    </row>
    <row r="8" spans="1:9" x14ac:dyDescent="0.25">
      <c r="A8" s="50">
        <v>7</v>
      </c>
      <c r="B8" s="35" t="s">
        <v>43</v>
      </c>
      <c r="C8" s="36">
        <v>44470</v>
      </c>
      <c r="D8" s="35" t="s">
        <v>19</v>
      </c>
      <c r="E8" s="41">
        <v>5000</v>
      </c>
      <c r="F8" s="38">
        <f t="shared" si="0"/>
        <v>2500</v>
      </c>
      <c r="G8" s="38">
        <f t="shared" si="1"/>
        <v>166.66666666666666</v>
      </c>
      <c r="H8" s="39">
        <v>15</v>
      </c>
      <c r="I8" s="38">
        <v>2500</v>
      </c>
    </row>
    <row r="9" spans="1:9" x14ac:dyDescent="0.25">
      <c r="A9" s="50">
        <v>8</v>
      </c>
      <c r="B9" s="35" t="s">
        <v>75</v>
      </c>
      <c r="C9" s="36">
        <v>44480</v>
      </c>
      <c r="D9" s="35" t="s">
        <v>21</v>
      </c>
      <c r="E9" s="42">
        <v>7000</v>
      </c>
      <c r="F9" s="38">
        <f t="shared" si="0"/>
        <v>3500</v>
      </c>
      <c r="G9" s="38">
        <f t="shared" si="1"/>
        <v>233.33333333333334</v>
      </c>
      <c r="H9" s="39">
        <v>15</v>
      </c>
      <c r="I9" s="38">
        <f t="shared" si="2"/>
        <v>3500</v>
      </c>
    </row>
    <row r="10" spans="1:9" x14ac:dyDescent="0.25">
      <c r="A10" s="50">
        <v>9</v>
      </c>
      <c r="B10" s="35" t="s">
        <v>47</v>
      </c>
      <c r="C10" s="36">
        <v>44480</v>
      </c>
      <c r="D10" s="35" t="s">
        <v>48</v>
      </c>
      <c r="E10" s="42">
        <v>6000</v>
      </c>
      <c r="F10" s="38">
        <f>E10/2</f>
        <v>3000</v>
      </c>
      <c r="G10" s="38">
        <f>F10/15</f>
        <v>200</v>
      </c>
      <c r="H10" s="39">
        <v>15</v>
      </c>
      <c r="I10" s="38">
        <f>G10*H10</f>
        <v>3000</v>
      </c>
    </row>
    <row r="11" spans="1:9" x14ac:dyDescent="0.25">
      <c r="A11" s="50">
        <v>10</v>
      </c>
      <c r="B11" s="35" t="s">
        <v>78</v>
      </c>
      <c r="C11" s="36">
        <v>44516</v>
      </c>
      <c r="D11" s="35" t="s">
        <v>76</v>
      </c>
      <c r="E11" s="42">
        <v>4000</v>
      </c>
      <c r="F11" s="38">
        <f>E11/2</f>
        <v>2000</v>
      </c>
      <c r="G11" s="38">
        <f>F11/15</f>
        <v>133.33333333333334</v>
      </c>
      <c r="H11" s="39">
        <v>15</v>
      </c>
      <c r="I11" s="38">
        <f>G11*H11</f>
        <v>2000.0000000000002</v>
      </c>
    </row>
    <row r="12" spans="1:9" x14ac:dyDescent="0.25">
      <c r="A12" s="50">
        <v>11</v>
      </c>
      <c r="B12" s="35" t="s">
        <v>79</v>
      </c>
      <c r="C12" s="36">
        <v>44523</v>
      </c>
      <c r="D12" s="35" t="s">
        <v>77</v>
      </c>
      <c r="E12" s="42">
        <v>5000</v>
      </c>
      <c r="F12" s="38">
        <f>E12/2</f>
        <v>2500</v>
      </c>
      <c r="G12" s="38">
        <f>F12/15</f>
        <v>166.66666666666666</v>
      </c>
      <c r="H12" s="39">
        <v>15</v>
      </c>
      <c r="I12" s="38">
        <v>2500</v>
      </c>
    </row>
    <row r="13" spans="1:9" x14ac:dyDescent="0.25">
      <c r="A13" s="50">
        <v>12</v>
      </c>
      <c r="B13" s="35" t="s">
        <v>80</v>
      </c>
      <c r="C13" s="36">
        <v>44531</v>
      </c>
      <c r="D13" s="35" t="s">
        <v>82</v>
      </c>
      <c r="E13" s="42">
        <f>F13*2</f>
        <v>6500</v>
      </c>
      <c r="F13" s="38">
        <v>3250</v>
      </c>
      <c r="G13" s="38">
        <f>F13/15</f>
        <v>216.66666666666666</v>
      </c>
      <c r="H13" s="39">
        <v>15</v>
      </c>
      <c r="I13" s="38">
        <v>3250</v>
      </c>
    </row>
    <row r="14" spans="1:9" x14ac:dyDescent="0.25">
      <c r="A14" s="50">
        <v>13</v>
      </c>
      <c r="B14" s="35" t="s">
        <v>81</v>
      </c>
      <c r="C14" s="36">
        <v>44531</v>
      </c>
      <c r="D14" s="35" t="s">
        <v>82</v>
      </c>
      <c r="E14" s="42">
        <f>F14*2</f>
        <v>6500</v>
      </c>
      <c r="F14" s="38">
        <v>3250</v>
      </c>
      <c r="G14" s="38">
        <f>F14/15</f>
        <v>216.66666666666666</v>
      </c>
      <c r="H14" s="39">
        <v>15</v>
      </c>
      <c r="I14" s="38">
        <v>3250</v>
      </c>
    </row>
    <row r="15" spans="1:9" x14ac:dyDescent="0.25">
      <c r="A15" s="35"/>
      <c r="B15" s="43" t="s">
        <v>62</v>
      </c>
      <c r="C15" s="43"/>
      <c r="D15" s="35"/>
      <c r="E15" s="44">
        <f>E2+E3+E4+E5+E6+E7+E8+E9+E10+E11+E12</f>
        <v>60631</v>
      </c>
      <c r="F15" s="45">
        <f>F2+F3+F4+F5+F6+F7+F8+F9+F10+F11+F12</f>
        <v>30315.5</v>
      </c>
      <c r="G15" s="38">
        <f>G2+G3+G4+G5+G6+G7+G8+G9+G10+G11+G12</f>
        <v>2021.0333333333333</v>
      </c>
      <c r="H15" s="35"/>
      <c r="I15" s="46">
        <f>I2+I3+I4+I5+I6+I7+I8+I9+I10+I11+I12+I13+I14</f>
        <v>36815.5</v>
      </c>
    </row>
    <row r="16" spans="1:9" x14ac:dyDescent="0.25">
      <c r="A16" s="34"/>
      <c r="B16" s="34"/>
      <c r="C16" s="34"/>
      <c r="D16" s="34"/>
      <c r="E16" s="34"/>
      <c r="F16" s="47"/>
      <c r="G16" s="34">
        <f>F16/15</f>
        <v>0</v>
      </c>
      <c r="H16" s="34"/>
      <c r="I16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</vt:lpstr>
      <vt:lpstr>1ERA OCTUBRE 2021 </vt:lpstr>
      <vt:lpstr>2DA OCTUBRE 2021</vt:lpstr>
      <vt:lpstr>1ERA. NOVIEMBRE 2021</vt:lpstr>
      <vt:lpstr>2DA. NOVIEMBRE </vt:lpstr>
      <vt:lpstr>1era DICIEMBRE </vt:lpstr>
      <vt:lpstr>2DA. 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ATENGUILLO</dc:creator>
  <cp:lastModifiedBy>DIF ATENGUILLO</cp:lastModifiedBy>
  <cp:lastPrinted>2021-11-01T17:16:21Z</cp:lastPrinted>
  <dcterms:created xsi:type="dcterms:W3CDTF">2021-10-06T16:06:35Z</dcterms:created>
  <dcterms:modified xsi:type="dcterms:W3CDTF">2022-01-03T20:52:26Z</dcterms:modified>
</cp:coreProperties>
</file>