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95"/>
  </bookViews>
  <sheets>
    <sheet name="Base" sheetId="1" r:id="rId1"/>
  </sheets>
  <definedNames>
    <definedName name="_xlnm._FilterDatabase" localSheetId="0" hidden="1">Base!$A$3:$HN$11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B9" i="1"/>
  <c r="AD8" i="1"/>
  <c r="AE11" i="1" l="1"/>
  <c r="AD11" i="1"/>
  <c r="AE10" i="1"/>
  <c r="AD10" i="1"/>
  <c r="AE9" i="1"/>
  <c r="AD9" i="1"/>
  <c r="AE8" i="1"/>
  <c r="AE7" i="1"/>
  <c r="AD7" i="1"/>
  <c r="AE6" i="1"/>
  <c r="AD6" i="1"/>
  <c r="AE5" i="1"/>
  <c r="AD5" i="1"/>
  <c r="AE4" i="1"/>
  <c r="AD4" i="1"/>
  <c r="Q11" i="1" l="1"/>
  <c r="AF11" i="1" l="1"/>
  <c r="Q10" i="1" l="1"/>
  <c r="Q9" i="1"/>
  <c r="Q8" i="1"/>
  <c r="Q7" i="1"/>
  <c r="Q6" i="1"/>
  <c r="Q5" i="1"/>
  <c r="Q4" i="1"/>
  <c r="AF5" i="1" l="1"/>
  <c r="AF7" i="1"/>
  <c r="AF9" i="1"/>
  <c r="AF4" i="1"/>
  <c r="AF6" i="1"/>
  <c r="AF8" i="1"/>
  <c r="AF10" i="1"/>
</calcChain>
</file>

<file path=xl/sharedStrings.xml><?xml version="1.0" encoding="utf-8"?>
<sst xmlns="http://schemas.openxmlformats.org/spreadsheetml/2006/main" count="58" uniqueCount="44">
  <si>
    <t>Programado</t>
  </si>
  <si>
    <t>Avance Real Anual</t>
  </si>
  <si>
    <t xml:space="preserve">Programa Presupuestal </t>
  </si>
  <si>
    <t>Componente</t>
  </si>
  <si>
    <t>Indicador Componente</t>
  </si>
  <si>
    <t>Gasto de Administración CAPECE</t>
  </si>
  <si>
    <t>Administración del gasto de operación del INFEJAL</t>
  </si>
  <si>
    <t>Porcentaje de avance presupuestal del gasto de operación</t>
  </si>
  <si>
    <t>Verificaciones físicas y/o documentales a obras de infraestructura física</t>
  </si>
  <si>
    <t>Se refiere al porcentaje de avance en las verificaciones físicas y/o documentales programadas</t>
  </si>
  <si>
    <t>Capacitación del personal del organismo</t>
  </si>
  <si>
    <t>Porcentaje de colaboradores del organismo que han sido capacitados</t>
  </si>
  <si>
    <t>Infraestructura para Educación Básica</t>
  </si>
  <si>
    <t>Dotar de mobiliario y equipo para aulas, laboratorios, talleres de escuelas de Educación Básica  del Estado, para la atención de las necesidades prioritarias que favorezcan  el desarrollo del proceso de enseñanza- aprendizaje.</t>
  </si>
  <si>
    <t>Número de espacios educativos  de educación básica equipados</t>
  </si>
  <si>
    <t>Acciones de construcción de  espacios educativos  (aulas, laboratorios, talleres, y  anexos -áreas administrativas y núcleos de servicios sanitarios, intendencias, etc., de  inmuebles de educación básica del   Estado.</t>
  </si>
  <si>
    <t>Número de espacios educativos  de educación básica construidos.</t>
  </si>
  <si>
    <t>Acciones de rehabilitación y mantenimiento correctivos y preventivos en los espacios educativos de inmuebles  de educación básica del Estado, atendiendo conceptos prioritarios.</t>
  </si>
  <si>
    <t>Número de espacios educativos de  educación básica rehabilitados</t>
  </si>
  <si>
    <t>Infraestructua para Educación Media Superior</t>
  </si>
  <si>
    <t>Ejecución de acciones de construcción  y equipamientos de  espacios educativos  (aulas, laboratorios, talleres, y  anexos -áreas administrativas y núcleos de servicios sanitarios, intendencias, etc., de  inmuebles de educación media superior  del   Estado</t>
  </si>
  <si>
    <t>Número de espacios educativos  de educación media superior  construidos y equipados.</t>
  </si>
  <si>
    <t>Número de docentes asesorados</t>
  </si>
  <si>
    <t>PP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</si>
  <si>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</si>
  <si>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</si>
  <si>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</si>
  <si>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</si>
  <si>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</si>
  <si>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</si>
  <si>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</si>
  <si>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</si>
  <si>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</si>
  <si>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</t>
  </si>
  <si>
    <t>DEC</t>
  </si>
  <si>
    <t>ENE.</t>
  </si>
  <si>
    <t>META ANUAL</t>
  </si>
  <si>
    <t>NOV.</t>
  </si>
  <si>
    <t>DIC.</t>
  </si>
  <si>
    <t>%  avance real VS progr.</t>
  </si>
  <si>
    <t>Reprogramación</t>
  </si>
  <si>
    <t>AVANCE ACUM NOV</t>
  </si>
  <si>
    <t>PROG. ACUM. 
NOV</t>
  </si>
  <si>
    <t>INFEJAL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</si>
</sst>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64" fontId="2" fillId="0" borderId="5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3" fontId="2" fillId="0" borderId="0" xfId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9" fontId="2" fillId="0" borderId="0" xfId="2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3" fontId="6" fillId="3" borderId="0" xfId="1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43" fontId="3" fillId="6" borderId="5" xfId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3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N20"/>
  <sheetViews>
    <sheetView tabSelected="1" zoomScale="90" zoomScaleNormal="90" workbookViewId="0">
      <pane xSplit="4" ySplit="3" topLeftCell="E7" activePane="bottomRight" state="frozen"/>
      <selection pane="topRight" activeCell="E1" sqref="E1"/>
      <selection pane="bottomLeft" activeCell="A4" sqref="A4"/>
      <selection pane="bottomRight" activeCell="C14" sqref="C14"/>
    </sheetView>
  </sheetViews>
  <sheetFormatPr baseColWidth="10" defaultColWidth="9.140625" defaultRowHeight="11.25" x14ac:dyDescent="0.25"/>
  <cols>
    <col min="1" max="1" width="3.5703125" style="12" bestFit="1" customWidth="1"/>
    <col min="2" max="2" width="22.85546875" style="13" customWidth="1"/>
    <col min="3" max="3" width="35.85546875" style="13" customWidth="1"/>
    <col min="4" max="4" width="11" style="12" hidden="1" customWidth="1"/>
    <col min="5" max="6" width="5.85546875" style="12" bestFit="1" customWidth="1"/>
    <col min="7" max="8" width="7" style="12" bestFit="1" customWidth="1"/>
    <col min="9" max="9" width="6" style="12" bestFit="1" customWidth="1"/>
    <col min="10" max="10" width="8.140625" style="12" bestFit="1" customWidth="1"/>
    <col min="11" max="11" width="9.140625" style="12" bestFit="1" customWidth="1"/>
    <col min="12" max="12" width="6.140625" style="12" bestFit="1" customWidth="1"/>
    <col min="13" max="13" width="8.140625" style="12" bestFit="1" customWidth="1"/>
    <col min="14" max="16" width="7" style="12" bestFit="1" customWidth="1"/>
    <col min="17" max="17" width="9.140625" style="2" bestFit="1" customWidth="1"/>
    <col min="18" max="19" width="5.85546875" style="12" bestFit="1" customWidth="1"/>
    <col min="20" max="20" width="7" style="12" bestFit="1" customWidth="1"/>
    <col min="21" max="21" width="5.85546875" style="12" bestFit="1" customWidth="1"/>
    <col min="22" max="22" width="6" style="12" bestFit="1" customWidth="1"/>
    <col min="23" max="23" width="8.140625" style="12" bestFit="1" customWidth="1"/>
    <col min="24" max="24" width="9.140625" style="12" bestFit="1" customWidth="1"/>
    <col min="25" max="25" width="7" style="12" bestFit="1" customWidth="1"/>
    <col min="26" max="26" width="8.140625" style="2" bestFit="1" customWidth="1"/>
    <col min="27" max="27" width="7" style="2" bestFit="1" customWidth="1"/>
    <col min="28" max="28" width="6" style="12" bestFit="1" customWidth="1"/>
    <col min="29" max="29" width="5.85546875" style="2" bestFit="1" customWidth="1"/>
    <col min="30" max="30" width="9.140625" style="2" bestFit="1" customWidth="1"/>
    <col min="31" max="31" width="8.85546875" style="12" bestFit="1" customWidth="1"/>
    <col min="32" max="32" width="11" style="14" bestFit="1" customWidth="1"/>
    <col min="33" max="16384" width="9.140625" style="12"/>
  </cols>
  <sheetData>
    <row r="1" spans="1:222" s="1" customFormat="1" x14ac:dyDescent="0.25"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5"/>
      <c r="O1" s="36"/>
      <c r="P1" s="37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22" s="3" customFormat="1" ht="15" customHeight="1" x14ac:dyDescent="0.25">
      <c r="A2" s="40" t="s">
        <v>23</v>
      </c>
      <c r="B2" s="40" t="s">
        <v>2</v>
      </c>
      <c r="C2" s="40" t="s">
        <v>3</v>
      </c>
      <c r="D2" s="42" t="s">
        <v>4</v>
      </c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 t="s">
        <v>1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  <c r="AE2" s="17"/>
      <c r="AF2" s="18"/>
    </row>
    <row r="3" spans="1:222" s="5" customFormat="1" ht="33.75" x14ac:dyDescent="0.25">
      <c r="A3" s="41"/>
      <c r="B3" s="41"/>
      <c r="C3" s="41"/>
      <c r="D3" s="43"/>
      <c r="E3" s="4" t="s">
        <v>35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33</v>
      </c>
      <c r="P3" s="4" t="s">
        <v>34</v>
      </c>
      <c r="Q3" s="19" t="s">
        <v>36</v>
      </c>
      <c r="R3" s="4" t="s">
        <v>35</v>
      </c>
      <c r="S3" s="4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25" t="s">
        <v>37</v>
      </c>
      <c r="AC3" s="4" t="s">
        <v>38</v>
      </c>
      <c r="AD3" s="21" t="s">
        <v>41</v>
      </c>
      <c r="AE3" s="21" t="s">
        <v>42</v>
      </c>
      <c r="AF3" s="22" t="s">
        <v>39</v>
      </c>
    </row>
    <row r="4" spans="1:222" s="2" customFormat="1" ht="22.5" x14ac:dyDescent="0.25">
      <c r="A4" s="6">
        <v>211</v>
      </c>
      <c r="B4" s="7" t="s">
        <v>5</v>
      </c>
      <c r="C4" s="7" t="s">
        <v>6</v>
      </c>
      <c r="D4" s="6" t="s">
        <v>7</v>
      </c>
      <c r="E4" s="6">
        <v>8</v>
      </c>
      <c r="F4" s="6">
        <v>8</v>
      </c>
      <c r="G4" s="6">
        <v>8</v>
      </c>
      <c r="H4" s="6">
        <v>8</v>
      </c>
      <c r="I4" s="6">
        <v>8</v>
      </c>
      <c r="J4" s="6">
        <v>8</v>
      </c>
      <c r="K4" s="6">
        <v>8</v>
      </c>
      <c r="L4" s="6">
        <v>8</v>
      </c>
      <c r="M4" s="6">
        <v>8</v>
      </c>
      <c r="N4" s="6">
        <v>8</v>
      </c>
      <c r="O4" s="6">
        <v>10</v>
      </c>
      <c r="P4" s="6">
        <v>10</v>
      </c>
      <c r="Q4" s="20">
        <f t="shared" ref="Q4:Q10" si="0">SUM(E4:P4)</f>
        <v>100</v>
      </c>
      <c r="R4" s="6">
        <v>8</v>
      </c>
      <c r="S4" s="6">
        <v>8</v>
      </c>
      <c r="T4" s="6">
        <v>8</v>
      </c>
      <c r="U4" s="6">
        <v>8</v>
      </c>
      <c r="V4" s="6">
        <v>8</v>
      </c>
      <c r="W4" s="6">
        <v>8</v>
      </c>
      <c r="X4" s="6">
        <v>8</v>
      </c>
      <c r="Y4" s="6">
        <v>8</v>
      </c>
      <c r="Z4" s="6">
        <v>0</v>
      </c>
      <c r="AA4" s="6">
        <v>8</v>
      </c>
      <c r="AB4" s="31">
        <v>8</v>
      </c>
      <c r="AC4" s="6"/>
      <c r="AD4" s="6">
        <f t="shared" ref="AD4:AD11" si="1">SUM(R4:AB4)</f>
        <v>80</v>
      </c>
      <c r="AE4" s="29">
        <f t="shared" ref="AE4:AE11" si="2">+SUM(E4:O4)</f>
        <v>90</v>
      </c>
      <c r="AF4" s="8">
        <f t="shared" ref="AF4:AF10" si="3">IF(AE4=0,0,IF(AD4=0,0,AD4/AE4))</f>
        <v>0.88888888888888884</v>
      </c>
    </row>
    <row r="5" spans="1:222" s="2" customFormat="1" ht="22.5" x14ac:dyDescent="0.25">
      <c r="A5" s="6">
        <v>211</v>
      </c>
      <c r="B5" s="7" t="s">
        <v>5</v>
      </c>
      <c r="C5" s="7" t="s">
        <v>8</v>
      </c>
      <c r="D5" s="6" t="s">
        <v>9</v>
      </c>
      <c r="E5" s="6">
        <v>8</v>
      </c>
      <c r="F5" s="6">
        <v>8</v>
      </c>
      <c r="G5" s="6">
        <v>8</v>
      </c>
      <c r="H5" s="6">
        <v>8</v>
      </c>
      <c r="I5" s="6">
        <v>8</v>
      </c>
      <c r="J5" s="6">
        <v>8</v>
      </c>
      <c r="K5" s="6">
        <v>8</v>
      </c>
      <c r="L5" s="6">
        <v>8</v>
      </c>
      <c r="M5" s="6">
        <v>8</v>
      </c>
      <c r="N5" s="6">
        <v>8</v>
      </c>
      <c r="O5" s="6">
        <v>10</v>
      </c>
      <c r="P5" s="6">
        <v>10</v>
      </c>
      <c r="Q5" s="20">
        <f t="shared" si="0"/>
        <v>100</v>
      </c>
      <c r="R5" s="6">
        <v>8</v>
      </c>
      <c r="S5" s="6">
        <v>8</v>
      </c>
      <c r="T5" s="6">
        <v>8</v>
      </c>
      <c r="U5" s="6">
        <v>8</v>
      </c>
      <c r="V5" s="6">
        <v>8</v>
      </c>
      <c r="W5" s="6">
        <v>8</v>
      </c>
      <c r="X5" s="6">
        <v>8</v>
      </c>
      <c r="Y5" s="6">
        <v>8</v>
      </c>
      <c r="Z5" s="6">
        <v>0</v>
      </c>
      <c r="AA5" s="6">
        <v>8</v>
      </c>
      <c r="AB5" s="31">
        <v>8</v>
      </c>
      <c r="AC5" s="6"/>
      <c r="AD5" s="6">
        <f t="shared" si="1"/>
        <v>80</v>
      </c>
      <c r="AE5" s="29">
        <f t="shared" si="2"/>
        <v>90</v>
      </c>
      <c r="AF5" s="8">
        <f t="shared" si="3"/>
        <v>0.88888888888888884</v>
      </c>
    </row>
    <row r="6" spans="1:222" s="2" customFormat="1" ht="22.5" x14ac:dyDescent="0.25">
      <c r="A6" s="6">
        <v>211</v>
      </c>
      <c r="B6" s="7" t="s">
        <v>5</v>
      </c>
      <c r="C6" s="7" t="s">
        <v>10</v>
      </c>
      <c r="D6" s="6" t="s">
        <v>11</v>
      </c>
      <c r="E6" s="6">
        <v>8</v>
      </c>
      <c r="F6" s="6">
        <v>8</v>
      </c>
      <c r="G6" s="6">
        <v>8</v>
      </c>
      <c r="H6" s="6">
        <v>8</v>
      </c>
      <c r="I6" s="6">
        <v>8</v>
      </c>
      <c r="J6" s="6">
        <v>8</v>
      </c>
      <c r="K6" s="6">
        <v>8</v>
      </c>
      <c r="L6" s="6">
        <v>8</v>
      </c>
      <c r="M6" s="6">
        <v>8</v>
      </c>
      <c r="N6" s="6">
        <v>8</v>
      </c>
      <c r="O6" s="6">
        <v>10</v>
      </c>
      <c r="P6" s="6">
        <v>10</v>
      </c>
      <c r="Q6" s="20">
        <f t="shared" si="0"/>
        <v>100</v>
      </c>
      <c r="R6" s="6">
        <v>8</v>
      </c>
      <c r="S6" s="6">
        <v>8</v>
      </c>
      <c r="T6" s="6">
        <v>8</v>
      </c>
      <c r="U6" s="6">
        <v>8</v>
      </c>
      <c r="V6" s="6">
        <v>8</v>
      </c>
      <c r="W6" s="6">
        <v>8</v>
      </c>
      <c r="X6" s="6">
        <v>8</v>
      </c>
      <c r="Y6" s="6">
        <v>8</v>
      </c>
      <c r="Z6" s="6">
        <v>0</v>
      </c>
      <c r="AA6" s="6">
        <v>8</v>
      </c>
      <c r="AB6" s="31">
        <v>8</v>
      </c>
      <c r="AC6" s="6"/>
      <c r="AD6" s="6">
        <f t="shared" si="1"/>
        <v>80</v>
      </c>
      <c r="AE6" s="29">
        <f t="shared" si="2"/>
        <v>90</v>
      </c>
      <c r="AF6" s="8">
        <f t="shared" si="3"/>
        <v>0.88888888888888884</v>
      </c>
    </row>
    <row r="7" spans="1:222" s="2" customFormat="1" ht="67.5" x14ac:dyDescent="0.25">
      <c r="A7" s="6">
        <v>212</v>
      </c>
      <c r="B7" s="7" t="s">
        <v>12</v>
      </c>
      <c r="C7" s="7" t="s">
        <v>13</v>
      </c>
      <c r="D7" s="6" t="s">
        <v>14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147</v>
      </c>
      <c r="M7" s="6">
        <v>148</v>
      </c>
      <c r="N7" s="6">
        <v>148</v>
      </c>
      <c r="O7" s="6">
        <v>150</v>
      </c>
      <c r="P7" s="6">
        <v>0</v>
      </c>
      <c r="Q7" s="20">
        <f t="shared" si="0"/>
        <v>593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31">
        <v>416</v>
      </c>
      <c r="AC7" s="6"/>
      <c r="AD7" s="6">
        <f t="shared" si="1"/>
        <v>416</v>
      </c>
      <c r="AE7" s="29">
        <f t="shared" si="2"/>
        <v>593</v>
      </c>
      <c r="AF7" s="8">
        <f t="shared" si="3"/>
        <v>0.70151770657672852</v>
      </c>
    </row>
    <row r="8" spans="1:222" s="2" customFormat="1" ht="56.25" x14ac:dyDescent="0.25">
      <c r="A8" s="6">
        <v>212</v>
      </c>
      <c r="B8" s="7" t="s">
        <v>12</v>
      </c>
      <c r="C8" s="7" t="s">
        <v>15</v>
      </c>
      <c r="D8" s="6" t="s">
        <v>16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80</v>
      </c>
      <c r="M8" s="6">
        <v>84</v>
      </c>
      <c r="N8" s="6">
        <v>84</v>
      </c>
      <c r="O8" s="6">
        <v>84</v>
      </c>
      <c r="P8" s="6">
        <v>92</v>
      </c>
      <c r="Q8" s="20">
        <f t="shared" si="0"/>
        <v>424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31">
        <v>302</v>
      </c>
      <c r="AC8" s="6"/>
      <c r="AD8" s="6">
        <f t="shared" si="1"/>
        <v>302</v>
      </c>
      <c r="AE8" s="29">
        <f t="shared" si="2"/>
        <v>332</v>
      </c>
      <c r="AF8" s="8">
        <f t="shared" si="3"/>
        <v>0.90963855421686746</v>
      </c>
    </row>
    <row r="9" spans="1:222" s="2" customFormat="1" ht="45" x14ac:dyDescent="0.25">
      <c r="A9" s="6">
        <v>212</v>
      </c>
      <c r="B9" s="7" t="s">
        <v>12</v>
      </c>
      <c r="C9" s="7" t="s">
        <v>17</v>
      </c>
      <c r="D9" s="6" t="s">
        <v>18</v>
      </c>
      <c r="E9" s="6">
        <v>0</v>
      </c>
      <c r="F9" s="6">
        <v>0</v>
      </c>
      <c r="G9" s="6">
        <v>0</v>
      </c>
      <c r="H9" s="6">
        <v>0</v>
      </c>
      <c r="I9" s="6">
        <v>5</v>
      </c>
      <c r="J9" s="6">
        <v>5</v>
      </c>
      <c r="K9" s="6">
        <v>5</v>
      </c>
      <c r="L9" s="6">
        <v>10</v>
      </c>
      <c r="M9" s="6">
        <v>15</v>
      </c>
      <c r="N9" s="6">
        <v>15</v>
      </c>
      <c r="O9" s="6">
        <v>16</v>
      </c>
      <c r="P9" s="6">
        <v>5</v>
      </c>
      <c r="Q9" s="20">
        <f t="shared" si="0"/>
        <v>76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25</v>
      </c>
      <c r="AB9" s="31">
        <f>314-25</f>
        <v>289</v>
      </c>
      <c r="AC9" s="6"/>
      <c r="AD9" s="6">
        <f t="shared" si="1"/>
        <v>314</v>
      </c>
      <c r="AE9" s="29">
        <f t="shared" si="2"/>
        <v>71</v>
      </c>
      <c r="AF9" s="8">
        <f t="shared" si="3"/>
        <v>4.422535211267606</v>
      </c>
    </row>
    <row r="10" spans="1:222" s="2" customFormat="1" ht="67.5" x14ac:dyDescent="0.25">
      <c r="A10" s="6">
        <v>213</v>
      </c>
      <c r="B10" s="7" t="s">
        <v>19</v>
      </c>
      <c r="C10" s="7" t="s">
        <v>20</v>
      </c>
      <c r="D10" s="6" t="s">
        <v>21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10</v>
      </c>
      <c r="M10" s="6">
        <v>15</v>
      </c>
      <c r="N10" s="6">
        <v>15</v>
      </c>
      <c r="O10" s="6">
        <v>13</v>
      </c>
      <c r="P10" s="6">
        <v>0</v>
      </c>
      <c r="Q10" s="20">
        <f t="shared" si="0"/>
        <v>53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2</v>
      </c>
      <c r="AB10" s="31">
        <f>51-2</f>
        <v>49</v>
      </c>
      <c r="AC10" s="6"/>
      <c r="AD10" s="6">
        <f t="shared" si="1"/>
        <v>51</v>
      </c>
      <c r="AE10" s="29">
        <f t="shared" si="2"/>
        <v>53</v>
      </c>
      <c r="AF10" s="8">
        <f t="shared" si="3"/>
        <v>0.96226415094339623</v>
      </c>
    </row>
    <row r="11" spans="1:222" s="28" customFormat="1" ht="35.25" customHeight="1" x14ac:dyDescent="0.25">
      <c r="A11" s="23"/>
      <c r="B11" s="27"/>
      <c r="C11" s="27" t="s">
        <v>40</v>
      </c>
      <c r="D11" s="23" t="s">
        <v>22</v>
      </c>
      <c r="E11" s="23">
        <v>10</v>
      </c>
      <c r="F11" s="23">
        <v>50</v>
      </c>
      <c r="G11" s="23">
        <v>90</v>
      </c>
      <c r="H11" s="23">
        <v>13</v>
      </c>
      <c r="I11" s="23">
        <v>10</v>
      </c>
      <c r="J11" s="23">
        <v>0</v>
      </c>
      <c r="K11" s="23">
        <v>10</v>
      </c>
      <c r="L11" s="23">
        <v>40</v>
      </c>
      <c r="M11" s="23">
        <v>40</v>
      </c>
      <c r="N11" s="23">
        <v>15</v>
      </c>
      <c r="O11" s="24">
        <v>39</v>
      </c>
      <c r="P11" s="24">
        <v>0</v>
      </c>
      <c r="Q11" s="30">
        <f t="shared" ref="Q11" si="4">SUM(E11:P11)</f>
        <v>317</v>
      </c>
      <c r="R11" s="6">
        <v>0</v>
      </c>
      <c r="S11" s="6">
        <v>48</v>
      </c>
      <c r="T11" s="6">
        <v>71</v>
      </c>
      <c r="U11" s="6">
        <v>34</v>
      </c>
      <c r="V11" s="6">
        <v>20</v>
      </c>
      <c r="W11" s="6">
        <v>0</v>
      </c>
      <c r="X11" s="6">
        <v>10</v>
      </c>
      <c r="Y11" s="6">
        <v>47</v>
      </c>
      <c r="Z11" s="6">
        <v>7</v>
      </c>
      <c r="AA11" s="6">
        <v>58</v>
      </c>
      <c r="AB11" s="26"/>
      <c r="AC11" s="6"/>
      <c r="AD11" s="6">
        <f t="shared" si="1"/>
        <v>295</v>
      </c>
      <c r="AE11" s="29">
        <f t="shared" si="2"/>
        <v>317</v>
      </c>
      <c r="AF11" s="8">
        <f t="shared" ref="AF11" si="5">IF(AE11=0,0,IF(AD11=0,0,AD11/AE11))</f>
        <v>0.93059936908517349</v>
      </c>
      <c r="AG11" s="2"/>
    </row>
    <row r="12" spans="1:222" s="2" customFormat="1" x14ac:dyDescent="0.25">
      <c r="B12" s="9"/>
      <c r="C12" s="9"/>
      <c r="AE12" s="10"/>
      <c r="AF12" s="11"/>
    </row>
    <row r="13" spans="1:222" s="2" customFormat="1" x14ac:dyDescent="0.25">
      <c r="B13" s="9" t="s">
        <v>43</v>
      </c>
      <c r="C13" s="9"/>
      <c r="AE13" s="10"/>
      <c r="AF13" s="11"/>
    </row>
    <row r="14" spans="1:222" s="2" customFormat="1" x14ac:dyDescent="0.25">
      <c r="B14" s="9"/>
      <c r="C14" s="9"/>
      <c r="AE14" s="10"/>
      <c r="AF14" s="11"/>
    </row>
    <row r="15" spans="1:222" s="2" customFormat="1" x14ac:dyDescent="0.25">
      <c r="B15" s="9"/>
      <c r="C15" s="9"/>
      <c r="AE15" s="10"/>
      <c r="AF15" s="11"/>
    </row>
    <row r="16" spans="1:222" s="2" customFormat="1" x14ac:dyDescent="0.25">
      <c r="B16" s="9"/>
      <c r="C16" s="9"/>
      <c r="AE16" s="10"/>
      <c r="AF16" s="11"/>
    </row>
    <row r="17" spans="5:32" x14ac:dyDescent="0.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1"/>
      <c r="AA17" s="11"/>
      <c r="AB17" s="14"/>
      <c r="AC17" s="11"/>
      <c r="AD17" s="14"/>
      <c r="AE17" s="11"/>
      <c r="AF17" s="11"/>
    </row>
    <row r="18" spans="5:32" x14ac:dyDescent="0.25">
      <c r="Q18" s="12"/>
    </row>
    <row r="19" spans="5:32" x14ac:dyDescent="0.25">
      <c r="AF19" s="15"/>
    </row>
    <row r="20" spans="5:32" x14ac:dyDescent="0.25">
      <c r="AF20" s="16"/>
    </row>
  </sheetData>
  <autoFilter ref="A3:HN11"/>
  <mergeCells count="7">
    <mergeCell ref="B1:AB1"/>
    <mergeCell ref="E2:Q2"/>
    <mergeCell ref="R2:AD2"/>
    <mergeCell ref="A2:A3"/>
    <mergeCell ref="B2:B3"/>
    <mergeCell ref="C2:C3"/>
    <mergeCell ref="D2:D3"/>
  </mergeCells>
  <printOptions horizontalCentered="1"/>
  <pageMargins left="0.51181102362204722" right="0.31496062992125984" top="0.55118110236220474" bottom="0.55118110236220474" header="0.31496062992125984" footer="0.31496062992125984"/>
  <pageSetup paperSize="5" scale="6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ABC. Bojado Cardenas</dc:creator>
  <cp:lastModifiedBy>Eiko Yoma Kiu Tenorio Acosta</cp:lastModifiedBy>
  <cp:lastPrinted>2014-12-09T18:33:22Z</cp:lastPrinted>
  <dcterms:created xsi:type="dcterms:W3CDTF">2014-11-21T19:04:06Z</dcterms:created>
  <dcterms:modified xsi:type="dcterms:W3CDTF">2015-06-15T18:14:35Z</dcterms:modified>
</cp:coreProperties>
</file>