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60" windowWidth="15195" windowHeight="8910" tabRatio="868"/>
  </bookViews>
  <sheets>
    <sheet name="Plantilla Organismos" sheetId="5" r:id="rId1"/>
  </sheets>
  <definedNames>
    <definedName name="_xlnm._FilterDatabase" localSheetId="0" hidden="1">'Plantilla Organismos'!#REF!</definedName>
    <definedName name="_xlnm.Print_Area" localSheetId="0">'Plantilla Organismos'!$A$1:$AB$91</definedName>
    <definedName name="PLANTILLA_PARA_REVISION_2001" localSheetId="0">'Plantilla Organismos'!$C$7:$L$7</definedName>
    <definedName name="_xlnm.Print_Titles" localSheetId="0">'Plantilla Organismos'!$7:$7</definedName>
  </definedNames>
  <calcPr calcId="145621"/>
</workbook>
</file>

<file path=xl/calcChain.xml><?xml version="1.0" encoding="utf-8"?>
<calcChain xmlns="http://schemas.openxmlformats.org/spreadsheetml/2006/main">
  <c r="W88" i="5" l="1"/>
  <c r="W89" i="5"/>
  <c r="S39" i="5" l="1"/>
  <c r="S38" i="5"/>
  <c r="S37" i="5"/>
  <c r="S36" i="5"/>
  <c r="S35" i="5"/>
  <c r="S34" i="5"/>
  <c r="S33" i="5"/>
  <c r="AA88" i="5" l="1"/>
  <c r="O88" i="5"/>
  <c r="S88" i="5" s="1"/>
  <c r="AA85" i="5"/>
  <c r="O85" i="5"/>
  <c r="AA86" i="5"/>
  <c r="O86" i="5"/>
  <c r="S86" i="5" s="1"/>
  <c r="AA87" i="5"/>
  <c r="O87" i="5"/>
  <c r="AA84" i="5"/>
  <c r="O84" i="5"/>
  <c r="AA83" i="5"/>
  <c r="O83" i="5"/>
  <c r="AA82" i="5"/>
  <c r="O82" i="5"/>
  <c r="AA75" i="5"/>
  <c r="O75" i="5"/>
  <c r="AA74" i="5"/>
  <c r="O74" i="5"/>
  <c r="AA73" i="5"/>
  <c r="O73" i="5"/>
  <c r="AA76" i="5"/>
  <c r="O76" i="5"/>
  <c r="AA79" i="5"/>
  <c r="O79" i="5"/>
  <c r="V87" i="5" l="1"/>
  <c r="S87" i="5"/>
  <c r="Y85" i="5"/>
  <c r="S85" i="5"/>
  <c r="Q84" i="5"/>
  <c r="S84" i="5"/>
  <c r="U83" i="5"/>
  <c r="S83" i="5"/>
  <c r="U82" i="5"/>
  <c r="S82" i="5"/>
  <c r="T79" i="5"/>
  <c r="S79" i="5"/>
  <c r="Y76" i="5"/>
  <c r="S76" i="5"/>
  <c r="V75" i="5"/>
  <c r="S75" i="5"/>
  <c r="Q74" i="5"/>
  <c r="S74" i="5"/>
  <c r="T73" i="5"/>
  <c r="S73" i="5"/>
  <c r="U86" i="5"/>
  <c r="U85" i="5"/>
  <c r="U87" i="5"/>
  <c r="V85" i="5"/>
  <c r="R88" i="5"/>
  <c r="Q88" i="5"/>
  <c r="Y88" i="5"/>
  <c r="T88" i="5"/>
  <c r="V88" i="5"/>
  <c r="U88" i="5"/>
  <c r="V86" i="5"/>
  <c r="Q85" i="5"/>
  <c r="R85" i="5"/>
  <c r="T85" i="5"/>
  <c r="R84" i="5"/>
  <c r="Z84" i="5" s="1"/>
  <c r="Y86" i="5"/>
  <c r="U84" i="5"/>
  <c r="V84" i="5"/>
  <c r="Q86" i="5"/>
  <c r="V83" i="5"/>
  <c r="Y83" i="5"/>
  <c r="T86" i="5"/>
  <c r="Y84" i="5"/>
  <c r="R86" i="5"/>
  <c r="R87" i="5"/>
  <c r="T87" i="5"/>
  <c r="Y87" i="5"/>
  <c r="Q87" i="5"/>
  <c r="T84" i="5"/>
  <c r="V82" i="5"/>
  <c r="Y82" i="5"/>
  <c r="Q83" i="5"/>
  <c r="R83" i="5"/>
  <c r="T83" i="5"/>
  <c r="Q82" i="5"/>
  <c r="V74" i="5"/>
  <c r="T82" i="5"/>
  <c r="R82" i="5"/>
  <c r="V73" i="5"/>
  <c r="R76" i="5"/>
  <c r="Y73" i="5"/>
  <c r="Y75" i="5"/>
  <c r="U76" i="5"/>
  <c r="V76" i="5"/>
  <c r="Y74" i="5"/>
  <c r="Q76" i="5"/>
  <c r="U75" i="5"/>
  <c r="T76" i="5"/>
  <c r="R74" i="5"/>
  <c r="Z74" i="5" s="1"/>
  <c r="Q75" i="5"/>
  <c r="R75" i="5"/>
  <c r="T74" i="5"/>
  <c r="U73" i="5"/>
  <c r="U74" i="5"/>
  <c r="T75" i="5"/>
  <c r="Q73" i="5"/>
  <c r="R73" i="5"/>
  <c r="V79" i="5"/>
  <c r="Q79" i="5"/>
  <c r="U79" i="5"/>
  <c r="Y79" i="5"/>
  <c r="R79" i="5"/>
  <c r="O26" i="5"/>
  <c r="S26" i="5" s="1"/>
  <c r="AA78" i="5"/>
  <c r="O78" i="5"/>
  <c r="S78" i="5" s="1"/>
  <c r="AA80" i="5"/>
  <c r="O80" i="5"/>
  <c r="S80" i="5" s="1"/>
  <c r="AA81" i="5"/>
  <c r="O81" i="5"/>
  <c r="S81" i="5" s="1"/>
  <c r="O16" i="5"/>
  <c r="S16" i="5" s="1"/>
  <c r="Z87" i="5" l="1"/>
  <c r="AB87" i="5" s="1"/>
  <c r="Z88" i="5"/>
  <c r="AB88" i="5" s="1"/>
  <c r="Y81" i="5"/>
  <c r="Z86" i="5"/>
  <c r="Z85" i="5"/>
  <c r="AB85" i="5" s="1"/>
  <c r="AB86" i="5"/>
  <c r="AB84" i="5"/>
  <c r="Z83" i="5"/>
  <c r="AB83" i="5" s="1"/>
  <c r="Z82" i="5"/>
  <c r="AB82" i="5" s="1"/>
  <c r="AB74" i="5"/>
  <c r="Z79" i="5"/>
  <c r="AB79" i="5" s="1"/>
  <c r="Z76" i="5"/>
  <c r="AB76" i="5" s="1"/>
  <c r="Z73" i="5"/>
  <c r="AB73" i="5" s="1"/>
  <c r="Z75" i="5"/>
  <c r="AB75" i="5" s="1"/>
  <c r="R26" i="5"/>
  <c r="T26" i="5"/>
  <c r="V26" i="5"/>
  <c r="Q26" i="5"/>
  <c r="U26" i="5"/>
  <c r="Y26" i="5"/>
  <c r="Q78" i="5"/>
  <c r="U78" i="5"/>
  <c r="Y78" i="5"/>
  <c r="R78" i="5"/>
  <c r="T78" i="5"/>
  <c r="V78" i="5"/>
  <c r="Q80" i="5"/>
  <c r="U80" i="5"/>
  <c r="Y80" i="5"/>
  <c r="R80" i="5"/>
  <c r="T80" i="5"/>
  <c r="V80" i="5"/>
  <c r="R81" i="5"/>
  <c r="T81" i="5"/>
  <c r="V81" i="5"/>
  <c r="Q81" i="5"/>
  <c r="U81" i="5"/>
  <c r="R16" i="5"/>
  <c r="T16" i="5"/>
  <c r="V16" i="5"/>
  <c r="Q16" i="5"/>
  <c r="U16" i="5"/>
  <c r="Y16" i="5"/>
  <c r="O63" i="5"/>
  <c r="S63" i="5" s="1"/>
  <c r="O64" i="5"/>
  <c r="S64" i="5" s="1"/>
  <c r="O65" i="5"/>
  <c r="S65" i="5" s="1"/>
  <c r="O66" i="5"/>
  <c r="S66" i="5" s="1"/>
  <c r="O67" i="5"/>
  <c r="S67" i="5" s="1"/>
  <c r="O68" i="5"/>
  <c r="S68" i="5" s="1"/>
  <c r="O69" i="5"/>
  <c r="S69" i="5" s="1"/>
  <c r="O70" i="5"/>
  <c r="S70" i="5" s="1"/>
  <c r="Z26" i="5" l="1"/>
  <c r="AB26" i="5" s="1"/>
  <c r="Z16" i="5"/>
  <c r="AB16" i="5"/>
  <c r="Z81" i="5"/>
  <c r="AB81" i="5" s="1"/>
  <c r="Z78" i="5"/>
  <c r="AB78" i="5" s="1"/>
  <c r="Z80" i="5"/>
  <c r="AB80" i="5" s="1"/>
  <c r="Y69" i="5"/>
  <c r="V69" i="5"/>
  <c r="U69" i="5"/>
  <c r="T69" i="5"/>
  <c r="R69" i="5"/>
  <c r="Q69" i="5"/>
  <c r="O54" i="5"/>
  <c r="S54" i="5" s="1"/>
  <c r="O55" i="5"/>
  <c r="S55" i="5" s="1"/>
  <c r="Q55" i="5" l="1"/>
  <c r="V55" i="5"/>
  <c r="T55" i="5"/>
  <c r="Z69" i="5"/>
  <c r="AB69" i="5" s="1"/>
  <c r="R55" i="5"/>
  <c r="Z55" i="5" s="1"/>
  <c r="R63" i="5"/>
  <c r="T63" i="5"/>
  <c r="V63" i="5"/>
  <c r="Y55" i="5"/>
  <c r="U55" i="5"/>
  <c r="Q63" i="5"/>
  <c r="U63" i="5"/>
  <c r="Y63" i="5"/>
  <c r="R54" i="5"/>
  <c r="T54" i="5"/>
  <c r="V54" i="5"/>
  <c r="Q54" i="5"/>
  <c r="U54" i="5"/>
  <c r="Y54" i="5"/>
  <c r="O46" i="5"/>
  <c r="S46" i="5" s="1"/>
  <c r="Z63" i="5" l="1"/>
  <c r="Z54" i="5"/>
  <c r="AB54" i="5" s="1"/>
  <c r="AB63" i="5"/>
  <c r="AB55" i="5"/>
  <c r="R46" i="5"/>
  <c r="T46" i="5"/>
  <c r="V46" i="5"/>
  <c r="Q46" i="5"/>
  <c r="U46" i="5"/>
  <c r="Y46" i="5"/>
  <c r="AA89" i="5"/>
  <c r="AA77" i="5"/>
  <c r="AA72" i="5"/>
  <c r="AA71" i="5"/>
  <c r="Z46" i="5" l="1"/>
  <c r="AB46" i="5" s="1"/>
  <c r="O9" i="5"/>
  <c r="S9" i="5" s="1"/>
  <c r="O61" i="5" l="1"/>
  <c r="S61" i="5" s="1"/>
  <c r="O22" i="5"/>
  <c r="S22" i="5" s="1"/>
  <c r="O23" i="5"/>
  <c r="S23" i="5" s="1"/>
  <c r="O21" i="5"/>
  <c r="S21" i="5" s="1"/>
  <c r="O10" i="5"/>
  <c r="S10" i="5" s="1"/>
  <c r="Q21" i="5" l="1"/>
  <c r="Y21" i="5"/>
  <c r="U21" i="5"/>
  <c r="R61" i="5"/>
  <c r="T61" i="5"/>
  <c r="V61" i="5"/>
  <c r="Q61" i="5"/>
  <c r="U61" i="5"/>
  <c r="Y61" i="5"/>
  <c r="R22" i="5"/>
  <c r="T22" i="5"/>
  <c r="V22" i="5"/>
  <c r="V21" i="5"/>
  <c r="T21" i="5"/>
  <c r="R21" i="5"/>
  <c r="Z21" i="5" s="1"/>
  <c r="Q22" i="5"/>
  <c r="U22" i="5"/>
  <c r="Y22" i="5"/>
  <c r="R23" i="5"/>
  <c r="T23" i="5"/>
  <c r="V23" i="5"/>
  <c r="Q23" i="5"/>
  <c r="U23" i="5"/>
  <c r="Y23" i="5"/>
  <c r="R10" i="5"/>
  <c r="T10" i="5"/>
  <c r="V10" i="5"/>
  <c r="Q10" i="5"/>
  <c r="U10" i="5"/>
  <c r="Y10" i="5"/>
  <c r="A91" i="5"/>
  <c r="O11" i="5"/>
  <c r="S11" i="5" s="1"/>
  <c r="O12" i="5"/>
  <c r="S12" i="5" s="1"/>
  <c r="O13" i="5"/>
  <c r="S13" i="5" s="1"/>
  <c r="O14" i="5"/>
  <c r="S14" i="5" s="1"/>
  <c r="O15" i="5"/>
  <c r="S15" i="5" s="1"/>
  <c r="O17" i="5"/>
  <c r="S17" i="5" s="1"/>
  <c r="O18" i="5"/>
  <c r="S18" i="5" s="1"/>
  <c r="O19" i="5"/>
  <c r="S19" i="5" s="1"/>
  <c r="O20" i="5"/>
  <c r="S20" i="5" s="1"/>
  <c r="O24" i="5"/>
  <c r="S24" i="5" s="1"/>
  <c r="O25" i="5"/>
  <c r="S25" i="5" s="1"/>
  <c r="O27" i="5"/>
  <c r="S27" i="5" s="1"/>
  <c r="O28" i="5"/>
  <c r="S28" i="5" s="1"/>
  <c r="O29" i="5"/>
  <c r="S29" i="5" s="1"/>
  <c r="O30" i="5"/>
  <c r="S30" i="5" s="1"/>
  <c r="O31" i="5"/>
  <c r="S31" i="5" s="1"/>
  <c r="O32" i="5"/>
  <c r="S32" i="5" s="1"/>
  <c r="O40" i="5"/>
  <c r="S40" i="5" s="1"/>
  <c r="O41" i="5"/>
  <c r="S41" i="5" s="1"/>
  <c r="O42" i="5"/>
  <c r="S42" i="5" s="1"/>
  <c r="O43" i="5"/>
  <c r="S43" i="5" s="1"/>
  <c r="O44" i="5"/>
  <c r="S44" i="5" s="1"/>
  <c r="O45" i="5"/>
  <c r="S45" i="5" s="1"/>
  <c r="O47" i="5"/>
  <c r="S47" i="5" s="1"/>
  <c r="O48" i="5"/>
  <c r="S48" i="5" s="1"/>
  <c r="O49" i="5"/>
  <c r="S49" i="5" s="1"/>
  <c r="O50" i="5"/>
  <c r="S50" i="5" s="1"/>
  <c r="O51" i="5"/>
  <c r="S51" i="5" s="1"/>
  <c r="O52" i="5"/>
  <c r="S52" i="5" s="1"/>
  <c r="O53" i="5"/>
  <c r="S53" i="5" s="1"/>
  <c r="O56" i="5"/>
  <c r="S56" i="5" s="1"/>
  <c r="O57" i="5"/>
  <c r="S57" i="5" s="1"/>
  <c r="O58" i="5"/>
  <c r="S58" i="5" s="1"/>
  <c r="O59" i="5"/>
  <c r="S59" i="5" s="1"/>
  <c r="O60" i="5"/>
  <c r="S60" i="5" s="1"/>
  <c r="O62" i="5"/>
  <c r="S62" i="5" s="1"/>
  <c r="O71" i="5"/>
  <c r="S71" i="5" s="1"/>
  <c r="O72" i="5"/>
  <c r="S72" i="5" s="1"/>
  <c r="O77" i="5"/>
  <c r="S77" i="5" s="1"/>
  <c r="O89" i="5"/>
  <c r="S89" i="5" s="1"/>
  <c r="O8" i="5"/>
  <c r="S8" i="5" s="1"/>
  <c r="Z10" i="5" l="1"/>
  <c r="AB10" i="5" s="1"/>
  <c r="AB21" i="5"/>
  <c r="Z61" i="5"/>
  <c r="Z22" i="5"/>
  <c r="AB22" i="5" s="1"/>
  <c r="Z23" i="5"/>
  <c r="AB23" i="5" s="1"/>
  <c r="Q8" i="5"/>
  <c r="T8" i="5"/>
  <c r="R8" i="5"/>
  <c r="AB61" i="5"/>
  <c r="Q89" i="5"/>
  <c r="R71" i="5"/>
  <c r="Q68" i="5"/>
  <c r="Q64" i="5"/>
  <c r="Q60" i="5"/>
  <c r="Q58" i="5"/>
  <c r="Q56" i="5"/>
  <c r="Q53" i="5"/>
  <c r="Q51" i="5"/>
  <c r="Q49" i="5"/>
  <c r="Q47" i="5"/>
  <c r="Q44" i="5"/>
  <c r="Q42" i="5"/>
  <c r="Q40" i="5"/>
  <c r="Q38" i="5"/>
  <c r="Q36" i="5"/>
  <c r="Q34" i="5"/>
  <c r="Q32" i="5"/>
  <c r="Q30" i="5"/>
  <c r="Q28" i="5"/>
  <c r="Q25" i="5"/>
  <c r="Q20" i="5"/>
  <c r="R18" i="5"/>
  <c r="Q15" i="5"/>
  <c r="Q13" i="5"/>
  <c r="Q11" i="5"/>
  <c r="Y8" i="5"/>
  <c r="Y77" i="5"/>
  <c r="V77" i="5"/>
  <c r="U77" i="5"/>
  <c r="Y66" i="5"/>
  <c r="V66" i="5"/>
  <c r="U66" i="5"/>
  <c r="Y9" i="5"/>
  <c r="U9" i="5"/>
  <c r="T9" i="5"/>
  <c r="Y72" i="5"/>
  <c r="V72" i="5"/>
  <c r="U72" i="5"/>
  <c r="Y70" i="5"/>
  <c r="V70" i="5"/>
  <c r="U70" i="5"/>
  <c r="Y67" i="5"/>
  <c r="V67" i="5"/>
  <c r="U67" i="5"/>
  <c r="Y65" i="5"/>
  <c r="V65" i="5"/>
  <c r="U65" i="5"/>
  <c r="Y62" i="5"/>
  <c r="V62" i="5"/>
  <c r="U62" i="5"/>
  <c r="Y59" i="5"/>
  <c r="V59" i="5"/>
  <c r="U59" i="5"/>
  <c r="Y57" i="5"/>
  <c r="V57" i="5"/>
  <c r="U57" i="5"/>
  <c r="Y52" i="5"/>
  <c r="V52" i="5"/>
  <c r="U52" i="5"/>
  <c r="Y50" i="5"/>
  <c r="V50" i="5"/>
  <c r="U50" i="5"/>
  <c r="Y48" i="5"/>
  <c r="V48" i="5"/>
  <c r="U48" i="5"/>
  <c r="Y45" i="5"/>
  <c r="V45" i="5"/>
  <c r="U45" i="5"/>
  <c r="Y43" i="5"/>
  <c r="V43" i="5"/>
  <c r="U43" i="5"/>
  <c r="Y41" i="5"/>
  <c r="V41" i="5"/>
  <c r="U41" i="5"/>
  <c r="Y39" i="5"/>
  <c r="V39" i="5"/>
  <c r="U39" i="5"/>
  <c r="T39" i="5"/>
  <c r="Y37" i="5"/>
  <c r="V37" i="5"/>
  <c r="U37" i="5"/>
  <c r="T37" i="5"/>
  <c r="Y35" i="5"/>
  <c r="V35" i="5"/>
  <c r="U35" i="5"/>
  <c r="T35" i="5"/>
  <c r="Y33" i="5"/>
  <c r="V33" i="5"/>
  <c r="U33" i="5"/>
  <c r="T33" i="5"/>
  <c r="Y31" i="5"/>
  <c r="V31" i="5"/>
  <c r="U31" i="5"/>
  <c r="T31" i="5"/>
  <c r="Y29" i="5"/>
  <c r="V29" i="5"/>
  <c r="U29" i="5"/>
  <c r="T29" i="5"/>
  <c r="Y27" i="5"/>
  <c r="V27" i="5"/>
  <c r="U27" i="5"/>
  <c r="T27" i="5"/>
  <c r="Y24" i="5"/>
  <c r="V24" i="5"/>
  <c r="U24" i="5"/>
  <c r="T24" i="5"/>
  <c r="Y19" i="5"/>
  <c r="V19" i="5"/>
  <c r="U19" i="5"/>
  <c r="T19" i="5"/>
  <c r="Y17" i="5"/>
  <c r="U17" i="5"/>
  <c r="T17" i="5"/>
  <c r="V17" i="5"/>
  <c r="Y14" i="5"/>
  <c r="U14" i="5"/>
  <c r="T14" i="5"/>
  <c r="V14" i="5"/>
  <c r="Y12" i="5"/>
  <c r="U12" i="5"/>
  <c r="T12" i="5"/>
  <c r="V12" i="5"/>
  <c r="R89" i="5"/>
  <c r="R77" i="5"/>
  <c r="R70" i="5"/>
  <c r="R67" i="5"/>
  <c r="R65" i="5"/>
  <c r="R62" i="5"/>
  <c r="R59" i="5"/>
  <c r="R57" i="5"/>
  <c r="R52" i="5"/>
  <c r="R50" i="5"/>
  <c r="R48" i="5"/>
  <c r="R45" i="5"/>
  <c r="R43" i="5"/>
  <c r="R41" i="5"/>
  <c r="R39" i="5"/>
  <c r="R37" i="5"/>
  <c r="R35" i="5"/>
  <c r="R33" i="5"/>
  <c r="R31" i="5"/>
  <c r="R29" i="5"/>
  <c r="R27" i="5"/>
  <c r="R20" i="5"/>
  <c r="R17" i="5"/>
  <c r="R14" i="5"/>
  <c r="R12" i="5"/>
  <c r="Q77" i="5"/>
  <c r="Q71" i="5"/>
  <c r="Q66" i="5"/>
  <c r="Q18" i="5"/>
  <c r="T72" i="5"/>
  <c r="T70" i="5"/>
  <c r="T67" i="5"/>
  <c r="T65" i="5"/>
  <c r="T62" i="5"/>
  <c r="T59" i="5"/>
  <c r="T57" i="5"/>
  <c r="T52" i="5"/>
  <c r="T50" i="5"/>
  <c r="T48" i="5"/>
  <c r="T45" i="5"/>
  <c r="T43" i="5"/>
  <c r="T41" i="5"/>
  <c r="Y89" i="5"/>
  <c r="V89" i="5"/>
  <c r="U89" i="5"/>
  <c r="Y71" i="5"/>
  <c r="V71" i="5"/>
  <c r="U71" i="5"/>
  <c r="Y68" i="5"/>
  <c r="V68" i="5"/>
  <c r="U68" i="5"/>
  <c r="Y64" i="5"/>
  <c r="V64" i="5"/>
  <c r="U64" i="5"/>
  <c r="Y60" i="5"/>
  <c r="V60" i="5"/>
  <c r="U60" i="5"/>
  <c r="Y58" i="5"/>
  <c r="V58" i="5"/>
  <c r="U58" i="5"/>
  <c r="Y56" i="5"/>
  <c r="V56" i="5"/>
  <c r="U56" i="5"/>
  <c r="Y53" i="5"/>
  <c r="V53" i="5"/>
  <c r="U53" i="5"/>
  <c r="Y51" i="5"/>
  <c r="V51" i="5"/>
  <c r="U51" i="5"/>
  <c r="Y49" i="5"/>
  <c r="V49" i="5"/>
  <c r="U49" i="5"/>
  <c r="Y47" i="5"/>
  <c r="V47" i="5"/>
  <c r="U47" i="5"/>
  <c r="Y44" i="5"/>
  <c r="V44" i="5"/>
  <c r="U44" i="5"/>
  <c r="Y42" i="5"/>
  <c r="V42" i="5"/>
  <c r="U42" i="5"/>
  <c r="Y40" i="5"/>
  <c r="V40" i="5"/>
  <c r="U40" i="5"/>
  <c r="T40" i="5"/>
  <c r="Y38" i="5"/>
  <c r="V38" i="5"/>
  <c r="U38" i="5"/>
  <c r="T38" i="5"/>
  <c r="Y36" i="5"/>
  <c r="V36" i="5"/>
  <c r="U36" i="5"/>
  <c r="T36" i="5"/>
  <c r="Y34" i="5"/>
  <c r="V34" i="5"/>
  <c r="U34" i="5"/>
  <c r="T34" i="5"/>
  <c r="Y32" i="5"/>
  <c r="V32" i="5"/>
  <c r="U32" i="5"/>
  <c r="T32" i="5"/>
  <c r="Y30" i="5"/>
  <c r="V30" i="5"/>
  <c r="U30" i="5"/>
  <c r="T30" i="5"/>
  <c r="Y28" i="5"/>
  <c r="V28" i="5"/>
  <c r="U28" i="5"/>
  <c r="T28" i="5"/>
  <c r="Y25" i="5"/>
  <c r="V25" i="5"/>
  <c r="U25" i="5"/>
  <c r="T25" i="5"/>
  <c r="Y20" i="5"/>
  <c r="V20" i="5"/>
  <c r="U20" i="5"/>
  <c r="T20" i="5"/>
  <c r="Y18" i="5"/>
  <c r="V18" i="5"/>
  <c r="U18" i="5"/>
  <c r="T18" i="5"/>
  <c r="Y15" i="5"/>
  <c r="V15" i="5"/>
  <c r="U15" i="5"/>
  <c r="T15" i="5"/>
  <c r="V13" i="5"/>
  <c r="Y13" i="5"/>
  <c r="U13" i="5"/>
  <c r="T13" i="5"/>
  <c r="Y11" i="5"/>
  <c r="V11" i="5"/>
  <c r="U11" i="5"/>
  <c r="T11" i="5"/>
  <c r="R72" i="5"/>
  <c r="R68" i="5"/>
  <c r="R66" i="5"/>
  <c r="R64" i="5"/>
  <c r="R60" i="5"/>
  <c r="R58" i="5"/>
  <c r="R56" i="5"/>
  <c r="Z56" i="5" s="1"/>
  <c r="R53" i="5"/>
  <c r="R51" i="5"/>
  <c r="Z51" i="5" s="1"/>
  <c r="R49" i="5"/>
  <c r="R47" i="5"/>
  <c r="Z47" i="5" s="1"/>
  <c r="R44" i="5"/>
  <c r="R42" i="5"/>
  <c r="Z42" i="5" s="1"/>
  <c r="R40" i="5"/>
  <c r="R38" i="5"/>
  <c r="Z38" i="5" s="1"/>
  <c r="R36" i="5"/>
  <c r="R34" i="5"/>
  <c r="Z34" i="5" s="1"/>
  <c r="R32" i="5"/>
  <c r="R30" i="5"/>
  <c r="Z30" i="5" s="1"/>
  <c r="R28" i="5"/>
  <c r="R25" i="5"/>
  <c r="Z25" i="5" s="1"/>
  <c r="R19" i="5"/>
  <c r="R15" i="5"/>
  <c r="Z15" i="5" s="1"/>
  <c r="R13" i="5"/>
  <c r="R11" i="5"/>
  <c r="Q72" i="5"/>
  <c r="Q70" i="5"/>
  <c r="Q67" i="5"/>
  <c r="Q65" i="5"/>
  <c r="Z65" i="5" s="1"/>
  <c r="Q62" i="5"/>
  <c r="Q59" i="5"/>
  <c r="Q57" i="5"/>
  <c r="Q52" i="5"/>
  <c r="Q50" i="5"/>
  <c r="Q48" i="5"/>
  <c r="Q45" i="5"/>
  <c r="Q43" i="5"/>
  <c r="Z43" i="5" s="1"/>
  <c r="Q41" i="5"/>
  <c r="Q39" i="5"/>
  <c r="Q37" i="5"/>
  <c r="Q35" i="5"/>
  <c r="Q33" i="5"/>
  <c r="Q31" i="5"/>
  <c r="Q29" i="5"/>
  <c r="Q27" i="5"/>
  <c r="Z27" i="5" s="1"/>
  <c r="Q24" i="5"/>
  <c r="Q19" i="5"/>
  <c r="Q17" i="5"/>
  <c r="Q14" i="5"/>
  <c r="Q12" i="5"/>
  <c r="Q9" i="5"/>
  <c r="R24" i="5"/>
  <c r="T89" i="5"/>
  <c r="T77" i="5"/>
  <c r="T71" i="5"/>
  <c r="T68" i="5"/>
  <c r="T66" i="5"/>
  <c r="T64" i="5"/>
  <c r="T60" i="5"/>
  <c r="T58" i="5"/>
  <c r="T56" i="5"/>
  <c r="T53" i="5"/>
  <c r="T51" i="5"/>
  <c r="T49" i="5"/>
  <c r="T47" i="5"/>
  <c r="T44" i="5"/>
  <c r="T42" i="5"/>
  <c r="U8" i="5"/>
  <c r="Z60" i="5" l="1"/>
  <c r="AB15" i="5"/>
  <c r="Z45" i="5"/>
  <c r="Z67" i="5"/>
  <c r="AB67" i="5" s="1"/>
  <c r="Z29" i="5"/>
  <c r="AB29" i="5" s="1"/>
  <c r="Z18" i="5"/>
  <c r="AB18" i="5" s="1"/>
  <c r="Z72" i="5"/>
  <c r="AB72" i="5" s="1"/>
  <c r="Z48" i="5"/>
  <c r="AB48" i="5" s="1"/>
  <c r="Z70" i="5"/>
  <c r="AB70" i="5" s="1"/>
  <c r="Z31" i="5"/>
  <c r="AB31" i="5" s="1"/>
  <c r="Z50" i="5"/>
  <c r="AB50" i="5" s="1"/>
  <c r="Z33" i="5"/>
  <c r="AB33" i="5" s="1"/>
  <c r="Z52" i="5"/>
  <c r="AB52" i="5" s="1"/>
  <c r="Z35" i="5"/>
  <c r="AB35" i="5" s="1"/>
  <c r="Z19" i="5"/>
  <c r="AB19" i="5" s="1"/>
  <c r="Z37" i="5"/>
  <c r="AB37" i="5" s="1"/>
  <c r="Z57" i="5"/>
  <c r="AB57" i="5" s="1"/>
  <c r="Z39" i="5"/>
  <c r="AB39" i="5" s="1"/>
  <c r="Z14" i="5"/>
  <c r="AB14" i="5" s="1"/>
  <c r="Z11" i="5"/>
  <c r="AB11" i="5" s="1"/>
  <c r="Z59" i="5"/>
  <c r="AB59" i="5" s="1"/>
  <c r="Z41" i="5"/>
  <c r="AB41" i="5" s="1"/>
  <c r="Z62" i="5"/>
  <c r="AB62" i="5" s="1"/>
  <c r="Z71" i="5"/>
  <c r="AB71" i="5" s="1"/>
  <c r="Z8" i="5"/>
  <c r="AB38" i="5"/>
  <c r="AB34" i="5"/>
  <c r="AB30" i="5"/>
  <c r="AB25" i="5"/>
  <c r="AB42" i="5"/>
  <c r="AB47" i="5"/>
  <c r="AB51" i="5"/>
  <c r="AB56" i="5"/>
  <c r="AB60" i="5"/>
  <c r="Z12" i="5"/>
  <c r="AB12" i="5" s="1"/>
  <c r="Z17" i="5"/>
  <c r="AB17" i="5" s="1"/>
  <c r="Z13" i="5"/>
  <c r="AB13" i="5" s="1"/>
  <c r="Z28" i="5"/>
  <c r="AB28" i="5" s="1"/>
  <c r="Z32" i="5"/>
  <c r="AB32" i="5" s="1"/>
  <c r="Z36" i="5"/>
  <c r="AB36" i="5" s="1"/>
  <c r="Z40" i="5"/>
  <c r="AB40" i="5" s="1"/>
  <c r="Z44" i="5"/>
  <c r="AB44" i="5" s="1"/>
  <c r="Z49" i="5"/>
  <c r="AB49" i="5" s="1"/>
  <c r="Z53" i="5"/>
  <c r="AB53" i="5" s="1"/>
  <c r="Z58" i="5"/>
  <c r="AB58" i="5" s="1"/>
  <c r="Z64" i="5"/>
  <c r="AB64" i="5" s="1"/>
  <c r="Z68" i="5"/>
  <c r="AB68" i="5" s="1"/>
  <c r="Z77" i="5"/>
  <c r="AB77" i="5" s="1"/>
  <c r="Z20" i="5"/>
  <c r="AB20" i="5" s="1"/>
  <c r="Z89" i="5"/>
  <c r="AB89" i="5" s="1"/>
  <c r="AB45" i="5"/>
  <c r="AB65" i="5"/>
  <c r="AB43" i="5"/>
  <c r="AB27" i="5"/>
  <c r="Z24" i="5"/>
  <c r="AB24" i="5" s="1"/>
  <c r="Z66" i="5"/>
  <c r="AB66" i="5" s="1"/>
  <c r="AA91" i="5"/>
  <c r="X91" i="5"/>
  <c r="W91" i="5"/>
  <c r="P91" i="5"/>
  <c r="N91" i="5"/>
  <c r="V9" i="5"/>
  <c r="V8" i="5"/>
  <c r="R9" i="5"/>
  <c r="Z9" i="5" l="1"/>
  <c r="AB8" i="5"/>
  <c r="AB9" i="5" l="1"/>
  <c r="M91" i="5"/>
  <c r="O91" i="5"/>
  <c r="R91" i="5" l="1"/>
  <c r="T91" i="5"/>
  <c r="Y91" i="5"/>
  <c r="S91" i="5"/>
  <c r="V91" i="5"/>
  <c r="U91" i="5"/>
  <c r="Q91" i="5" l="1"/>
  <c r="Z91" i="5"/>
  <c r="AB91" i="5"/>
</calcChain>
</file>

<file path=xl/sharedStrings.xml><?xml version="1.0" encoding="utf-8"?>
<sst xmlns="http://schemas.openxmlformats.org/spreadsheetml/2006/main" count="728" uniqueCount="141">
  <si>
    <t>Parámetros de Calculo del Impacto al Salario</t>
  </si>
  <si>
    <t>Niveles 1-12</t>
  </si>
  <si>
    <t>A partir de Febrero</t>
  </si>
  <si>
    <t>Despensa</t>
  </si>
  <si>
    <t>Pasaje</t>
  </si>
  <si>
    <t>A partir de Marzo</t>
  </si>
  <si>
    <t>Niveles 22-36</t>
  </si>
  <si>
    <t>COSTO MENSUAL</t>
  </si>
  <si>
    <t>COSTO ANUAL</t>
  </si>
  <si>
    <t>COLUMNAS ADICIONALES PARA CONCEPTOS PROPIOS DEL ORGANISMO</t>
  </si>
  <si>
    <t>Factor IMSS</t>
  </si>
  <si>
    <t>No. Cons</t>
  </si>
  <si>
    <t>UP</t>
  </si>
  <si>
    <t>PG</t>
  </si>
  <si>
    <t>PC</t>
  </si>
  <si>
    <t>UEG</t>
  </si>
  <si>
    <t>R.F.C.</t>
  </si>
  <si>
    <t>F-ING</t>
  </si>
  <si>
    <t>NIVEL</t>
  </si>
  <si>
    <t>JOR</t>
  </si>
  <si>
    <t>CATEG</t>
  </si>
  <si>
    <t>CATEGORÍA</t>
  </si>
  <si>
    <t>ZONA
ECONÓMICA</t>
  </si>
  <si>
    <t>ADSCRIPCIÓN</t>
  </si>
  <si>
    <t>SUELDO
1101</t>
  </si>
  <si>
    <t>SOBRE
SUELDO
1101</t>
  </si>
  <si>
    <t>SUMA 
1101</t>
  </si>
  <si>
    <t>QUINQUENIO
1301</t>
  </si>
  <si>
    <t>PRIMA
VACACIONAL
1311</t>
  </si>
  <si>
    <t>AGUINALDO
1312</t>
  </si>
  <si>
    <t>CUOTAS A
PENSIONES
1401</t>
  </si>
  <si>
    <t>CUOTAS PARA
LA VIVIENDA
1402</t>
  </si>
  <si>
    <t>CUOTAS 
AL IMSS
1404</t>
  </si>
  <si>
    <t>DESPENSA
1601</t>
  </si>
  <si>
    <t>PASAJES
1602</t>
  </si>
  <si>
    <t>IMPACTO AL
SALARIO
1801</t>
  </si>
  <si>
    <t>TOTAL
ANUAL</t>
  </si>
  <si>
    <t>1101
esc</t>
  </si>
  <si>
    <t>total</t>
  </si>
  <si>
    <t>B</t>
  </si>
  <si>
    <t>DESCRIPCIÓN DE LOS CONCEPTOS DE LAS COLUMNAS</t>
  </si>
  <si>
    <t>NOTAS:</t>
  </si>
  <si>
    <t>- SE DEBERÁ PRESENTAR UNA PLAZA POR RENGLÓN</t>
  </si>
  <si>
    <t>ORG.</t>
  </si>
  <si>
    <t>- INCLUIR TODOS LOS CONCEPTOS DE PAGO PARA CADA PLAZA (EN CASO DE QUE NO EXISTA EN ESTE FORMATO FAVOR DE INCLUIR)</t>
  </si>
  <si>
    <t>- INCLUIR PLAZAS VACANTES SI ES QUE EXISTEN</t>
  </si>
  <si>
    <t>- INCLUIR LA FORMA DE CALCULO PARA CADA CONCEPTO</t>
  </si>
  <si>
    <t>BENEFICIARIO</t>
  </si>
  <si>
    <t>EJEMPLOS:</t>
  </si>
  <si>
    <t>Partida 1312 Aguinaldo</t>
  </si>
  <si>
    <t>(4390/30*50)</t>
  </si>
  <si>
    <t>Sueldo mensual, entre 30 por 50 días al año</t>
  </si>
  <si>
    <t>Partida 1401 Pensiones del Estado</t>
  </si>
  <si>
    <t>(4390*5%)</t>
  </si>
  <si>
    <t>Sueldo mensual, por 5% de aportación mensual</t>
  </si>
  <si>
    <t>JOR.</t>
  </si>
  <si>
    <t>CATEG.</t>
  </si>
  <si>
    <t>ZONA ECONÓMICA</t>
  </si>
  <si>
    <t>SUELDO</t>
  </si>
  <si>
    <t>SOBRESUELDO</t>
  </si>
  <si>
    <t>SUMA</t>
  </si>
  <si>
    <t>QUINQUENIO</t>
  </si>
  <si>
    <t>PRIMA VACACIONAL</t>
  </si>
  <si>
    <t>AGUINALDO</t>
  </si>
  <si>
    <t>CUOTAS A PENSIONES</t>
  </si>
  <si>
    <t>VIVIENDA</t>
  </si>
  <si>
    <t>CUOTAS AL IMSS</t>
  </si>
  <si>
    <t>CUOTAS AL SAR</t>
  </si>
  <si>
    <t>DESPENSA</t>
  </si>
  <si>
    <t>PASAJE</t>
  </si>
  <si>
    <t>IMPACTO AL SALARIO</t>
  </si>
  <si>
    <t>NOMBRE DEL ORGANISMO:</t>
  </si>
  <si>
    <t>NOTA:</t>
  </si>
  <si>
    <t>Capturar con mayusculas y minusculas, cuidando ortografía</t>
  </si>
  <si>
    <t>TOTAL DE PLAZAS</t>
  </si>
  <si>
    <t>UR</t>
  </si>
  <si>
    <t>09</t>
  </si>
  <si>
    <t>18</t>
  </si>
  <si>
    <t>00634</t>
  </si>
  <si>
    <t>Director General</t>
  </si>
  <si>
    <t>Sub Director Administrativo</t>
  </si>
  <si>
    <t>Jefe de Depto. Serv. Escolares</t>
  </si>
  <si>
    <t>Analista Especializado</t>
  </si>
  <si>
    <t>Médico General</t>
  </si>
  <si>
    <t>Analista Técnico</t>
  </si>
  <si>
    <t>Capturista</t>
  </si>
  <si>
    <t>Laboratorista</t>
  </si>
  <si>
    <t>Secretaria de Jefe de Departamento</t>
  </si>
  <si>
    <t>Bibliotecario</t>
  </si>
  <si>
    <t>Técnico de Mantenimiento</t>
  </si>
  <si>
    <t>Técnico en Mantenimiento</t>
  </si>
  <si>
    <t>Almacenista</t>
  </si>
  <si>
    <t>Intendente</t>
  </si>
  <si>
    <t>Vigilante</t>
  </si>
  <si>
    <t>Profesor Asociado "A"</t>
  </si>
  <si>
    <t>Profesor de Asignatura "A"</t>
  </si>
  <si>
    <t>Profesor de Asignatura "B"</t>
  </si>
  <si>
    <t>C</t>
  </si>
  <si>
    <t>AGUINALDO Y P.VACACIONAL ISR</t>
  </si>
  <si>
    <t>MAT. DIDACTICO</t>
  </si>
  <si>
    <t>07</t>
  </si>
  <si>
    <t>001</t>
  </si>
  <si>
    <t>Instituto Tecnológico Superior de Arandas</t>
  </si>
  <si>
    <t>CUOTAS
AL SEDAR
1405</t>
  </si>
  <si>
    <t>Jefe de División Carrera</t>
  </si>
  <si>
    <t>Jefe Depto. Desarrollo Académico</t>
  </si>
  <si>
    <t>Sub Director Académico</t>
  </si>
  <si>
    <t>Sub Director de Planeación</t>
  </si>
  <si>
    <t>Jefe de División Carrra</t>
  </si>
  <si>
    <t>Jefe Depto. de Calidad y Extracurriculares</t>
  </si>
  <si>
    <t>DIRECCION GENERAL</t>
  </si>
  <si>
    <t>DIRECTOR GENERAL</t>
  </si>
  <si>
    <t>SUBDIRECTOR ACADEMICO</t>
  </si>
  <si>
    <t>SUBDIRECTOR DE PLANEACIÓN</t>
  </si>
  <si>
    <t>SUBDIRECTOR ADMINISTRATIVO</t>
  </si>
  <si>
    <t>Hrs</t>
  </si>
  <si>
    <t>Ingeniero en Sistemas (interinato)</t>
  </si>
  <si>
    <t>Psicóloga (interinato)</t>
  </si>
  <si>
    <t>Programador (interinato)</t>
  </si>
  <si>
    <t>Analista Técnico (interinato)</t>
  </si>
  <si>
    <t xml:space="preserve">Jefe Depto. De Mantenimiento y Servicios Generales </t>
  </si>
  <si>
    <t xml:space="preserve">Jefe Depto. De Planeación </t>
  </si>
  <si>
    <t xml:space="preserve">Jefe Depto. De Sistemas </t>
  </si>
  <si>
    <t xml:space="preserve">Analista Técnico </t>
  </si>
  <si>
    <t>Secretario de Subdirección (interinato)</t>
  </si>
  <si>
    <t xml:space="preserve">Jefe Depto. De Recursos Financieros </t>
  </si>
  <si>
    <t>Capturista (interinato)</t>
  </si>
  <si>
    <t>Secretaria de Jefe de Departamento (interinato)</t>
  </si>
  <si>
    <t>Secretaria de Subdirección (interinato)</t>
  </si>
  <si>
    <t xml:space="preserve">Laboratorista (interinato) </t>
  </si>
  <si>
    <t xml:space="preserve">Secretaria de Jefe de Departamento </t>
  </si>
  <si>
    <t>Analista Especializado (interinato)</t>
  </si>
  <si>
    <t>Profesor Asociado "B"</t>
  </si>
  <si>
    <t>Técnico Especializado</t>
  </si>
  <si>
    <t>Secretaria de Direcc. Gral.(interinato)</t>
  </si>
  <si>
    <t>Chofer de Dirección (interinato)</t>
  </si>
  <si>
    <t>Profesor Asociado "C"</t>
  </si>
  <si>
    <t>Profesor Titular "A"</t>
  </si>
  <si>
    <t>PLANTILLA DE PERSONAL PRESUPUESTO 2015</t>
  </si>
  <si>
    <t>Jefe Depto. Vinculación y Extensión Educativa (PERMISO DE LEY)</t>
  </si>
  <si>
    <t>Jefe de Oficina (interinato) (PERMISO POR LEY)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</si>
</sst>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-[$€-2]* #,##0.00_-;\-[$€-2]* #,##0.00_-;_-[$€-2]* &quot;-&quot;??_-"/>
    <numFmt numFmtId="166" formatCode="#,##0.00_ ;[Red]\-#,##0.00\ "/>
    <numFmt numFmtId="167" formatCode="0.00000%"/>
  </numFmts>
  <fonts count="18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8"/>
      <name val="Arial"/>
      <family val="2"/>
    </font>
    <font>
      <b/>
      <sz val="48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b/>
      <sz val="22"/>
      <name val="Arial"/>
      <family val="2"/>
    </font>
    <font>
      <sz val="2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/>
    <xf numFmtId="0" fontId="3" fillId="0" borderId="0"/>
  </cellStyleXfs>
  <cellXfs count="86">
    <xf numFmtId="0" fontId="0" fillId="0" borderId="0" xfId="0"/>
    <xf numFmtId="0" fontId="8" fillId="0" borderId="0" xfId="4" applyFont="1" applyAlignment="1">
      <alignment vertical="center"/>
    </xf>
    <xf numFmtId="0" fontId="3" fillId="0" borderId="0" xfId="4" applyFont="1" applyAlignment="1">
      <alignment vertical="center"/>
    </xf>
    <xf numFmtId="0" fontId="5" fillId="2" borderId="0" xfId="4" applyFont="1" applyFill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3" fillId="0" borderId="0" xfId="4" applyFont="1" applyAlignment="1">
      <alignment horizontal="center" vertical="center"/>
    </xf>
    <xf numFmtId="4" fontId="3" fillId="0" borderId="0" xfId="4" applyNumberFormat="1" applyFont="1" applyAlignment="1">
      <alignment vertical="center"/>
    </xf>
    <xf numFmtId="4" fontId="3" fillId="0" borderId="0" xfId="4" applyNumberFormat="1" applyFont="1" applyAlignment="1">
      <alignment horizontal="center" vertical="center"/>
    </xf>
    <xf numFmtId="0" fontId="4" fillId="3" borderId="0" xfId="4" applyFont="1" applyFill="1" applyAlignment="1">
      <alignment vertical="center"/>
    </xf>
    <xf numFmtId="10" fontId="3" fillId="0" borderId="0" xfId="5" applyNumberFormat="1" applyFont="1" applyAlignment="1">
      <alignment horizontal="center" vertical="center"/>
    </xf>
    <xf numFmtId="0" fontId="7" fillId="3" borderId="0" xfId="4" applyFill="1" applyAlignment="1">
      <alignment vertical="center"/>
    </xf>
    <xf numFmtId="3" fontId="3" fillId="0" borderId="0" xfId="3" applyNumberFormat="1" applyFont="1" applyAlignment="1">
      <alignment horizontal="center" vertical="center"/>
    </xf>
    <xf numFmtId="0" fontId="4" fillId="3" borderId="0" xfId="4" applyFont="1" applyFill="1" applyAlignment="1">
      <alignment horizontal="center" vertical="center"/>
    </xf>
    <xf numFmtId="10" fontId="7" fillId="0" borderId="0" xfId="5" applyNumberFormat="1" applyFont="1" applyAlignment="1">
      <alignment horizontal="center" vertical="center"/>
    </xf>
    <xf numFmtId="10" fontId="4" fillId="3" borderId="0" xfId="4" applyNumberFormat="1" applyFont="1" applyFill="1" applyAlignment="1">
      <alignment horizontal="center" vertical="center"/>
    </xf>
    <xf numFmtId="0" fontId="4" fillId="0" borderId="0" xfId="4" applyFont="1" applyAlignment="1">
      <alignment vertical="center"/>
    </xf>
    <xf numFmtId="0" fontId="4" fillId="0" borderId="0" xfId="4" applyFont="1" applyAlignment="1">
      <alignment horizontal="right" vertical="center"/>
    </xf>
    <xf numFmtId="167" fontId="3" fillId="0" borderId="0" xfId="5" applyNumberFormat="1" applyFont="1" applyAlignment="1">
      <alignment horizontal="center" vertical="center"/>
    </xf>
    <xf numFmtId="4" fontId="4" fillId="0" borderId="0" xfId="4" applyNumberFormat="1" applyFont="1" applyFill="1" applyBorder="1" applyAlignment="1">
      <alignment horizontal="center" vertical="center" wrapText="1"/>
    </xf>
    <xf numFmtId="0" fontId="7" fillId="0" borderId="0" xfId="4" applyFill="1" applyAlignment="1">
      <alignment vertical="center"/>
    </xf>
    <xf numFmtId="0" fontId="7" fillId="0" borderId="0" xfId="4" applyFill="1" applyAlignment="1">
      <alignment vertical="center" wrapText="1"/>
    </xf>
    <xf numFmtId="164" fontId="7" fillId="0" borderId="0" xfId="3" applyFill="1" applyAlignment="1">
      <alignment vertical="center"/>
    </xf>
    <xf numFmtId="0" fontId="3" fillId="0" borderId="0" xfId="4" applyNumberFormat="1" applyFont="1" applyFill="1" applyAlignment="1">
      <alignment vertical="center"/>
    </xf>
    <xf numFmtId="0" fontId="3" fillId="0" borderId="3" xfId="4" applyFont="1" applyFill="1" applyBorder="1" applyAlignment="1">
      <alignment horizontal="center" vertical="center"/>
    </xf>
    <xf numFmtId="166" fontId="7" fillId="0" borderId="0" xfId="4" applyNumberFormat="1" applyFill="1" applyBorder="1" applyAlignment="1">
      <alignment vertical="center"/>
    </xf>
    <xf numFmtId="166" fontId="7" fillId="0" borderId="0" xfId="4" applyNumberFormat="1" applyFill="1" applyAlignment="1">
      <alignment vertical="center"/>
    </xf>
    <xf numFmtId="166" fontId="3" fillId="0" borderId="0" xfId="4" applyNumberFormat="1" applyFont="1" applyFill="1" applyAlignment="1">
      <alignment vertical="center"/>
    </xf>
    <xf numFmtId="0" fontId="3" fillId="0" borderId="2" xfId="4" applyFont="1" applyFill="1" applyBorder="1" applyAlignment="1">
      <alignment horizontal="center" vertical="center"/>
    </xf>
    <xf numFmtId="0" fontId="3" fillId="0" borderId="2" xfId="4" applyFont="1" applyBorder="1" applyAlignment="1">
      <alignment horizontal="center" vertical="center"/>
    </xf>
    <xf numFmtId="0" fontId="3" fillId="0" borderId="2" xfId="4" applyFont="1" applyBorder="1" applyAlignment="1">
      <alignment vertical="center"/>
    </xf>
    <xf numFmtId="166" fontId="3" fillId="0" borderId="0" xfId="4" applyNumberFormat="1" applyFont="1" applyBorder="1" applyAlignment="1">
      <alignment vertical="center"/>
    </xf>
    <xf numFmtId="166" fontId="3" fillId="0" borderId="0" xfId="4" applyNumberFormat="1" applyFont="1" applyAlignment="1">
      <alignment vertical="center"/>
    </xf>
    <xf numFmtId="0" fontId="3" fillId="0" borderId="0" xfId="4" applyFont="1" applyBorder="1" applyAlignment="1">
      <alignment vertical="center"/>
    </xf>
    <xf numFmtId="0" fontId="11" fillId="0" borderId="0" xfId="4" applyFont="1" applyAlignment="1">
      <alignment horizontal="center" vertical="center"/>
    </xf>
    <xf numFmtId="0" fontId="2" fillId="0" borderId="0" xfId="4" applyFont="1" applyAlignment="1">
      <alignment vertical="center"/>
    </xf>
    <xf numFmtId="0" fontId="2" fillId="0" borderId="1" xfId="4" applyFont="1" applyBorder="1" applyAlignment="1">
      <alignment vertical="center"/>
    </xf>
    <xf numFmtId="0" fontId="3" fillId="0" borderId="1" xfId="4" applyFont="1" applyBorder="1" applyAlignment="1">
      <alignment vertical="center"/>
    </xf>
    <xf numFmtId="0" fontId="3" fillId="0" borderId="1" xfId="4" applyFont="1" applyBorder="1" applyAlignment="1">
      <alignment horizontal="center" vertical="center"/>
    </xf>
    <xf numFmtId="4" fontId="3" fillId="0" borderId="1" xfId="4" applyNumberFormat="1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3" fillId="0" borderId="0" xfId="4" applyFont="1" applyAlignment="1">
      <alignment horizontal="left" vertical="center"/>
    </xf>
    <xf numFmtId="4" fontId="3" fillId="0" borderId="0" xfId="4" applyNumberFormat="1" applyFont="1" applyAlignment="1">
      <alignment horizontal="left" vertical="center"/>
    </xf>
    <xf numFmtId="0" fontId="11" fillId="0" borderId="0" xfId="4" applyFont="1" applyAlignment="1">
      <alignment horizontal="left" vertical="center"/>
    </xf>
    <xf numFmtId="0" fontId="11" fillId="0" borderId="0" xfId="4" quotePrefix="1" applyFont="1" applyAlignment="1">
      <alignment horizontal="left" vertical="center"/>
    </xf>
    <xf numFmtId="4" fontId="11" fillId="0" borderId="0" xfId="4" applyNumberFormat="1" applyFont="1" applyAlignment="1">
      <alignment horizontal="center" vertical="center"/>
    </xf>
    <xf numFmtId="0" fontId="11" fillId="0" borderId="0" xfId="4" applyFont="1" applyAlignment="1">
      <alignment vertical="center"/>
    </xf>
    <xf numFmtId="0" fontId="11" fillId="0" borderId="0" xfId="4" quotePrefix="1" applyFont="1" applyAlignment="1">
      <alignment vertical="center"/>
    </xf>
    <xf numFmtId="4" fontId="11" fillId="0" borderId="0" xfId="4" applyNumberFormat="1" applyFont="1" applyAlignment="1">
      <alignment vertical="center"/>
    </xf>
    <xf numFmtId="0" fontId="9" fillId="0" borderId="0" xfId="4" applyFont="1" applyAlignment="1">
      <alignment vertical="center"/>
    </xf>
    <xf numFmtId="0" fontId="10" fillId="0" borderId="1" xfId="4" applyFont="1" applyBorder="1" applyAlignment="1">
      <alignment vertical="center"/>
    </xf>
    <xf numFmtId="0" fontId="13" fillId="4" borderId="2" xfId="4" applyFont="1" applyFill="1" applyBorder="1" applyAlignment="1">
      <alignment horizontal="center" vertical="center"/>
    </xf>
    <xf numFmtId="4" fontId="12" fillId="4" borderId="0" xfId="4" applyNumberFormat="1" applyFont="1" applyFill="1" applyAlignment="1">
      <alignment horizontal="right" vertical="center"/>
    </xf>
    <xf numFmtId="4" fontId="3" fillId="0" borderId="3" xfId="4" applyNumberFormat="1" applyFont="1" applyFill="1" applyBorder="1" applyAlignment="1">
      <alignment horizontal="right" vertical="center"/>
    </xf>
    <xf numFmtId="4" fontId="7" fillId="0" borderId="3" xfId="4" applyNumberFormat="1" applyFill="1" applyBorder="1" applyAlignment="1">
      <alignment horizontal="right" vertical="center"/>
    </xf>
    <xf numFmtId="4" fontId="3" fillId="0" borderId="2" xfId="4" applyNumberFormat="1" applyFont="1" applyFill="1" applyBorder="1" applyAlignment="1">
      <alignment horizontal="right" vertical="center"/>
    </xf>
    <xf numFmtId="4" fontId="7" fillId="0" borderId="2" xfId="4" applyNumberFormat="1" applyFill="1" applyBorder="1" applyAlignment="1">
      <alignment horizontal="right" vertical="center"/>
    </xf>
    <xf numFmtId="4" fontId="3" fillId="0" borderId="2" xfId="4" applyNumberFormat="1" applyFont="1" applyBorder="1" applyAlignment="1">
      <alignment horizontal="right" vertical="center"/>
    </xf>
    <xf numFmtId="49" fontId="14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2" xfId="6" applyFont="1" applyFill="1" applyBorder="1" applyAlignment="1">
      <alignment horizontal="center"/>
    </xf>
    <xf numFmtId="0" fontId="3" fillId="0" borderId="2" xfId="0" applyFont="1" applyFill="1" applyBorder="1"/>
    <xf numFmtId="0" fontId="14" fillId="0" borderId="2" xfId="6" applyFont="1" applyBorder="1"/>
    <xf numFmtId="43" fontId="15" fillId="0" borderId="2" xfId="2" applyFont="1" applyFill="1" applyBorder="1"/>
    <xf numFmtId="166" fontId="7" fillId="0" borderId="3" xfId="4" applyNumberFormat="1" applyFill="1" applyBorder="1" applyAlignment="1">
      <alignment vertical="center"/>
    </xf>
    <xf numFmtId="4" fontId="3" fillId="0" borderId="3" xfId="4" applyNumberFormat="1" applyFont="1" applyFill="1" applyBorder="1" applyAlignment="1">
      <alignment vertical="center"/>
    </xf>
    <xf numFmtId="0" fontId="3" fillId="0" borderId="2" xfId="4" applyFont="1" applyBorder="1" applyAlignment="1">
      <alignment horizontal="left" vertical="center"/>
    </xf>
    <xf numFmtId="0" fontId="3" fillId="0" borderId="3" xfId="4" applyFont="1" applyFill="1" applyBorder="1" applyAlignment="1">
      <alignment horizontal="left" vertical="center"/>
    </xf>
    <xf numFmtId="0" fontId="3" fillId="0" borderId="2" xfId="4" applyFont="1" applyFill="1" applyBorder="1" applyAlignment="1">
      <alignment horizontal="left" vertical="center"/>
    </xf>
    <xf numFmtId="4" fontId="1" fillId="0" borderId="2" xfId="4" applyNumberFormat="1" applyFont="1" applyFill="1" applyBorder="1" applyAlignment="1">
      <alignment horizontal="right" vertical="center"/>
    </xf>
    <xf numFmtId="0" fontId="17" fillId="0" borderId="1" xfId="4" applyFont="1" applyBorder="1" applyAlignment="1">
      <alignment vertical="center"/>
    </xf>
    <xf numFmtId="0" fontId="12" fillId="4" borderId="4" xfId="4" applyNumberFormat="1" applyFont="1" applyFill="1" applyBorder="1" applyAlignment="1">
      <alignment horizontal="center" vertical="center" wrapText="1"/>
    </xf>
    <xf numFmtId="4" fontId="12" fillId="4" borderId="4" xfId="4" applyNumberFormat="1" applyFont="1" applyFill="1" applyBorder="1" applyAlignment="1">
      <alignment horizontal="center" vertical="center" wrapText="1"/>
    </xf>
    <xf numFmtId="0" fontId="4" fillId="5" borderId="2" xfId="4" applyFont="1" applyFill="1" applyBorder="1" applyAlignment="1">
      <alignment horizontal="center" vertical="center"/>
    </xf>
    <xf numFmtId="0" fontId="13" fillId="4" borderId="8" xfId="4" applyFont="1" applyFill="1" applyBorder="1" applyAlignment="1">
      <alignment horizontal="right" vertical="center"/>
    </xf>
    <xf numFmtId="0" fontId="13" fillId="4" borderId="0" xfId="4" applyFont="1" applyFill="1" applyAlignment="1">
      <alignment horizontal="right" vertical="center"/>
    </xf>
    <xf numFmtId="0" fontId="12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right" vertical="center"/>
    </xf>
    <xf numFmtId="0" fontId="5" fillId="2" borderId="0" xfId="4" applyFont="1" applyFill="1" applyAlignment="1">
      <alignment horizontal="center" vertical="center"/>
    </xf>
    <xf numFmtId="0" fontId="4" fillId="5" borderId="7" xfId="4" applyFont="1" applyFill="1" applyBorder="1" applyAlignment="1">
      <alignment horizontal="center" vertical="center"/>
    </xf>
    <xf numFmtId="0" fontId="4" fillId="5" borderId="6" xfId="4" applyFont="1" applyFill="1" applyBorder="1" applyAlignment="1">
      <alignment horizontal="center" vertical="center"/>
    </xf>
    <xf numFmtId="0" fontId="4" fillId="5" borderId="5" xfId="4" applyFont="1" applyFill="1" applyBorder="1" applyAlignment="1">
      <alignment horizontal="center" vertical="center"/>
    </xf>
    <xf numFmtId="4" fontId="4" fillId="5" borderId="2" xfId="4" applyNumberFormat="1" applyFont="1" applyFill="1" applyBorder="1" applyAlignment="1">
      <alignment horizontal="center" vertical="center"/>
    </xf>
    <xf numFmtId="0" fontId="4" fillId="5" borderId="2" xfId="4" applyFont="1" applyFill="1" applyBorder="1" applyAlignment="1">
      <alignment horizontal="center" vertical="center"/>
    </xf>
    <xf numFmtId="0" fontId="4" fillId="5" borderId="7" xfId="4" applyFont="1" applyFill="1" applyBorder="1" applyAlignment="1">
      <alignment horizontal="center" vertical="center" wrapText="1"/>
    </xf>
    <xf numFmtId="0" fontId="4" fillId="5" borderId="5" xfId="4" applyFont="1" applyFill="1" applyBorder="1" applyAlignment="1">
      <alignment horizontal="center" vertical="center" wrapText="1"/>
    </xf>
    <xf numFmtId="0" fontId="16" fillId="0" borderId="0" xfId="4" applyFont="1" applyAlignment="1">
      <alignment horizontal="center" vertical="center"/>
    </xf>
  </cellXfs>
  <cellStyles count="7">
    <cellStyle name="Euro" xfId="1"/>
    <cellStyle name="Millares" xfId="2" builtinId="3"/>
    <cellStyle name="Millares_~9885111" xfId="3"/>
    <cellStyle name="Normal" xfId="0" builtinId="0"/>
    <cellStyle name="Normal_~9885111" xfId="4"/>
    <cellStyle name="Normal_PLANTILLA P-ADMON" xfId="6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190500</xdr:rowOff>
    </xdr:from>
    <xdr:to>
      <xdr:col>5</xdr:col>
      <xdr:colOff>108215</xdr:colOff>
      <xdr:row>3</xdr:row>
      <xdr:rowOff>103758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190500"/>
          <a:ext cx="1740165" cy="897508"/>
        </a:xfrm>
        <a:prstGeom prst="rect">
          <a:avLst/>
        </a:prstGeom>
      </xdr:spPr>
    </xdr:pic>
    <xdr:clientData/>
  </xdr:twoCellAnchor>
  <xdr:twoCellAnchor editAs="oneCell">
    <xdr:from>
      <xdr:col>25</xdr:col>
      <xdr:colOff>158750</xdr:colOff>
      <xdr:row>0</xdr:row>
      <xdr:rowOff>0</xdr:rowOff>
    </xdr:from>
    <xdr:to>
      <xdr:col>27</xdr:col>
      <xdr:colOff>828720</xdr:colOff>
      <xdr:row>4</xdr:row>
      <xdr:rowOff>67301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62000" y="0"/>
          <a:ext cx="2511470" cy="1210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S175"/>
  <sheetViews>
    <sheetView showGridLines="0" tabSelected="1" zoomScale="82" zoomScaleNormal="82" workbookViewId="0">
      <pane xSplit="6" ySplit="7" topLeftCell="G8" activePane="bottomRight" state="frozen"/>
      <selection pane="topRight" activeCell="H1" sqref="H1"/>
      <selection pane="bottomLeft" activeCell="A9" sqref="A9"/>
      <selection pane="bottomRight" activeCell="G1" sqref="G1:G1048576"/>
    </sheetView>
  </sheetViews>
  <sheetFormatPr baseColWidth="10" defaultColWidth="14.28515625" defaultRowHeight="12.75" x14ac:dyDescent="0.2"/>
  <cols>
    <col min="1" max="1" width="6.140625" style="5" customWidth="1"/>
    <col min="2" max="2" width="4.85546875" style="5" customWidth="1"/>
    <col min="3" max="3" width="6.7109375" style="5" customWidth="1"/>
    <col min="4" max="4" width="5" style="5" bestFit="1" customWidth="1"/>
    <col min="5" max="5" width="4" style="5" bestFit="1" customWidth="1"/>
    <col min="6" max="6" width="8.42578125" style="6" customWidth="1"/>
    <col min="7" max="7" width="8.140625" style="5" bestFit="1" customWidth="1"/>
    <col min="8" max="8" width="6.28515625" style="5" bestFit="1" customWidth="1"/>
    <col min="9" max="9" width="9.5703125" style="5" bestFit="1" customWidth="1"/>
    <col min="10" max="10" width="48.7109375" style="2" customWidth="1"/>
    <col min="11" max="11" width="15.7109375" style="2" bestFit="1" customWidth="1"/>
    <col min="12" max="12" width="26.28515625" style="5" customWidth="1"/>
    <col min="13" max="13" width="14.85546875" style="5" customWidth="1"/>
    <col min="14" max="14" width="12.140625" style="7" customWidth="1"/>
    <col min="15" max="15" width="15.140625" style="7" customWidth="1"/>
    <col min="16" max="16" width="15.42578125" style="7" customWidth="1"/>
    <col min="17" max="17" width="16.5703125" style="7" customWidth="1"/>
    <col min="18" max="18" width="16.42578125" style="7" customWidth="1"/>
    <col min="19" max="19" width="14.5703125" style="2" bestFit="1" customWidth="1"/>
    <col min="20" max="20" width="18.28515625" style="2" bestFit="1" customWidth="1"/>
    <col min="21" max="21" width="13.7109375" style="2" customWidth="1"/>
    <col min="22" max="22" width="13.85546875" style="2" customWidth="1"/>
    <col min="23" max="23" width="14" style="2" bestFit="1" customWidth="1"/>
    <col min="24" max="24" width="12.140625" style="2" bestFit="1" customWidth="1"/>
    <col min="25" max="25" width="17.85546875" style="2" bestFit="1" customWidth="1"/>
    <col min="26" max="27" width="13.7109375" style="2" customWidth="1"/>
    <col min="28" max="28" width="17" style="2" customWidth="1"/>
    <col min="29" max="241" width="16.140625" style="2" customWidth="1"/>
    <col min="242" max="242" width="20.7109375" style="2" bestFit="1" customWidth="1"/>
    <col min="243" max="244" width="12.28515625" style="2" bestFit="1" customWidth="1"/>
    <col min="245" max="245" width="13.28515625" style="2" bestFit="1" customWidth="1"/>
    <col min="246" max="246" width="12.28515625" style="2" bestFit="1" customWidth="1"/>
    <col min="247" max="252" width="10.7109375" style="2" bestFit="1" customWidth="1"/>
    <col min="253" max="253" width="14.28515625" style="2" bestFit="1"/>
    <col min="254" max="16384" width="14.28515625" style="2"/>
  </cols>
  <sheetData>
    <row r="1" spans="1:253" ht="23.2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IH1" s="3"/>
      <c r="II1" s="3"/>
      <c r="IJ1" s="3"/>
      <c r="IK1" s="3"/>
      <c r="IL1" s="3"/>
      <c r="IM1" s="3"/>
      <c r="IN1" s="3"/>
      <c r="IO1" s="3"/>
      <c r="IP1" s="3"/>
    </row>
    <row r="2" spans="1:253" ht="33.75" customHeight="1" x14ac:dyDescent="0.2">
      <c r="A2" s="1"/>
      <c r="B2" s="1"/>
      <c r="C2" s="1"/>
      <c r="D2" s="1"/>
      <c r="E2" s="1"/>
      <c r="F2" s="1"/>
      <c r="G2" s="1"/>
      <c r="H2" s="1"/>
      <c r="I2" s="85" t="s">
        <v>138</v>
      </c>
      <c r="J2" s="85"/>
      <c r="K2" s="85"/>
      <c r="L2" s="85"/>
      <c r="M2" s="85"/>
      <c r="N2" s="85"/>
      <c r="O2" s="85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IH2" s="77" t="s">
        <v>0</v>
      </c>
      <c r="II2" s="77"/>
      <c r="IJ2" s="77"/>
      <c r="IK2" s="77"/>
      <c r="IL2" s="77"/>
      <c r="IM2" s="77"/>
      <c r="IN2" s="77"/>
      <c r="IO2" s="77"/>
      <c r="IP2" s="77"/>
    </row>
    <row r="3" spans="1:253" ht="20.2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8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IH3" s="3"/>
      <c r="II3" s="3"/>
      <c r="IJ3" s="3"/>
      <c r="IK3" s="3"/>
      <c r="IL3" s="3"/>
      <c r="IM3" s="3"/>
      <c r="IN3" s="3"/>
      <c r="IO3" s="3"/>
      <c r="IP3" s="3"/>
    </row>
    <row r="4" spans="1:253" ht="12.75" customHeight="1" x14ac:dyDescent="0.2">
      <c r="L4" s="48"/>
      <c r="IH4" s="8" t="s">
        <v>1</v>
      </c>
      <c r="II4" s="9">
        <v>0.05</v>
      </c>
      <c r="IJ4" s="8" t="s">
        <v>2</v>
      </c>
      <c r="IK4" s="10"/>
      <c r="IL4" s="11">
        <v>11</v>
      </c>
      <c r="IM4" s="12" t="s">
        <v>3</v>
      </c>
      <c r="IN4" s="13">
        <v>5.0000000000000001E-3</v>
      </c>
      <c r="IO4" s="14" t="s">
        <v>4</v>
      </c>
      <c r="IP4" s="13">
        <v>5.0000000000000001E-3</v>
      </c>
    </row>
    <row r="5" spans="1:253" ht="30.75" customHeight="1" x14ac:dyDescent="0.2">
      <c r="B5" s="15"/>
      <c r="E5" s="16" t="s">
        <v>71</v>
      </c>
      <c r="F5" s="69" t="s">
        <v>102</v>
      </c>
      <c r="G5" s="49"/>
      <c r="H5" s="49"/>
      <c r="I5" s="49"/>
      <c r="J5" s="49"/>
      <c r="IH5" s="8" t="s">
        <v>6</v>
      </c>
      <c r="II5" s="9">
        <v>0.03</v>
      </c>
      <c r="IJ5" s="8" t="s">
        <v>5</v>
      </c>
      <c r="IK5" s="10"/>
      <c r="IL5" s="11">
        <v>10</v>
      </c>
      <c r="IM5" s="12"/>
      <c r="IN5" s="13"/>
      <c r="IO5" s="14"/>
      <c r="IP5" s="13"/>
    </row>
    <row r="6" spans="1:253" ht="27" customHeight="1" x14ac:dyDescent="0.2">
      <c r="M6" s="78" t="s">
        <v>7</v>
      </c>
      <c r="N6" s="79"/>
      <c r="O6" s="79"/>
      <c r="P6" s="80"/>
      <c r="Q6" s="81" t="s">
        <v>8</v>
      </c>
      <c r="R6" s="81"/>
      <c r="S6" s="82" t="s">
        <v>7</v>
      </c>
      <c r="T6" s="82"/>
      <c r="U6" s="82"/>
      <c r="V6" s="82"/>
      <c r="W6" s="82"/>
      <c r="X6" s="82"/>
      <c r="Y6" s="72" t="s">
        <v>8</v>
      </c>
      <c r="Z6" s="83" t="s">
        <v>9</v>
      </c>
      <c r="AA6" s="84"/>
      <c r="IH6" s="8" t="s">
        <v>10</v>
      </c>
      <c r="II6" s="17">
        <v>9.9723999999999993E-2</v>
      </c>
    </row>
    <row r="7" spans="1:253" s="22" customFormat="1" ht="81" customHeight="1" thickBot="1" x14ac:dyDescent="0.25">
      <c r="A7" s="70" t="s">
        <v>11</v>
      </c>
      <c r="B7" s="70" t="s">
        <v>12</v>
      </c>
      <c r="C7" s="70" t="s">
        <v>75</v>
      </c>
      <c r="D7" s="70" t="s">
        <v>13</v>
      </c>
      <c r="E7" s="70" t="s">
        <v>14</v>
      </c>
      <c r="F7" s="70" t="s">
        <v>15</v>
      </c>
      <c r="G7" s="70" t="s">
        <v>18</v>
      </c>
      <c r="H7" s="70" t="s">
        <v>19</v>
      </c>
      <c r="I7" s="70" t="s">
        <v>20</v>
      </c>
      <c r="J7" s="70" t="s">
        <v>21</v>
      </c>
      <c r="K7" s="70" t="s">
        <v>22</v>
      </c>
      <c r="L7" s="70" t="s">
        <v>23</v>
      </c>
      <c r="M7" s="70" t="s">
        <v>24</v>
      </c>
      <c r="N7" s="71" t="s">
        <v>25</v>
      </c>
      <c r="O7" s="71" t="s">
        <v>26</v>
      </c>
      <c r="P7" s="71" t="s">
        <v>27</v>
      </c>
      <c r="Q7" s="71" t="s">
        <v>28</v>
      </c>
      <c r="R7" s="71" t="s">
        <v>29</v>
      </c>
      <c r="S7" s="71" t="s">
        <v>30</v>
      </c>
      <c r="T7" s="71" t="s">
        <v>31</v>
      </c>
      <c r="U7" s="71" t="s">
        <v>32</v>
      </c>
      <c r="V7" s="71" t="s">
        <v>103</v>
      </c>
      <c r="W7" s="71" t="s">
        <v>33</v>
      </c>
      <c r="X7" s="71" t="s">
        <v>34</v>
      </c>
      <c r="Y7" s="71" t="s">
        <v>35</v>
      </c>
      <c r="Z7" s="71" t="s">
        <v>98</v>
      </c>
      <c r="AA7" s="71" t="s">
        <v>99</v>
      </c>
      <c r="AB7" s="71" t="s">
        <v>36</v>
      </c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9">
        <v>1101</v>
      </c>
      <c r="II7" s="20" t="s">
        <v>37</v>
      </c>
      <c r="IJ7" s="19">
        <v>1311</v>
      </c>
      <c r="IK7" s="19">
        <v>1312</v>
      </c>
      <c r="IL7" s="19">
        <v>1325</v>
      </c>
      <c r="IM7" s="19">
        <v>1401</v>
      </c>
      <c r="IN7" s="19">
        <v>1402</v>
      </c>
      <c r="IO7" s="19">
        <v>1404</v>
      </c>
      <c r="IP7" s="19">
        <v>1405</v>
      </c>
      <c r="IQ7" s="19">
        <v>1601</v>
      </c>
      <c r="IR7" s="19">
        <v>1602</v>
      </c>
      <c r="IS7" s="21" t="s">
        <v>38</v>
      </c>
    </row>
    <row r="8" spans="1:253" s="26" customFormat="1" ht="24" customHeight="1" x14ac:dyDescent="0.2">
      <c r="A8" s="23">
        <v>1</v>
      </c>
      <c r="B8" s="57" t="s">
        <v>76</v>
      </c>
      <c r="C8" s="57" t="s">
        <v>77</v>
      </c>
      <c r="D8" s="57" t="s">
        <v>100</v>
      </c>
      <c r="E8" s="57" t="s">
        <v>101</v>
      </c>
      <c r="F8" s="57" t="s">
        <v>78</v>
      </c>
      <c r="G8" s="59"/>
      <c r="H8" s="58">
        <v>40</v>
      </c>
      <c r="I8" s="23" t="s">
        <v>97</v>
      </c>
      <c r="J8" s="60" t="s">
        <v>79</v>
      </c>
      <c r="K8" s="58">
        <v>2</v>
      </c>
      <c r="L8" s="66" t="s">
        <v>110</v>
      </c>
      <c r="M8" s="64">
        <v>35025.15</v>
      </c>
      <c r="N8" s="52">
        <v>14378.1</v>
      </c>
      <c r="O8" s="52">
        <f>+M8+N8</f>
        <v>49403.25</v>
      </c>
      <c r="P8" s="52"/>
      <c r="Q8" s="52">
        <f>O8/30*24</f>
        <v>39522.600000000006</v>
      </c>
      <c r="R8" s="52">
        <f>+O8/30*50</f>
        <v>82338.75</v>
      </c>
      <c r="S8" s="53">
        <f>+O8*13.5%</f>
        <v>6669.4387500000003</v>
      </c>
      <c r="T8" s="53">
        <f>+O8*3%</f>
        <v>1482.0974999999999</v>
      </c>
      <c r="U8" s="53">
        <f>+O8*12.75%</f>
        <v>6298.9143750000003</v>
      </c>
      <c r="V8" s="53">
        <f>+O8*2%</f>
        <v>988.06500000000005</v>
      </c>
      <c r="W8" s="53">
        <v>931</v>
      </c>
      <c r="X8" s="53">
        <v>960</v>
      </c>
      <c r="Y8" s="53">
        <f>+O8*5%*12</f>
        <v>29641.950000000004</v>
      </c>
      <c r="Z8" s="53">
        <f>(Q8+R8)*30%</f>
        <v>36558.404999999999</v>
      </c>
      <c r="AA8" s="63">
        <v>0</v>
      </c>
      <c r="AB8" s="53">
        <f>+(O8+S8+T8+U8+V8+W8+X8)*12+Q8+R8+Y8+Z8+AA8</f>
        <v>988854.89249999996</v>
      </c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5">
        <v>219.5</v>
      </c>
      <c r="II8" s="25">
        <v>219.5</v>
      </c>
      <c r="IJ8" s="25">
        <v>36.583333333333329</v>
      </c>
      <c r="IK8" s="25">
        <v>365.83333333333331</v>
      </c>
      <c r="IL8" s="25">
        <v>109.75</v>
      </c>
      <c r="IM8" s="25">
        <v>10.975</v>
      </c>
      <c r="IN8" s="25">
        <v>6.585</v>
      </c>
      <c r="IO8" s="25">
        <v>21.889417999999999</v>
      </c>
      <c r="IP8" s="25">
        <v>4.3899999999999997</v>
      </c>
      <c r="IQ8" s="25">
        <v>21.95</v>
      </c>
      <c r="IR8" s="25">
        <v>21.95</v>
      </c>
      <c r="IS8" s="21">
        <v>3891.8002646666669</v>
      </c>
    </row>
    <row r="9" spans="1:253" s="26" customFormat="1" ht="24" customHeight="1" x14ac:dyDescent="0.2">
      <c r="A9" s="27">
        <v>2</v>
      </c>
      <c r="B9" s="57" t="s">
        <v>76</v>
      </c>
      <c r="C9" s="57" t="s">
        <v>77</v>
      </c>
      <c r="D9" s="57" t="s">
        <v>100</v>
      </c>
      <c r="E9" s="57" t="s">
        <v>101</v>
      </c>
      <c r="F9" s="57" t="s">
        <v>78</v>
      </c>
      <c r="G9" s="59"/>
      <c r="H9" s="58">
        <v>40</v>
      </c>
      <c r="I9" s="23" t="s">
        <v>97</v>
      </c>
      <c r="J9" s="61" t="s">
        <v>106</v>
      </c>
      <c r="K9" s="58">
        <v>2</v>
      </c>
      <c r="L9" s="67" t="s">
        <v>111</v>
      </c>
      <c r="M9" s="54">
        <v>30258.9</v>
      </c>
      <c r="N9" s="54"/>
      <c r="O9" s="54">
        <f>+M9+N9</f>
        <v>30258.9</v>
      </c>
      <c r="P9" s="54"/>
      <c r="Q9" s="52">
        <f t="shared" ref="Q9:Q89" si="0">+O9/30*24</f>
        <v>24207.119999999999</v>
      </c>
      <c r="R9" s="54">
        <f>+O9/30*50</f>
        <v>50431.5</v>
      </c>
      <c r="S9" s="53">
        <f t="shared" ref="S9:S72" si="1">+O9*13.5%</f>
        <v>4084.9515000000006</v>
      </c>
      <c r="T9" s="53">
        <f t="shared" ref="T9:T89" si="2">+O9*3%</f>
        <v>907.76700000000005</v>
      </c>
      <c r="U9" s="53">
        <f t="shared" ref="U9:U89" si="3">+O9*12.75%</f>
        <v>3858.0097500000002</v>
      </c>
      <c r="V9" s="55">
        <f>+O9*2%</f>
        <v>605.178</v>
      </c>
      <c r="W9" s="53">
        <v>931</v>
      </c>
      <c r="X9" s="55"/>
      <c r="Y9" s="53">
        <f t="shared" ref="Y9:Y89" si="4">+O9*5%*12</f>
        <v>18155.340000000004</v>
      </c>
      <c r="Z9" s="53">
        <f t="shared" ref="Z9:Z89" si="5">(Q9+R9)*30%</f>
        <v>22391.585999999999</v>
      </c>
      <c r="AA9" s="63">
        <v>0</v>
      </c>
      <c r="AB9" s="53">
        <f t="shared" ref="AB9:AB80" si="6">+(O9+S9+T9+U9+V9+W9+X9)*12+Q9+R9+Y9+Z9+AA9</f>
        <v>602935.22100000002</v>
      </c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5">
        <v>177.5</v>
      </c>
      <c r="II9" s="25">
        <v>177.5</v>
      </c>
      <c r="IJ9" s="25">
        <v>29.583333333333336</v>
      </c>
      <c r="IK9" s="25">
        <v>295.83333333333337</v>
      </c>
      <c r="IL9" s="25">
        <v>88.75</v>
      </c>
      <c r="IM9" s="25">
        <v>8.875</v>
      </c>
      <c r="IN9" s="25">
        <v>5.3250000000000002</v>
      </c>
      <c r="IO9" s="25">
        <v>17.70101</v>
      </c>
      <c r="IP9" s="25">
        <v>3.55</v>
      </c>
      <c r="IQ9" s="25">
        <v>17.75</v>
      </c>
      <c r="IR9" s="25">
        <v>17.75</v>
      </c>
      <c r="IS9" s="21">
        <v>3147.1277766666672</v>
      </c>
    </row>
    <row r="10" spans="1:253" s="31" customFormat="1" ht="24" customHeight="1" x14ac:dyDescent="0.2">
      <c r="A10" s="28">
        <v>3</v>
      </c>
      <c r="B10" s="57" t="s">
        <v>76</v>
      </c>
      <c r="C10" s="57" t="s">
        <v>77</v>
      </c>
      <c r="D10" s="57" t="s">
        <v>100</v>
      </c>
      <c r="E10" s="57" t="s">
        <v>101</v>
      </c>
      <c r="F10" s="57" t="s">
        <v>78</v>
      </c>
      <c r="G10" s="59"/>
      <c r="H10" s="58">
        <v>40</v>
      </c>
      <c r="I10" s="23" t="s">
        <v>97</v>
      </c>
      <c r="J10" s="61" t="s">
        <v>80</v>
      </c>
      <c r="K10" s="58">
        <v>2</v>
      </c>
      <c r="L10" s="67" t="s">
        <v>111</v>
      </c>
      <c r="M10" s="56">
        <v>30258.9</v>
      </c>
      <c r="N10" s="56"/>
      <c r="O10" s="54">
        <f t="shared" ref="O10" si="7">+M10+N10</f>
        <v>30258.9</v>
      </c>
      <c r="P10" s="56"/>
      <c r="Q10" s="52">
        <f t="shared" ref="Q10" si="8">+O10/30*24</f>
        <v>24207.119999999999</v>
      </c>
      <c r="R10" s="54">
        <f t="shared" ref="R10" si="9">+O10/30*50</f>
        <v>50431.5</v>
      </c>
      <c r="S10" s="53">
        <f t="shared" si="1"/>
        <v>4084.9515000000006</v>
      </c>
      <c r="T10" s="53">
        <f t="shared" ref="T10" si="10">+O10*3%</f>
        <v>907.76700000000005</v>
      </c>
      <c r="U10" s="53">
        <f t="shared" ref="U10" si="11">+O10*12.75%</f>
        <v>3858.0097500000002</v>
      </c>
      <c r="V10" s="55">
        <f t="shared" ref="V10" si="12">+O10*2%</f>
        <v>605.178</v>
      </c>
      <c r="W10" s="53">
        <v>931</v>
      </c>
      <c r="X10" s="56"/>
      <c r="Y10" s="53">
        <f t="shared" ref="Y10" si="13">+O10*5%*12</f>
        <v>18155.340000000004</v>
      </c>
      <c r="Z10" s="53">
        <f t="shared" ref="Z10" si="14">(Q10+R10)*30%</f>
        <v>22391.585999999999</v>
      </c>
      <c r="AA10" s="63">
        <v>0</v>
      </c>
      <c r="AB10" s="53">
        <f t="shared" ref="AB10" si="15">+(O10+S10+T10+U10+V10+W10+X10)*12+Q10+R10+Y10+Z10+AA10</f>
        <v>602935.22100000002</v>
      </c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  <c r="IF10" s="30"/>
      <c r="IG10" s="30"/>
    </row>
    <row r="11" spans="1:253" s="31" customFormat="1" ht="24" customHeight="1" x14ac:dyDescent="0.2">
      <c r="A11" s="23">
        <v>4</v>
      </c>
      <c r="B11" s="57" t="s">
        <v>76</v>
      </c>
      <c r="C11" s="57" t="s">
        <v>77</v>
      </c>
      <c r="D11" s="57" t="s">
        <v>100</v>
      </c>
      <c r="E11" s="57" t="s">
        <v>101</v>
      </c>
      <c r="F11" s="57" t="s">
        <v>78</v>
      </c>
      <c r="G11" s="59"/>
      <c r="H11" s="58">
        <v>40</v>
      </c>
      <c r="I11" s="23" t="s">
        <v>97</v>
      </c>
      <c r="J11" s="61" t="s">
        <v>107</v>
      </c>
      <c r="K11" s="58">
        <v>2</v>
      </c>
      <c r="L11" s="67" t="s">
        <v>111</v>
      </c>
      <c r="M11" s="56">
        <v>30258.9</v>
      </c>
      <c r="N11" s="56"/>
      <c r="O11" s="54">
        <f t="shared" ref="O11:O89" si="16">+M11+N11</f>
        <v>30258.9</v>
      </c>
      <c r="P11" s="56"/>
      <c r="Q11" s="52">
        <f t="shared" si="0"/>
        <v>24207.119999999999</v>
      </c>
      <c r="R11" s="54">
        <f t="shared" ref="R11:R89" si="17">+O11/30*50</f>
        <v>50431.5</v>
      </c>
      <c r="S11" s="53">
        <f t="shared" si="1"/>
        <v>4084.9515000000006</v>
      </c>
      <c r="T11" s="53">
        <f t="shared" si="2"/>
        <v>907.76700000000005</v>
      </c>
      <c r="U11" s="53">
        <f t="shared" si="3"/>
        <v>3858.0097500000002</v>
      </c>
      <c r="V11" s="55">
        <f t="shared" ref="V11:V89" si="18">+O11*2%</f>
        <v>605.178</v>
      </c>
      <c r="W11" s="53">
        <v>931</v>
      </c>
      <c r="X11" s="56"/>
      <c r="Y11" s="53">
        <f t="shared" si="4"/>
        <v>18155.340000000004</v>
      </c>
      <c r="Z11" s="53">
        <f t="shared" si="5"/>
        <v>22391.585999999999</v>
      </c>
      <c r="AA11" s="63">
        <v>0</v>
      </c>
      <c r="AB11" s="53">
        <f t="shared" si="6"/>
        <v>602935.22100000002</v>
      </c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  <c r="HP11" s="30"/>
      <c r="HQ11" s="30"/>
      <c r="HR11" s="30"/>
      <c r="HS11" s="30"/>
      <c r="HT11" s="30"/>
      <c r="HU11" s="30"/>
      <c r="HV11" s="30"/>
      <c r="HW11" s="30"/>
      <c r="HX11" s="30"/>
      <c r="HY11" s="30"/>
      <c r="HZ11" s="30"/>
      <c r="IA11" s="30"/>
      <c r="IB11" s="30"/>
      <c r="IC11" s="30"/>
      <c r="ID11" s="30"/>
      <c r="IE11" s="30"/>
      <c r="IF11" s="30"/>
      <c r="IG11" s="30"/>
    </row>
    <row r="12" spans="1:253" ht="24" customHeight="1" x14ac:dyDescent="0.2">
      <c r="A12" s="27">
        <v>5</v>
      </c>
      <c r="B12" s="57" t="s">
        <v>76</v>
      </c>
      <c r="C12" s="57" t="s">
        <v>77</v>
      </c>
      <c r="D12" s="57" t="s">
        <v>100</v>
      </c>
      <c r="E12" s="57" t="s">
        <v>101</v>
      </c>
      <c r="F12" s="57" t="s">
        <v>78</v>
      </c>
      <c r="G12" s="59"/>
      <c r="H12" s="58">
        <v>40</v>
      </c>
      <c r="I12" s="23" t="s">
        <v>97</v>
      </c>
      <c r="J12" s="61" t="s">
        <v>104</v>
      </c>
      <c r="K12" s="58">
        <v>2</v>
      </c>
      <c r="L12" s="65" t="s">
        <v>112</v>
      </c>
      <c r="M12" s="56">
        <v>23406</v>
      </c>
      <c r="N12" s="56"/>
      <c r="O12" s="54">
        <f t="shared" si="16"/>
        <v>23406</v>
      </c>
      <c r="P12" s="56"/>
      <c r="Q12" s="52">
        <f t="shared" si="0"/>
        <v>18724.800000000003</v>
      </c>
      <c r="R12" s="54">
        <f t="shared" si="17"/>
        <v>39010</v>
      </c>
      <c r="S12" s="53">
        <f t="shared" si="1"/>
        <v>3159.8100000000004</v>
      </c>
      <c r="T12" s="53">
        <f t="shared" si="2"/>
        <v>702.18</v>
      </c>
      <c r="U12" s="53">
        <f t="shared" si="3"/>
        <v>2984.2649999999999</v>
      </c>
      <c r="V12" s="55">
        <f t="shared" si="18"/>
        <v>468.12</v>
      </c>
      <c r="W12" s="53">
        <v>931</v>
      </c>
      <c r="X12" s="56"/>
      <c r="Y12" s="53">
        <f t="shared" si="4"/>
        <v>14043.599999999999</v>
      </c>
      <c r="Z12" s="53">
        <f t="shared" si="5"/>
        <v>17320.439999999999</v>
      </c>
      <c r="AA12" s="63">
        <v>0</v>
      </c>
      <c r="AB12" s="53">
        <f t="shared" si="6"/>
        <v>468915.33999999997</v>
      </c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</row>
    <row r="13" spans="1:253" ht="24" customHeight="1" x14ac:dyDescent="0.2">
      <c r="A13" s="28">
        <v>6</v>
      </c>
      <c r="B13" s="57" t="s">
        <v>76</v>
      </c>
      <c r="C13" s="57" t="s">
        <v>77</v>
      </c>
      <c r="D13" s="57" t="s">
        <v>100</v>
      </c>
      <c r="E13" s="57" t="s">
        <v>101</v>
      </c>
      <c r="F13" s="57" t="s">
        <v>78</v>
      </c>
      <c r="G13" s="59"/>
      <c r="H13" s="58">
        <v>40</v>
      </c>
      <c r="I13" s="23" t="s">
        <v>97</v>
      </c>
      <c r="J13" s="61" t="s">
        <v>104</v>
      </c>
      <c r="K13" s="58">
        <v>2</v>
      </c>
      <c r="L13" s="65" t="s">
        <v>112</v>
      </c>
      <c r="M13" s="56">
        <v>23406</v>
      </c>
      <c r="N13" s="56"/>
      <c r="O13" s="54">
        <f t="shared" si="16"/>
        <v>23406</v>
      </c>
      <c r="P13" s="56"/>
      <c r="Q13" s="52">
        <f t="shared" si="0"/>
        <v>18724.800000000003</v>
      </c>
      <c r="R13" s="54">
        <f t="shared" si="17"/>
        <v>39010</v>
      </c>
      <c r="S13" s="53">
        <f t="shared" si="1"/>
        <v>3159.8100000000004</v>
      </c>
      <c r="T13" s="53">
        <f t="shared" si="2"/>
        <v>702.18</v>
      </c>
      <c r="U13" s="53">
        <f t="shared" si="3"/>
        <v>2984.2649999999999</v>
      </c>
      <c r="V13" s="55">
        <f t="shared" si="18"/>
        <v>468.12</v>
      </c>
      <c r="W13" s="53">
        <v>931</v>
      </c>
      <c r="X13" s="56"/>
      <c r="Y13" s="53">
        <f t="shared" si="4"/>
        <v>14043.599999999999</v>
      </c>
      <c r="Z13" s="53">
        <f t="shared" si="5"/>
        <v>17320.439999999999</v>
      </c>
      <c r="AA13" s="63">
        <v>0</v>
      </c>
      <c r="AB13" s="53">
        <f t="shared" si="6"/>
        <v>468915.33999999997</v>
      </c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  <c r="FF13" s="32"/>
      <c r="FG13" s="32"/>
      <c r="FH13" s="32"/>
      <c r="FI13" s="32"/>
      <c r="FJ13" s="32"/>
      <c r="FK13" s="32"/>
      <c r="FL13" s="32"/>
      <c r="FM13" s="32"/>
      <c r="FN13" s="32"/>
      <c r="FO13" s="32"/>
      <c r="FP13" s="32"/>
      <c r="FQ13" s="32"/>
      <c r="FR13" s="32"/>
      <c r="FS13" s="32"/>
      <c r="FT13" s="32"/>
      <c r="FU13" s="32"/>
      <c r="FV13" s="32"/>
      <c r="FW13" s="32"/>
      <c r="FX13" s="32"/>
      <c r="FY13" s="32"/>
      <c r="FZ13" s="32"/>
      <c r="GA13" s="32"/>
      <c r="GB13" s="32"/>
      <c r="GC13" s="32"/>
      <c r="GD13" s="32"/>
      <c r="GE13" s="32"/>
      <c r="GF13" s="32"/>
      <c r="GG13" s="32"/>
      <c r="GH13" s="32"/>
      <c r="GI13" s="32"/>
      <c r="GJ13" s="32"/>
      <c r="GK13" s="32"/>
      <c r="GL13" s="32"/>
      <c r="GM13" s="32"/>
      <c r="GN13" s="32"/>
      <c r="GO13" s="32"/>
      <c r="GP13" s="32"/>
      <c r="GQ13" s="32"/>
      <c r="GR13" s="32"/>
      <c r="GS13" s="32"/>
      <c r="GT13" s="32"/>
      <c r="GU13" s="32"/>
      <c r="GV13" s="32"/>
      <c r="GW13" s="32"/>
      <c r="GX13" s="32"/>
      <c r="GY13" s="32"/>
      <c r="GZ13" s="32"/>
      <c r="HA13" s="32"/>
      <c r="HB13" s="32"/>
      <c r="HC13" s="32"/>
      <c r="HD13" s="32"/>
      <c r="HE13" s="32"/>
      <c r="HF13" s="32"/>
      <c r="HG13" s="32"/>
      <c r="HH13" s="32"/>
      <c r="HI13" s="32"/>
      <c r="HJ13" s="32"/>
      <c r="HK13" s="32"/>
      <c r="HL13" s="32"/>
      <c r="HM13" s="32"/>
      <c r="HN13" s="32"/>
      <c r="HO13" s="32"/>
      <c r="HP13" s="32"/>
      <c r="HQ13" s="32"/>
      <c r="HR13" s="32"/>
      <c r="HS13" s="32"/>
      <c r="HT13" s="32"/>
      <c r="HU13" s="32"/>
      <c r="HV13" s="32"/>
      <c r="HW13" s="32"/>
      <c r="HX13" s="32"/>
      <c r="HY13" s="32"/>
      <c r="HZ13" s="32"/>
      <c r="IA13" s="32"/>
      <c r="IB13" s="32"/>
      <c r="IC13" s="32"/>
      <c r="ID13" s="32"/>
      <c r="IE13" s="32"/>
      <c r="IF13" s="32"/>
      <c r="IG13" s="32"/>
    </row>
    <row r="14" spans="1:253" ht="24" customHeight="1" x14ac:dyDescent="0.2">
      <c r="A14" s="23">
        <v>7</v>
      </c>
      <c r="B14" s="57" t="s">
        <v>76</v>
      </c>
      <c r="C14" s="57" t="s">
        <v>77</v>
      </c>
      <c r="D14" s="57" t="s">
        <v>100</v>
      </c>
      <c r="E14" s="57" t="s">
        <v>101</v>
      </c>
      <c r="F14" s="57" t="s">
        <v>78</v>
      </c>
      <c r="G14" s="59"/>
      <c r="H14" s="58">
        <v>40</v>
      </c>
      <c r="I14" s="23" t="s">
        <v>97</v>
      </c>
      <c r="J14" s="61" t="s">
        <v>108</v>
      </c>
      <c r="K14" s="58">
        <v>2</v>
      </c>
      <c r="L14" s="65" t="s">
        <v>112</v>
      </c>
      <c r="M14" s="56">
        <v>23406</v>
      </c>
      <c r="N14" s="56"/>
      <c r="O14" s="54">
        <f t="shared" si="16"/>
        <v>23406</v>
      </c>
      <c r="P14" s="56"/>
      <c r="Q14" s="52">
        <f t="shared" si="0"/>
        <v>18724.800000000003</v>
      </c>
      <c r="R14" s="54">
        <f t="shared" si="17"/>
        <v>39010</v>
      </c>
      <c r="S14" s="53">
        <f t="shared" si="1"/>
        <v>3159.8100000000004</v>
      </c>
      <c r="T14" s="53">
        <f t="shared" si="2"/>
        <v>702.18</v>
      </c>
      <c r="U14" s="53">
        <f t="shared" si="3"/>
        <v>2984.2649999999999</v>
      </c>
      <c r="V14" s="55">
        <f t="shared" si="18"/>
        <v>468.12</v>
      </c>
      <c r="W14" s="53">
        <v>931</v>
      </c>
      <c r="X14" s="56"/>
      <c r="Y14" s="53">
        <f t="shared" si="4"/>
        <v>14043.599999999999</v>
      </c>
      <c r="Z14" s="53">
        <f t="shared" si="5"/>
        <v>17320.439999999999</v>
      </c>
      <c r="AA14" s="63">
        <v>0</v>
      </c>
      <c r="AB14" s="53">
        <f t="shared" si="6"/>
        <v>468915.33999999997</v>
      </c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  <c r="IA14" s="32"/>
      <c r="IB14" s="32"/>
      <c r="IC14" s="32"/>
      <c r="ID14" s="32"/>
      <c r="IE14" s="32"/>
      <c r="IF14" s="32"/>
      <c r="IG14" s="32"/>
    </row>
    <row r="15" spans="1:253" ht="24" customHeight="1" x14ac:dyDescent="0.2">
      <c r="A15" s="27">
        <v>8</v>
      </c>
      <c r="B15" s="57" t="s">
        <v>76</v>
      </c>
      <c r="C15" s="57" t="s">
        <v>77</v>
      </c>
      <c r="D15" s="57" t="s">
        <v>100</v>
      </c>
      <c r="E15" s="57" t="s">
        <v>101</v>
      </c>
      <c r="F15" s="57" t="s">
        <v>78</v>
      </c>
      <c r="G15" s="59"/>
      <c r="H15" s="58">
        <v>40</v>
      </c>
      <c r="I15" s="23" t="s">
        <v>97</v>
      </c>
      <c r="J15" s="61" t="s">
        <v>104</v>
      </c>
      <c r="K15" s="58">
        <v>2</v>
      </c>
      <c r="L15" s="65" t="s">
        <v>112</v>
      </c>
      <c r="M15" s="56">
        <v>23406</v>
      </c>
      <c r="N15" s="56"/>
      <c r="O15" s="54">
        <f t="shared" si="16"/>
        <v>23406</v>
      </c>
      <c r="P15" s="56"/>
      <c r="Q15" s="52">
        <f t="shared" si="0"/>
        <v>18724.800000000003</v>
      </c>
      <c r="R15" s="54">
        <f t="shared" si="17"/>
        <v>39010</v>
      </c>
      <c r="S15" s="53">
        <f t="shared" si="1"/>
        <v>3159.8100000000004</v>
      </c>
      <c r="T15" s="53">
        <f t="shared" si="2"/>
        <v>702.18</v>
      </c>
      <c r="U15" s="53">
        <f t="shared" si="3"/>
        <v>2984.2649999999999</v>
      </c>
      <c r="V15" s="55">
        <f t="shared" si="18"/>
        <v>468.12</v>
      </c>
      <c r="W15" s="53">
        <v>931</v>
      </c>
      <c r="X15" s="56"/>
      <c r="Y15" s="53">
        <f t="shared" si="4"/>
        <v>14043.599999999999</v>
      </c>
      <c r="Z15" s="53">
        <f t="shared" si="5"/>
        <v>17320.439999999999</v>
      </c>
      <c r="AA15" s="63">
        <v>0</v>
      </c>
      <c r="AB15" s="53">
        <f t="shared" si="6"/>
        <v>468915.33999999997</v>
      </c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  <c r="FE15" s="32"/>
      <c r="FF15" s="32"/>
      <c r="FG15" s="32"/>
      <c r="FH15" s="32"/>
      <c r="FI15" s="32"/>
      <c r="FJ15" s="32"/>
      <c r="FK15" s="32"/>
      <c r="FL15" s="32"/>
      <c r="FM15" s="32"/>
      <c r="FN15" s="32"/>
      <c r="FO15" s="32"/>
      <c r="FP15" s="32"/>
      <c r="FQ15" s="32"/>
      <c r="FR15" s="32"/>
      <c r="FS15" s="32"/>
      <c r="FT15" s="32"/>
      <c r="FU15" s="32"/>
      <c r="FV15" s="32"/>
      <c r="FW15" s="32"/>
      <c r="FX15" s="32"/>
      <c r="FY15" s="32"/>
      <c r="FZ15" s="32"/>
      <c r="GA15" s="32"/>
      <c r="GB15" s="32"/>
      <c r="GC15" s="32"/>
      <c r="GD15" s="32"/>
      <c r="GE15" s="32"/>
      <c r="GF15" s="32"/>
      <c r="GG15" s="32"/>
      <c r="GH15" s="32"/>
      <c r="GI15" s="32"/>
      <c r="GJ15" s="32"/>
      <c r="GK15" s="32"/>
      <c r="GL15" s="32"/>
      <c r="GM15" s="32"/>
      <c r="GN15" s="32"/>
      <c r="GO15" s="32"/>
      <c r="GP15" s="32"/>
      <c r="GQ15" s="32"/>
      <c r="GR15" s="32"/>
      <c r="GS15" s="32"/>
      <c r="GT15" s="32"/>
      <c r="GU15" s="32"/>
      <c r="GV15" s="32"/>
      <c r="GW15" s="32"/>
      <c r="GX15" s="32"/>
      <c r="GY15" s="32"/>
      <c r="GZ15" s="32"/>
      <c r="HA15" s="32"/>
      <c r="HB15" s="32"/>
      <c r="HC15" s="32"/>
      <c r="HD15" s="32"/>
      <c r="HE15" s="32"/>
      <c r="HF15" s="32"/>
      <c r="HG15" s="32"/>
      <c r="HH15" s="32"/>
      <c r="HI15" s="32"/>
      <c r="HJ15" s="32"/>
      <c r="HK15" s="32"/>
      <c r="HL15" s="32"/>
      <c r="HM15" s="32"/>
      <c r="HN15" s="32"/>
      <c r="HO15" s="32"/>
      <c r="HP15" s="32"/>
      <c r="HQ15" s="32"/>
      <c r="HR15" s="32"/>
      <c r="HS15" s="32"/>
      <c r="HT15" s="32"/>
      <c r="HU15" s="32"/>
      <c r="HV15" s="32"/>
      <c r="HW15" s="32"/>
      <c r="HX15" s="32"/>
      <c r="HY15" s="32"/>
      <c r="HZ15" s="32"/>
      <c r="IA15" s="32"/>
      <c r="IB15" s="32"/>
      <c r="IC15" s="32"/>
      <c r="ID15" s="32"/>
      <c r="IE15" s="32"/>
      <c r="IF15" s="32"/>
      <c r="IG15" s="32"/>
    </row>
    <row r="16" spans="1:253" ht="24" customHeight="1" x14ac:dyDescent="0.2">
      <c r="A16" s="28">
        <v>9</v>
      </c>
      <c r="B16" s="57" t="s">
        <v>76</v>
      </c>
      <c r="C16" s="57" t="s">
        <v>77</v>
      </c>
      <c r="D16" s="57" t="s">
        <v>100</v>
      </c>
      <c r="E16" s="57" t="s">
        <v>101</v>
      </c>
      <c r="F16" s="57" t="s">
        <v>78</v>
      </c>
      <c r="G16" s="59"/>
      <c r="H16" s="58">
        <v>40</v>
      </c>
      <c r="I16" s="23" t="s">
        <v>97</v>
      </c>
      <c r="J16" s="61" t="s">
        <v>104</v>
      </c>
      <c r="K16" s="58">
        <v>2</v>
      </c>
      <c r="L16" s="65" t="s">
        <v>112</v>
      </c>
      <c r="M16" s="56">
        <v>23406</v>
      </c>
      <c r="N16" s="56"/>
      <c r="O16" s="54">
        <f t="shared" ref="O16" si="19">+M16+N16</f>
        <v>23406</v>
      </c>
      <c r="P16" s="56"/>
      <c r="Q16" s="52">
        <f t="shared" ref="Q16" si="20">+O16/30*24</f>
        <v>18724.800000000003</v>
      </c>
      <c r="R16" s="54">
        <f t="shared" ref="R16" si="21">+O16/30*50</f>
        <v>39010</v>
      </c>
      <c r="S16" s="53">
        <f t="shared" si="1"/>
        <v>3159.8100000000004</v>
      </c>
      <c r="T16" s="53">
        <f t="shared" ref="T16" si="22">+O16*3%</f>
        <v>702.18</v>
      </c>
      <c r="U16" s="53">
        <f t="shared" ref="U16" si="23">+O16*12.75%</f>
        <v>2984.2649999999999</v>
      </c>
      <c r="V16" s="55">
        <f t="shared" ref="V16" si="24">+O16*2%</f>
        <v>468.12</v>
      </c>
      <c r="W16" s="53">
        <v>931</v>
      </c>
      <c r="X16" s="56"/>
      <c r="Y16" s="53">
        <f t="shared" ref="Y16" si="25">+O16*5%*12</f>
        <v>14043.599999999999</v>
      </c>
      <c r="Z16" s="53">
        <f t="shared" ref="Z16" si="26">(Q16+R16)*30%</f>
        <v>17320.439999999999</v>
      </c>
      <c r="AA16" s="63">
        <v>0</v>
      </c>
      <c r="AB16" s="53">
        <f t="shared" ref="AB16" si="27">+(O16+S16+T16+U16+V16+W16+X16)*12+Q16+R16+Y16+Z16+AA16</f>
        <v>468915.33999999997</v>
      </c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  <c r="GP16" s="32"/>
      <c r="GQ16" s="32"/>
      <c r="GR16" s="32"/>
      <c r="GS16" s="32"/>
      <c r="GT16" s="32"/>
      <c r="GU16" s="32"/>
      <c r="GV16" s="32"/>
      <c r="GW16" s="32"/>
      <c r="GX16" s="32"/>
      <c r="GY16" s="32"/>
      <c r="GZ16" s="32"/>
      <c r="HA16" s="32"/>
      <c r="HB16" s="32"/>
      <c r="HC16" s="32"/>
      <c r="HD16" s="32"/>
      <c r="HE16" s="32"/>
      <c r="HF16" s="32"/>
      <c r="HG16" s="32"/>
      <c r="HH16" s="32"/>
      <c r="HI16" s="32"/>
      <c r="HJ16" s="32"/>
      <c r="HK16" s="32"/>
      <c r="HL16" s="32"/>
      <c r="HM16" s="32"/>
      <c r="HN16" s="32"/>
      <c r="HO16" s="32"/>
      <c r="HP16" s="32"/>
      <c r="HQ16" s="32"/>
      <c r="HR16" s="32"/>
      <c r="HS16" s="32"/>
      <c r="HT16" s="32"/>
      <c r="HU16" s="32"/>
      <c r="HV16" s="32"/>
      <c r="HW16" s="32"/>
      <c r="HX16" s="32"/>
      <c r="HY16" s="32"/>
      <c r="HZ16" s="32"/>
      <c r="IA16" s="32"/>
      <c r="IB16" s="32"/>
      <c r="IC16" s="32"/>
      <c r="ID16" s="32"/>
      <c r="IE16" s="32"/>
      <c r="IF16" s="32"/>
      <c r="IG16" s="32"/>
    </row>
    <row r="17" spans="1:241" ht="24" customHeight="1" x14ac:dyDescent="0.2">
      <c r="A17" s="23">
        <v>10</v>
      </c>
      <c r="B17" s="57" t="s">
        <v>76</v>
      </c>
      <c r="C17" s="57" t="s">
        <v>77</v>
      </c>
      <c r="D17" s="57" t="s">
        <v>100</v>
      </c>
      <c r="E17" s="57" t="s">
        <v>101</v>
      </c>
      <c r="F17" s="57" t="s">
        <v>78</v>
      </c>
      <c r="G17" s="27"/>
      <c r="H17" s="58">
        <v>40</v>
      </c>
      <c r="I17" s="23" t="s">
        <v>97</v>
      </c>
      <c r="J17" s="61" t="s">
        <v>81</v>
      </c>
      <c r="K17" s="58">
        <v>2</v>
      </c>
      <c r="L17" s="65" t="s">
        <v>113</v>
      </c>
      <c r="M17" s="56">
        <v>16593.95</v>
      </c>
      <c r="N17" s="56"/>
      <c r="O17" s="54">
        <f t="shared" si="16"/>
        <v>16593.95</v>
      </c>
      <c r="P17" s="56"/>
      <c r="Q17" s="52">
        <f t="shared" si="0"/>
        <v>13275.16</v>
      </c>
      <c r="R17" s="54">
        <f t="shared" si="17"/>
        <v>27656.583333333332</v>
      </c>
      <c r="S17" s="53">
        <f t="shared" si="1"/>
        <v>2240.18325</v>
      </c>
      <c r="T17" s="53">
        <f t="shared" si="2"/>
        <v>497.81850000000003</v>
      </c>
      <c r="U17" s="53">
        <f t="shared" si="3"/>
        <v>2115.7286250000002</v>
      </c>
      <c r="V17" s="55">
        <f>+O17*2%</f>
        <v>331.87900000000002</v>
      </c>
      <c r="W17" s="53">
        <v>931</v>
      </c>
      <c r="X17" s="56"/>
      <c r="Y17" s="53">
        <f t="shared" si="4"/>
        <v>9956.3700000000008</v>
      </c>
      <c r="Z17" s="53">
        <f t="shared" si="5"/>
        <v>12279.522999999999</v>
      </c>
      <c r="AA17" s="63">
        <v>0</v>
      </c>
      <c r="AB17" s="53">
        <f t="shared" si="6"/>
        <v>335694.34883333329</v>
      </c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  <c r="HM17" s="32"/>
      <c r="HN17" s="32"/>
      <c r="HO17" s="32"/>
      <c r="HP17" s="32"/>
      <c r="HQ17" s="32"/>
      <c r="HR17" s="32"/>
      <c r="HS17" s="32"/>
      <c r="HT17" s="32"/>
      <c r="HU17" s="32"/>
      <c r="HV17" s="32"/>
      <c r="HW17" s="32"/>
      <c r="HX17" s="32"/>
      <c r="HY17" s="32"/>
      <c r="HZ17" s="32"/>
      <c r="IA17" s="32"/>
      <c r="IB17" s="32"/>
      <c r="IC17" s="32"/>
      <c r="ID17" s="32"/>
      <c r="IE17" s="32"/>
      <c r="IF17" s="32"/>
      <c r="IG17" s="32"/>
    </row>
    <row r="18" spans="1:241" ht="24" customHeight="1" x14ac:dyDescent="0.2">
      <c r="A18" s="27">
        <v>11</v>
      </c>
      <c r="B18" s="57" t="s">
        <v>76</v>
      </c>
      <c r="C18" s="57" t="s">
        <v>77</v>
      </c>
      <c r="D18" s="57" t="s">
        <v>100</v>
      </c>
      <c r="E18" s="57" t="s">
        <v>101</v>
      </c>
      <c r="F18" s="57" t="s">
        <v>78</v>
      </c>
      <c r="G18" s="28"/>
      <c r="H18" s="58">
        <v>40</v>
      </c>
      <c r="I18" s="23" t="s">
        <v>97</v>
      </c>
      <c r="J18" s="61" t="s">
        <v>139</v>
      </c>
      <c r="K18" s="58">
        <v>2</v>
      </c>
      <c r="L18" s="65" t="s">
        <v>113</v>
      </c>
      <c r="M18" s="56">
        <v>16593.95</v>
      </c>
      <c r="N18" s="56"/>
      <c r="O18" s="54">
        <f t="shared" si="16"/>
        <v>16593.95</v>
      </c>
      <c r="P18" s="56"/>
      <c r="Q18" s="52">
        <f t="shared" si="0"/>
        <v>13275.16</v>
      </c>
      <c r="R18" s="54">
        <f>+O18/30*50</f>
        <v>27656.583333333332</v>
      </c>
      <c r="S18" s="53">
        <f t="shared" si="1"/>
        <v>2240.18325</v>
      </c>
      <c r="T18" s="53">
        <f t="shared" si="2"/>
        <v>497.81850000000003</v>
      </c>
      <c r="U18" s="53">
        <f t="shared" si="3"/>
        <v>2115.7286250000002</v>
      </c>
      <c r="V18" s="55">
        <f t="shared" si="18"/>
        <v>331.87900000000002</v>
      </c>
      <c r="W18" s="53">
        <v>931</v>
      </c>
      <c r="X18" s="56"/>
      <c r="Y18" s="53">
        <f t="shared" si="4"/>
        <v>9956.3700000000008</v>
      </c>
      <c r="Z18" s="53">
        <f t="shared" si="5"/>
        <v>12279.522999999999</v>
      </c>
      <c r="AA18" s="63">
        <v>0</v>
      </c>
      <c r="AB18" s="53">
        <f t="shared" si="6"/>
        <v>335694.34883333329</v>
      </c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  <c r="FK18" s="32"/>
      <c r="FL18" s="32"/>
      <c r="FM18" s="32"/>
      <c r="FN18" s="32"/>
      <c r="FO18" s="32"/>
      <c r="FP18" s="32"/>
      <c r="FQ18" s="32"/>
      <c r="FR18" s="32"/>
      <c r="FS18" s="32"/>
      <c r="FT18" s="32"/>
      <c r="FU18" s="32"/>
      <c r="FV18" s="32"/>
      <c r="FW18" s="32"/>
      <c r="FX18" s="32"/>
      <c r="FY18" s="32"/>
      <c r="FZ18" s="32"/>
      <c r="GA18" s="32"/>
      <c r="GB18" s="32"/>
      <c r="GC18" s="32"/>
      <c r="GD18" s="32"/>
      <c r="GE18" s="32"/>
      <c r="GF18" s="32"/>
      <c r="GG18" s="32"/>
      <c r="GH18" s="32"/>
      <c r="GI18" s="32"/>
      <c r="GJ18" s="32"/>
      <c r="GK18" s="32"/>
      <c r="GL18" s="32"/>
      <c r="GM18" s="32"/>
      <c r="GN18" s="32"/>
      <c r="GO18" s="32"/>
      <c r="GP18" s="32"/>
      <c r="GQ18" s="32"/>
      <c r="GR18" s="32"/>
      <c r="GS18" s="32"/>
      <c r="GT18" s="32"/>
      <c r="GU18" s="32"/>
      <c r="GV18" s="32"/>
      <c r="GW18" s="32"/>
      <c r="GX18" s="32"/>
      <c r="GY18" s="32"/>
      <c r="GZ18" s="32"/>
      <c r="HA18" s="32"/>
      <c r="HB18" s="32"/>
      <c r="HC18" s="32"/>
      <c r="HD18" s="32"/>
      <c r="HE18" s="32"/>
      <c r="HF18" s="32"/>
      <c r="HG18" s="32"/>
      <c r="HH18" s="32"/>
      <c r="HI18" s="32"/>
      <c r="HJ18" s="32"/>
      <c r="HK18" s="32"/>
      <c r="HL18" s="32"/>
      <c r="HM18" s="32"/>
      <c r="HN18" s="32"/>
      <c r="HO18" s="32"/>
      <c r="HP18" s="32"/>
      <c r="HQ18" s="32"/>
      <c r="HR18" s="32"/>
      <c r="HS18" s="32"/>
      <c r="HT18" s="32"/>
      <c r="HU18" s="32"/>
      <c r="HV18" s="32"/>
      <c r="HW18" s="32"/>
      <c r="HX18" s="32"/>
      <c r="HY18" s="32"/>
      <c r="HZ18" s="32"/>
      <c r="IA18" s="32"/>
      <c r="IB18" s="32"/>
      <c r="IC18" s="32"/>
      <c r="ID18" s="32"/>
      <c r="IE18" s="32"/>
      <c r="IF18" s="32"/>
      <c r="IG18" s="32"/>
    </row>
    <row r="19" spans="1:241" ht="24" customHeight="1" x14ac:dyDescent="0.2">
      <c r="A19" s="28">
        <v>12</v>
      </c>
      <c r="B19" s="57" t="s">
        <v>76</v>
      </c>
      <c r="C19" s="57" t="s">
        <v>77</v>
      </c>
      <c r="D19" s="57" t="s">
        <v>100</v>
      </c>
      <c r="E19" s="57" t="s">
        <v>101</v>
      </c>
      <c r="F19" s="57" t="s">
        <v>78</v>
      </c>
      <c r="G19" s="28"/>
      <c r="H19" s="58">
        <v>40</v>
      </c>
      <c r="I19" s="23" t="s">
        <v>97</v>
      </c>
      <c r="J19" s="61" t="s">
        <v>109</v>
      </c>
      <c r="K19" s="58">
        <v>2</v>
      </c>
      <c r="L19" s="65" t="s">
        <v>113</v>
      </c>
      <c r="M19" s="56">
        <v>16593.95</v>
      </c>
      <c r="N19" s="56"/>
      <c r="O19" s="54">
        <f t="shared" si="16"/>
        <v>16593.95</v>
      </c>
      <c r="P19" s="56"/>
      <c r="Q19" s="52">
        <f t="shared" si="0"/>
        <v>13275.16</v>
      </c>
      <c r="R19" s="54">
        <f t="shared" si="17"/>
        <v>27656.583333333332</v>
      </c>
      <c r="S19" s="53">
        <f t="shared" si="1"/>
        <v>2240.18325</v>
      </c>
      <c r="T19" s="53">
        <f t="shared" si="2"/>
        <v>497.81850000000003</v>
      </c>
      <c r="U19" s="53">
        <f t="shared" si="3"/>
        <v>2115.7286250000002</v>
      </c>
      <c r="V19" s="55">
        <f t="shared" si="18"/>
        <v>331.87900000000002</v>
      </c>
      <c r="W19" s="53">
        <v>931</v>
      </c>
      <c r="X19" s="56"/>
      <c r="Y19" s="53">
        <f t="shared" si="4"/>
        <v>9956.3700000000008</v>
      </c>
      <c r="Z19" s="53">
        <f t="shared" si="5"/>
        <v>12279.522999999999</v>
      </c>
      <c r="AA19" s="63">
        <v>0</v>
      </c>
      <c r="AB19" s="53">
        <f t="shared" si="6"/>
        <v>335694.34883333329</v>
      </c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  <c r="FH19" s="32"/>
      <c r="FI19" s="32"/>
      <c r="FJ19" s="32"/>
      <c r="FK19" s="32"/>
      <c r="FL19" s="32"/>
      <c r="FM19" s="32"/>
      <c r="FN19" s="32"/>
      <c r="FO19" s="32"/>
      <c r="FP19" s="32"/>
      <c r="FQ19" s="32"/>
      <c r="FR19" s="32"/>
      <c r="FS19" s="32"/>
      <c r="FT19" s="32"/>
      <c r="FU19" s="32"/>
      <c r="FV19" s="32"/>
      <c r="FW19" s="32"/>
      <c r="FX19" s="32"/>
      <c r="FY19" s="32"/>
      <c r="FZ19" s="32"/>
      <c r="GA19" s="32"/>
      <c r="GB19" s="32"/>
      <c r="GC19" s="32"/>
      <c r="GD19" s="32"/>
      <c r="GE19" s="32"/>
      <c r="GF19" s="32"/>
      <c r="GG19" s="32"/>
      <c r="GH19" s="32"/>
      <c r="GI19" s="32"/>
      <c r="GJ19" s="32"/>
      <c r="GK19" s="32"/>
      <c r="GL19" s="32"/>
      <c r="GM19" s="32"/>
      <c r="GN19" s="32"/>
      <c r="GO19" s="32"/>
      <c r="GP19" s="32"/>
      <c r="GQ19" s="32"/>
      <c r="GR19" s="32"/>
      <c r="GS19" s="32"/>
      <c r="GT19" s="32"/>
      <c r="GU19" s="32"/>
      <c r="GV19" s="32"/>
      <c r="GW19" s="32"/>
      <c r="GX19" s="32"/>
      <c r="GY19" s="32"/>
      <c r="GZ19" s="32"/>
      <c r="HA19" s="32"/>
      <c r="HB19" s="32"/>
      <c r="HC19" s="32"/>
      <c r="HD19" s="32"/>
      <c r="HE19" s="32"/>
      <c r="HF19" s="32"/>
      <c r="HG19" s="32"/>
      <c r="HH19" s="32"/>
      <c r="HI19" s="32"/>
      <c r="HJ19" s="32"/>
      <c r="HK19" s="32"/>
      <c r="HL19" s="32"/>
      <c r="HM19" s="32"/>
      <c r="HN19" s="32"/>
      <c r="HO19" s="32"/>
      <c r="HP19" s="32"/>
      <c r="HQ19" s="32"/>
      <c r="HR19" s="32"/>
      <c r="HS19" s="32"/>
      <c r="HT19" s="32"/>
      <c r="HU19" s="32"/>
      <c r="HV19" s="32"/>
      <c r="HW19" s="32"/>
      <c r="HX19" s="32"/>
      <c r="HY19" s="32"/>
      <c r="HZ19" s="32"/>
      <c r="IA19" s="32"/>
      <c r="IB19" s="32"/>
      <c r="IC19" s="32"/>
      <c r="ID19" s="32"/>
      <c r="IE19" s="32"/>
      <c r="IF19" s="32"/>
      <c r="IG19" s="32"/>
    </row>
    <row r="20" spans="1:241" ht="24" customHeight="1" x14ac:dyDescent="0.2">
      <c r="A20" s="23">
        <v>13</v>
      </c>
      <c r="B20" s="57" t="s">
        <v>76</v>
      </c>
      <c r="C20" s="57" t="s">
        <v>77</v>
      </c>
      <c r="D20" s="57" t="s">
        <v>100</v>
      </c>
      <c r="E20" s="57" t="s">
        <v>101</v>
      </c>
      <c r="F20" s="57" t="s">
        <v>78</v>
      </c>
      <c r="G20" s="59"/>
      <c r="H20" s="58">
        <v>40</v>
      </c>
      <c r="I20" s="23" t="s">
        <v>97</v>
      </c>
      <c r="J20" s="61" t="s">
        <v>105</v>
      </c>
      <c r="K20" s="58">
        <v>2</v>
      </c>
      <c r="L20" s="65" t="s">
        <v>112</v>
      </c>
      <c r="M20" s="56">
        <v>16593.95</v>
      </c>
      <c r="N20" s="56"/>
      <c r="O20" s="54">
        <f t="shared" si="16"/>
        <v>16593.95</v>
      </c>
      <c r="P20" s="56"/>
      <c r="Q20" s="52">
        <f t="shared" si="0"/>
        <v>13275.16</v>
      </c>
      <c r="R20" s="54">
        <f t="shared" si="17"/>
        <v>27656.583333333332</v>
      </c>
      <c r="S20" s="53">
        <f t="shared" si="1"/>
        <v>2240.18325</v>
      </c>
      <c r="T20" s="53">
        <f t="shared" si="2"/>
        <v>497.81850000000003</v>
      </c>
      <c r="U20" s="53">
        <f t="shared" si="3"/>
        <v>2115.7286250000002</v>
      </c>
      <c r="V20" s="55">
        <f t="shared" si="18"/>
        <v>331.87900000000002</v>
      </c>
      <c r="W20" s="53">
        <v>931</v>
      </c>
      <c r="X20" s="56"/>
      <c r="Y20" s="53">
        <f t="shared" si="4"/>
        <v>9956.3700000000008</v>
      </c>
      <c r="Z20" s="53">
        <f t="shared" si="5"/>
        <v>12279.522999999999</v>
      </c>
      <c r="AA20" s="63">
        <v>0</v>
      </c>
      <c r="AB20" s="53">
        <f t="shared" si="6"/>
        <v>335694.34883333329</v>
      </c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32"/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  <c r="ID20" s="32"/>
      <c r="IE20" s="32"/>
      <c r="IF20" s="32"/>
      <c r="IG20" s="32"/>
    </row>
    <row r="21" spans="1:241" ht="24" customHeight="1" x14ac:dyDescent="0.2">
      <c r="A21" s="27">
        <v>14</v>
      </c>
      <c r="B21" s="57" t="s">
        <v>76</v>
      </c>
      <c r="C21" s="57" t="s">
        <v>77</v>
      </c>
      <c r="D21" s="57" t="s">
        <v>100</v>
      </c>
      <c r="E21" s="57" t="s">
        <v>101</v>
      </c>
      <c r="F21" s="57" t="s">
        <v>78</v>
      </c>
      <c r="G21" s="59"/>
      <c r="H21" s="58">
        <v>40</v>
      </c>
      <c r="I21" s="23" t="s">
        <v>97</v>
      </c>
      <c r="J21" s="61" t="s">
        <v>120</v>
      </c>
      <c r="K21" s="58">
        <v>2</v>
      </c>
      <c r="L21" s="65" t="s">
        <v>114</v>
      </c>
      <c r="M21" s="56">
        <v>16593.95</v>
      </c>
      <c r="N21" s="56"/>
      <c r="O21" s="54">
        <f t="shared" ref="O21:O23" si="28">+M21+N21</f>
        <v>16593.95</v>
      </c>
      <c r="P21" s="56"/>
      <c r="Q21" s="52">
        <f t="shared" ref="Q21:Q23" si="29">+O21/30*24</f>
        <v>13275.16</v>
      </c>
      <c r="R21" s="54">
        <f>+O21/30*50</f>
        <v>27656.583333333332</v>
      </c>
      <c r="S21" s="53">
        <f t="shared" si="1"/>
        <v>2240.18325</v>
      </c>
      <c r="T21" s="53">
        <f t="shared" ref="T21:T23" si="30">+O21*3%</f>
        <v>497.81850000000003</v>
      </c>
      <c r="U21" s="53">
        <f t="shared" ref="U21:U23" si="31">+O21*12.75%</f>
        <v>2115.7286250000002</v>
      </c>
      <c r="V21" s="55">
        <f t="shared" ref="V21:V23" si="32">+O21*2%</f>
        <v>331.87900000000002</v>
      </c>
      <c r="W21" s="53">
        <v>931</v>
      </c>
      <c r="X21" s="56"/>
      <c r="Y21" s="53">
        <f t="shared" ref="Y21:Y23" si="33">+O21*5%*12</f>
        <v>9956.3700000000008</v>
      </c>
      <c r="Z21" s="53">
        <f t="shared" ref="Z21:Z23" si="34">(Q21+R21)*30%</f>
        <v>12279.522999999999</v>
      </c>
      <c r="AA21" s="63">
        <v>0</v>
      </c>
      <c r="AB21" s="53">
        <f t="shared" ref="AB21:AB23" si="35">+(O21+S21+T21+U21+V21+W21+X21)*12+Q21+R21+Y21+Z21+AA21</f>
        <v>335694.34883333329</v>
      </c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</row>
    <row r="22" spans="1:241" ht="24" customHeight="1" x14ac:dyDescent="0.2">
      <c r="A22" s="28">
        <v>15</v>
      </c>
      <c r="B22" s="57" t="s">
        <v>76</v>
      </c>
      <c r="C22" s="57" t="s">
        <v>77</v>
      </c>
      <c r="D22" s="57" t="s">
        <v>100</v>
      </c>
      <c r="E22" s="57" t="s">
        <v>101</v>
      </c>
      <c r="F22" s="57" t="s">
        <v>78</v>
      </c>
      <c r="G22" s="59"/>
      <c r="H22" s="58">
        <v>40</v>
      </c>
      <c r="I22" s="23" t="s">
        <v>97</v>
      </c>
      <c r="J22" s="61" t="s">
        <v>125</v>
      </c>
      <c r="K22" s="58">
        <v>2</v>
      </c>
      <c r="L22" s="65" t="s">
        <v>114</v>
      </c>
      <c r="M22" s="56">
        <v>16593.95</v>
      </c>
      <c r="N22" s="56"/>
      <c r="O22" s="54">
        <f t="shared" ref="O22" si="36">+M22+N22</f>
        <v>16593.95</v>
      </c>
      <c r="P22" s="56"/>
      <c r="Q22" s="52">
        <f t="shared" ref="Q22" si="37">+O22/30*24</f>
        <v>13275.16</v>
      </c>
      <c r="R22" s="54">
        <f>+O22/30*50</f>
        <v>27656.583333333332</v>
      </c>
      <c r="S22" s="53">
        <f t="shared" si="1"/>
        <v>2240.18325</v>
      </c>
      <c r="T22" s="53">
        <f t="shared" ref="T22" si="38">+O22*3%</f>
        <v>497.81850000000003</v>
      </c>
      <c r="U22" s="53">
        <f t="shared" ref="U22" si="39">+O22*12.75%</f>
        <v>2115.7286250000002</v>
      </c>
      <c r="V22" s="55">
        <f t="shared" ref="V22" si="40">+O22*2%</f>
        <v>331.87900000000002</v>
      </c>
      <c r="W22" s="53">
        <v>931</v>
      </c>
      <c r="X22" s="56"/>
      <c r="Y22" s="53">
        <f t="shared" ref="Y22" si="41">+O22*5%*12</f>
        <v>9956.3700000000008</v>
      </c>
      <c r="Z22" s="53">
        <f t="shared" ref="Z22" si="42">(Q22+R22)*30%</f>
        <v>12279.522999999999</v>
      </c>
      <c r="AA22" s="63">
        <v>0</v>
      </c>
      <c r="AB22" s="53">
        <f t="shared" ref="AB22" si="43">+(O22+S22+T22+U22+V22+W22+X22)*12+Q22+R22+Y22+Z22+AA22</f>
        <v>335694.34883333329</v>
      </c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</row>
    <row r="23" spans="1:241" ht="24" customHeight="1" x14ac:dyDescent="0.2">
      <c r="A23" s="23">
        <v>16</v>
      </c>
      <c r="B23" s="57" t="s">
        <v>76</v>
      </c>
      <c r="C23" s="57" t="s">
        <v>77</v>
      </c>
      <c r="D23" s="57" t="s">
        <v>100</v>
      </c>
      <c r="E23" s="57" t="s">
        <v>101</v>
      </c>
      <c r="F23" s="57" t="s">
        <v>78</v>
      </c>
      <c r="G23" s="59"/>
      <c r="H23" s="58">
        <v>40</v>
      </c>
      <c r="I23" s="23" t="s">
        <v>97</v>
      </c>
      <c r="J23" s="61" t="s">
        <v>121</v>
      </c>
      <c r="K23" s="58">
        <v>2</v>
      </c>
      <c r="L23" s="65" t="s">
        <v>113</v>
      </c>
      <c r="M23" s="56">
        <v>16593.95</v>
      </c>
      <c r="N23" s="56"/>
      <c r="O23" s="54">
        <f t="shared" si="28"/>
        <v>16593.95</v>
      </c>
      <c r="P23" s="56"/>
      <c r="Q23" s="52">
        <f t="shared" si="29"/>
        <v>13275.16</v>
      </c>
      <c r="R23" s="54">
        <f>+O23/30*50</f>
        <v>27656.583333333332</v>
      </c>
      <c r="S23" s="53">
        <f t="shared" si="1"/>
        <v>2240.18325</v>
      </c>
      <c r="T23" s="53">
        <f t="shared" si="30"/>
        <v>497.81850000000003</v>
      </c>
      <c r="U23" s="53">
        <f t="shared" si="31"/>
        <v>2115.7286250000002</v>
      </c>
      <c r="V23" s="55">
        <f t="shared" si="32"/>
        <v>331.87900000000002</v>
      </c>
      <c r="W23" s="53">
        <v>931</v>
      </c>
      <c r="X23" s="56"/>
      <c r="Y23" s="53">
        <f t="shared" si="33"/>
        <v>9956.3700000000008</v>
      </c>
      <c r="Z23" s="53">
        <f t="shared" si="34"/>
        <v>12279.522999999999</v>
      </c>
      <c r="AA23" s="63">
        <v>0</v>
      </c>
      <c r="AB23" s="53">
        <f t="shared" si="35"/>
        <v>335694.34883333329</v>
      </c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</row>
    <row r="24" spans="1:241" ht="24" customHeight="1" x14ac:dyDescent="0.2">
      <c r="A24" s="27">
        <v>17</v>
      </c>
      <c r="B24" s="57" t="s">
        <v>76</v>
      </c>
      <c r="C24" s="57" t="s">
        <v>77</v>
      </c>
      <c r="D24" s="57" t="s">
        <v>100</v>
      </c>
      <c r="E24" s="57" t="s">
        <v>101</v>
      </c>
      <c r="F24" s="57" t="s">
        <v>78</v>
      </c>
      <c r="G24" s="59"/>
      <c r="H24" s="58">
        <v>40</v>
      </c>
      <c r="I24" s="23" t="s">
        <v>97</v>
      </c>
      <c r="J24" s="61" t="s">
        <v>122</v>
      </c>
      <c r="K24" s="58">
        <v>2</v>
      </c>
      <c r="L24" s="65" t="s">
        <v>114</v>
      </c>
      <c r="M24" s="56">
        <v>16593.95</v>
      </c>
      <c r="N24" s="56"/>
      <c r="O24" s="54">
        <f t="shared" si="16"/>
        <v>16593.95</v>
      </c>
      <c r="P24" s="56"/>
      <c r="Q24" s="52">
        <f t="shared" si="0"/>
        <v>13275.16</v>
      </c>
      <c r="R24" s="54">
        <f>+O24/30*50</f>
        <v>27656.583333333332</v>
      </c>
      <c r="S24" s="53">
        <f t="shared" si="1"/>
        <v>2240.18325</v>
      </c>
      <c r="T24" s="53">
        <f t="shared" si="2"/>
        <v>497.81850000000003</v>
      </c>
      <c r="U24" s="53">
        <f t="shared" si="3"/>
        <v>2115.7286250000002</v>
      </c>
      <c r="V24" s="55">
        <f t="shared" si="18"/>
        <v>331.87900000000002</v>
      </c>
      <c r="W24" s="53">
        <v>931</v>
      </c>
      <c r="X24" s="56"/>
      <c r="Y24" s="53">
        <f t="shared" si="4"/>
        <v>9956.3700000000008</v>
      </c>
      <c r="Z24" s="53">
        <f t="shared" si="5"/>
        <v>12279.522999999999</v>
      </c>
      <c r="AA24" s="63">
        <v>0</v>
      </c>
      <c r="AB24" s="53">
        <f t="shared" si="6"/>
        <v>335694.34883333329</v>
      </c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</row>
    <row r="25" spans="1:241" ht="24" customHeight="1" x14ac:dyDescent="0.2">
      <c r="A25" s="28">
        <v>18</v>
      </c>
      <c r="B25" s="57" t="s">
        <v>76</v>
      </c>
      <c r="C25" s="57" t="s">
        <v>77</v>
      </c>
      <c r="D25" s="57" t="s">
        <v>100</v>
      </c>
      <c r="E25" s="57" t="s">
        <v>101</v>
      </c>
      <c r="F25" s="57" t="s">
        <v>78</v>
      </c>
      <c r="G25" s="59">
        <v>16</v>
      </c>
      <c r="H25" s="58">
        <v>40</v>
      </c>
      <c r="I25" s="28" t="s">
        <v>39</v>
      </c>
      <c r="J25" s="61" t="s">
        <v>116</v>
      </c>
      <c r="K25" s="58">
        <v>2</v>
      </c>
      <c r="L25" s="65" t="s">
        <v>114</v>
      </c>
      <c r="M25" s="56">
        <v>8293.5499999999993</v>
      </c>
      <c r="N25" s="56"/>
      <c r="O25" s="54">
        <f t="shared" si="16"/>
        <v>8293.5499999999993</v>
      </c>
      <c r="P25" s="56"/>
      <c r="Q25" s="52">
        <f t="shared" si="0"/>
        <v>6634.84</v>
      </c>
      <c r="R25" s="54">
        <f t="shared" si="17"/>
        <v>13822.583333333332</v>
      </c>
      <c r="S25" s="53">
        <f t="shared" si="1"/>
        <v>1119.62925</v>
      </c>
      <c r="T25" s="53">
        <f t="shared" si="2"/>
        <v>248.80649999999997</v>
      </c>
      <c r="U25" s="53">
        <f t="shared" si="3"/>
        <v>1057.427625</v>
      </c>
      <c r="V25" s="55">
        <f t="shared" si="18"/>
        <v>165.87099999999998</v>
      </c>
      <c r="W25" s="53">
        <v>931</v>
      </c>
      <c r="X25" s="56"/>
      <c r="Y25" s="53">
        <f t="shared" si="4"/>
        <v>4976.13</v>
      </c>
      <c r="Z25" s="53">
        <f t="shared" si="5"/>
        <v>6137.2269999999999</v>
      </c>
      <c r="AA25" s="63">
        <v>0</v>
      </c>
      <c r="AB25" s="53">
        <f t="shared" si="6"/>
        <v>173366.19283333333</v>
      </c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  <c r="GC25" s="32"/>
      <c r="GD25" s="32"/>
      <c r="GE25" s="32"/>
      <c r="GF25" s="32"/>
      <c r="GG25" s="32"/>
      <c r="GH25" s="32"/>
      <c r="GI25" s="32"/>
      <c r="GJ25" s="32"/>
      <c r="GK25" s="32"/>
      <c r="GL25" s="32"/>
      <c r="GM25" s="32"/>
      <c r="GN25" s="32"/>
      <c r="GO25" s="32"/>
      <c r="GP25" s="32"/>
      <c r="GQ25" s="32"/>
      <c r="GR25" s="32"/>
      <c r="GS25" s="32"/>
      <c r="GT25" s="32"/>
      <c r="GU25" s="32"/>
      <c r="GV25" s="32"/>
      <c r="GW25" s="32"/>
      <c r="GX25" s="32"/>
      <c r="GY25" s="32"/>
      <c r="GZ25" s="32"/>
      <c r="HA25" s="32"/>
      <c r="HB25" s="32"/>
      <c r="HC25" s="32"/>
      <c r="HD25" s="32"/>
      <c r="HE25" s="32"/>
      <c r="HF25" s="32"/>
      <c r="HG25" s="32"/>
      <c r="HH25" s="32"/>
      <c r="HI25" s="32"/>
      <c r="HJ25" s="32"/>
      <c r="HK25" s="32"/>
      <c r="HL25" s="32"/>
      <c r="HM25" s="32"/>
      <c r="HN25" s="32"/>
      <c r="HO25" s="32"/>
      <c r="HP25" s="32"/>
      <c r="HQ25" s="32"/>
      <c r="HR25" s="32"/>
      <c r="HS25" s="32"/>
      <c r="HT25" s="32"/>
      <c r="HU25" s="32"/>
      <c r="HV25" s="32"/>
      <c r="HW25" s="32"/>
      <c r="HX25" s="32"/>
      <c r="HY25" s="32"/>
      <c r="HZ25" s="32"/>
      <c r="IA25" s="32"/>
      <c r="IB25" s="32"/>
      <c r="IC25" s="32"/>
      <c r="ID25" s="32"/>
      <c r="IE25" s="32"/>
      <c r="IF25" s="32"/>
      <c r="IG25" s="32"/>
    </row>
    <row r="26" spans="1:241" ht="24" customHeight="1" x14ac:dyDescent="0.2">
      <c r="A26" s="23">
        <v>19</v>
      </c>
      <c r="B26" s="57" t="s">
        <v>76</v>
      </c>
      <c r="C26" s="57" t="s">
        <v>77</v>
      </c>
      <c r="D26" s="57" t="s">
        <v>100</v>
      </c>
      <c r="E26" s="57" t="s">
        <v>101</v>
      </c>
      <c r="F26" s="57" t="s">
        <v>78</v>
      </c>
      <c r="G26" s="59">
        <v>14</v>
      </c>
      <c r="H26" s="58">
        <v>40</v>
      </c>
      <c r="I26" s="28" t="s">
        <v>39</v>
      </c>
      <c r="J26" s="61" t="s">
        <v>133</v>
      </c>
      <c r="K26" s="58">
        <v>2</v>
      </c>
      <c r="L26" s="65" t="s">
        <v>114</v>
      </c>
      <c r="M26" s="56">
        <v>7509.8</v>
      </c>
      <c r="N26" s="56"/>
      <c r="O26" s="54">
        <f t="shared" ref="O26" si="44">+M26+N26</f>
        <v>7509.8</v>
      </c>
      <c r="P26" s="56"/>
      <c r="Q26" s="52">
        <f t="shared" ref="Q26" si="45">+O26/30*24</f>
        <v>6007.84</v>
      </c>
      <c r="R26" s="54">
        <f t="shared" ref="R26" si="46">+O26/30*50</f>
        <v>12516.333333333334</v>
      </c>
      <c r="S26" s="53">
        <f t="shared" si="1"/>
        <v>1013.8230000000001</v>
      </c>
      <c r="T26" s="53">
        <f t="shared" ref="T26" si="47">+O26*3%</f>
        <v>225.29400000000001</v>
      </c>
      <c r="U26" s="53">
        <f t="shared" ref="U26" si="48">+O26*12.75%</f>
        <v>957.49950000000001</v>
      </c>
      <c r="V26" s="55">
        <f t="shared" ref="V26" si="49">+O26*2%</f>
        <v>150.196</v>
      </c>
      <c r="W26" s="53">
        <v>931</v>
      </c>
      <c r="X26" s="56"/>
      <c r="Y26" s="53">
        <f t="shared" ref="Y26" si="50">+O26*5%*12</f>
        <v>4505.88</v>
      </c>
      <c r="Z26" s="53">
        <f t="shared" ref="Z26" si="51">(Q26+R26)*30%</f>
        <v>5557.2519999999995</v>
      </c>
      <c r="AA26" s="63">
        <v>0</v>
      </c>
      <c r="AB26" s="53">
        <f t="shared" ref="AB26" si="52">+(O26+S26+T26+U26+V26+W26+X26)*12+Q26+R26+Y26+Z26+AA26</f>
        <v>158038.65533333336</v>
      </c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2"/>
      <c r="GN26" s="32"/>
      <c r="GO26" s="32"/>
      <c r="GP26" s="32"/>
      <c r="GQ26" s="32"/>
      <c r="GR26" s="32"/>
      <c r="GS26" s="32"/>
      <c r="GT26" s="32"/>
      <c r="GU26" s="32"/>
      <c r="GV26" s="32"/>
      <c r="GW26" s="32"/>
      <c r="GX26" s="32"/>
      <c r="GY26" s="32"/>
      <c r="GZ26" s="32"/>
      <c r="HA26" s="32"/>
      <c r="HB26" s="32"/>
      <c r="HC26" s="32"/>
      <c r="HD26" s="32"/>
      <c r="HE26" s="32"/>
      <c r="HF26" s="32"/>
      <c r="HG26" s="32"/>
      <c r="HH26" s="32"/>
      <c r="HI26" s="32"/>
      <c r="HJ26" s="32"/>
      <c r="HK26" s="32"/>
      <c r="HL26" s="32"/>
      <c r="HM26" s="32"/>
      <c r="HN26" s="32"/>
      <c r="HO26" s="32"/>
      <c r="HP26" s="32"/>
      <c r="HQ26" s="32"/>
      <c r="HR26" s="32"/>
      <c r="HS26" s="32"/>
      <c r="HT26" s="32"/>
      <c r="HU26" s="32"/>
      <c r="HV26" s="32"/>
      <c r="HW26" s="32"/>
      <c r="HX26" s="32"/>
      <c r="HY26" s="32"/>
      <c r="HZ26" s="32"/>
      <c r="IA26" s="32"/>
      <c r="IB26" s="32"/>
      <c r="IC26" s="32"/>
      <c r="ID26" s="32"/>
      <c r="IE26" s="32"/>
      <c r="IF26" s="32"/>
      <c r="IG26" s="32"/>
    </row>
    <row r="27" spans="1:241" ht="24" customHeight="1" x14ac:dyDescent="0.2">
      <c r="A27" s="27">
        <v>20</v>
      </c>
      <c r="B27" s="57" t="s">
        <v>76</v>
      </c>
      <c r="C27" s="57" t="s">
        <v>77</v>
      </c>
      <c r="D27" s="57" t="s">
        <v>100</v>
      </c>
      <c r="E27" s="57" t="s">
        <v>101</v>
      </c>
      <c r="F27" s="57" t="s">
        <v>78</v>
      </c>
      <c r="G27" s="59">
        <v>13</v>
      </c>
      <c r="H27" s="58">
        <v>40</v>
      </c>
      <c r="I27" s="28" t="s">
        <v>39</v>
      </c>
      <c r="J27" s="61" t="s">
        <v>131</v>
      </c>
      <c r="K27" s="58">
        <v>2</v>
      </c>
      <c r="L27" s="65" t="s">
        <v>112</v>
      </c>
      <c r="M27" s="56">
        <v>7145.45</v>
      </c>
      <c r="N27" s="56"/>
      <c r="O27" s="54">
        <f t="shared" si="16"/>
        <v>7145.45</v>
      </c>
      <c r="P27" s="56"/>
      <c r="Q27" s="52">
        <f t="shared" si="0"/>
        <v>5716.3600000000006</v>
      </c>
      <c r="R27" s="54">
        <f t="shared" si="17"/>
        <v>11909.083333333334</v>
      </c>
      <c r="S27" s="53">
        <f t="shared" si="1"/>
        <v>964.63575000000003</v>
      </c>
      <c r="T27" s="53">
        <f t="shared" si="2"/>
        <v>214.36349999999999</v>
      </c>
      <c r="U27" s="53">
        <f t="shared" si="3"/>
        <v>911.04487500000005</v>
      </c>
      <c r="V27" s="55">
        <f t="shared" si="18"/>
        <v>142.90899999999999</v>
      </c>
      <c r="W27" s="53">
        <v>931</v>
      </c>
      <c r="X27" s="56"/>
      <c r="Y27" s="53">
        <f t="shared" si="4"/>
        <v>4287.2700000000004</v>
      </c>
      <c r="Z27" s="53">
        <f t="shared" si="5"/>
        <v>5287.6330000000007</v>
      </c>
      <c r="AA27" s="63">
        <v>0</v>
      </c>
      <c r="AB27" s="53">
        <f t="shared" si="6"/>
        <v>150913.18383333331</v>
      </c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2"/>
      <c r="FK27" s="32"/>
      <c r="FL27" s="32"/>
      <c r="FM27" s="32"/>
      <c r="FN27" s="32"/>
      <c r="FO27" s="32"/>
      <c r="FP27" s="32"/>
      <c r="FQ27" s="32"/>
      <c r="FR27" s="32"/>
      <c r="FS27" s="32"/>
      <c r="FT27" s="32"/>
      <c r="FU27" s="32"/>
      <c r="FV27" s="32"/>
      <c r="FW27" s="32"/>
      <c r="FX27" s="32"/>
      <c r="FY27" s="32"/>
      <c r="FZ27" s="32"/>
      <c r="GA27" s="32"/>
      <c r="GB27" s="32"/>
      <c r="GC27" s="32"/>
      <c r="GD27" s="32"/>
      <c r="GE27" s="32"/>
      <c r="GF27" s="32"/>
      <c r="GG27" s="32"/>
      <c r="GH27" s="32"/>
      <c r="GI27" s="32"/>
      <c r="GJ27" s="32"/>
      <c r="GK27" s="32"/>
      <c r="GL27" s="32"/>
      <c r="GM27" s="32"/>
      <c r="GN27" s="32"/>
      <c r="GO27" s="32"/>
      <c r="GP27" s="32"/>
      <c r="GQ27" s="32"/>
      <c r="GR27" s="32"/>
      <c r="GS27" s="32"/>
      <c r="GT27" s="32"/>
      <c r="GU27" s="32"/>
      <c r="GV27" s="32"/>
      <c r="GW27" s="32"/>
      <c r="GX27" s="32"/>
      <c r="GY27" s="32"/>
      <c r="GZ27" s="32"/>
      <c r="HA27" s="32"/>
      <c r="HB27" s="32"/>
      <c r="HC27" s="32"/>
      <c r="HD27" s="32"/>
      <c r="HE27" s="32"/>
      <c r="HF27" s="32"/>
      <c r="HG27" s="32"/>
      <c r="HH27" s="32"/>
      <c r="HI27" s="32"/>
      <c r="HJ27" s="32"/>
      <c r="HK27" s="32"/>
      <c r="HL27" s="32"/>
      <c r="HM27" s="32"/>
      <c r="HN27" s="32"/>
      <c r="HO27" s="32"/>
      <c r="HP27" s="32"/>
      <c r="HQ27" s="32"/>
      <c r="HR27" s="32"/>
      <c r="HS27" s="32"/>
      <c r="HT27" s="32"/>
      <c r="HU27" s="32"/>
      <c r="HV27" s="32"/>
      <c r="HW27" s="32"/>
      <c r="HX27" s="32"/>
      <c r="HY27" s="32"/>
      <c r="HZ27" s="32"/>
      <c r="IA27" s="32"/>
      <c r="IB27" s="32"/>
      <c r="IC27" s="32"/>
      <c r="ID27" s="32"/>
      <c r="IE27" s="32"/>
      <c r="IF27" s="32"/>
      <c r="IG27" s="32"/>
    </row>
    <row r="28" spans="1:241" ht="24" customHeight="1" x14ac:dyDescent="0.2">
      <c r="A28" s="28">
        <v>21</v>
      </c>
      <c r="B28" s="57" t="s">
        <v>76</v>
      </c>
      <c r="C28" s="57" t="s">
        <v>77</v>
      </c>
      <c r="D28" s="57" t="s">
        <v>100</v>
      </c>
      <c r="E28" s="57" t="s">
        <v>101</v>
      </c>
      <c r="F28" s="57" t="s">
        <v>78</v>
      </c>
      <c r="G28" s="59">
        <v>13</v>
      </c>
      <c r="H28" s="58">
        <v>40</v>
      </c>
      <c r="I28" s="28" t="s">
        <v>39</v>
      </c>
      <c r="J28" s="61" t="s">
        <v>82</v>
      </c>
      <c r="K28" s="58">
        <v>2</v>
      </c>
      <c r="L28" s="65" t="s">
        <v>113</v>
      </c>
      <c r="M28" s="56">
        <v>7145.45</v>
      </c>
      <c r="N28" s="56"/>
      <c r="O28" s="54">
        <f t="shared" si="16"/>
        <v>7145.45</v>
      </c>
      <c r="P28" s="56"/>
      <c r="Q28" s="52">
        <f t="shared" si="0"/>
        <v>5716.3600000000006</v>
      </c>
      <c r="R28" s="54">
        <f t="shared" si="17"/>
        <v>11909.083333333334</v>
      </c>
      <c r="S28" s="53">
        <f t="shared" si="1"/>
        <v>964.63575000000003</v>
      </c>
      <c r="T28" s="53">
        <f t="shared" si="2"/>
        <v>214.36349999999999</v>
      </c>
      <c r="U28" s="53">
        <f t="shared" si="3"/>
        <v>911.04487500000005</v>
      </c>
      <c r="V28" s="55">
        <f t="shared" si="18"/>
        <v>142.90899999999999</v>
      </c>
      <c r="W28" s="53">
        <v>931</v>
      </c>
      <c r="X28" s="56"/>
      <c r="Y28" s="53">
        <f t="shared" si="4"/>
        <v>4287.2700000000004</v>
      </c>
      <c r="Z28" s="53">
        <f t="shared" si="5"/>
        <v>5287.6330000000007</v>
      </c>
      <c r="AA28" s="63">
        <v>0</v>
      </c>
      <c r="AB28" s="53">
        <f t="shared" si="6"/>
        <v>150913.18383333331</v>
      </c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  <c r="EO28" s="32"/>
      <c r="EP28" s="32"/>
      <c r="EQ28" s="32"/>
      <c r="ER28" s="32"/>
      <c r="ES28" s="32"/>
      <c r="ET28" s="32"/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  <c r="FH28" s="32"/>
      <c r="FI28" s="32"/>
      <c r="FJ28" s="32"/>
      <c r="FK28" s="32"/>
      <c r="FL28" s="32"/>
      <c r="FM28" s="32"/>
      <c r="FN28" s="32"/>
      <c r="FO28" s="32"/>
      <c r="FP28" s="32"/>
      <c r="FQ28" s="32"/>
      <c r="FR28" s="32"/>
      <c r="FS28" s="32"/>
      <c r="FT28" s="32"/>
      <c r="FU28" s="32"/>
      <c r="FV28" s="32"/>
      <c r="FW28" s="32"/>
      <c r="FX28" s="32"/>
      <c r="FY28" s="32"/>
      <c r="FZ28" s="32"/>
      <c r="GA28" s="32"/>
      <c r="GB28" s="32"/>
      <c r="GC28" s="32"/>
      <c r="GD28" s="32"/>
      <c r="GE28" s="32"/>
      <c r="GF28" s="32"/>
      <c r="GG28" s="32"/>
      <c r="GH28" s="32"/>
      <c r="GI28" s="32"/>
      <c r="GJ28" s="32"/>
      <c r="GK28" s="32"/>
      <c r="GL28" s="32"/>
      <c r="GM28" s="32"/>
      <c r="GN28" s="32"/>
      <c r="GO28" s="32"/>
      <c r="GP28" s="32"/>
      <c r="GQ28" s="32"/>
      <c r="GR28" s="32"/>
      <c r="GS28" s="32"/>
      <c r="GT28" s="32"/>
      <c r="GU28" s="32"/>
      <c r="GV28" s="32"/>
      <c r="GW28" s="32"/>
      <c r="GX28" s="32"/>
      <c r="GY28" s="32"/>
      <c r="GZ28" s="32"/>
      <c r="HA28" s="32"/>
      <c r="HB28" s="32"/>
      <c r="HC28" s="32"/>
      <c r="HD28" s="32"/>
      <c r="HE28" s="32"/>
      <c r="HF28" s="32"/>
      <c r="HG28" s="32"/>
      <c r="HH28" s="32"/>
      <c r="HI28" s="32"/>
      <c r="HJ28" s="32"/>
      <c r="HK28" s="32"/>
      <c r="HL28" s="32"/>
      <c r="HM28" s="32"/>
      <c r="HN28" s="32"/>
      <c r="HO28" s="32"/>
      <c r="HP28" s="32"/>
      <c r="HQ28" s="32"/>
      <c r="HR28" s="32"/>
      <c r="HS28" s="32"/>
      <c r="HT28" s="32"/>
      <c r="HU28" s="32"/>
      <c r="HV28" s="32"/>
      <c r="HW28" s="32"/>
      <c r="HX28" s="32"/>
      <c r="HY28" s="32"/>
      <c r="HZ28" s="32"/>
      <c r="IA28" s="32"/>
      <c r="IB28" s="32"/>
      <c r="IC28" s="32"/>
      <c r="ID28" s="32"/>
      <c r="IE28" s="32"/>
      <c r="IF28" s="32"/>
      <c r="IG28" s="32"/>
    </row>
    <row r="29" spans="1:241" ht="24" customHeight="1" x14ac:dyDescent="0.2">
      <c r="A29" s="23">
        <v>22</v>
      </c>
      <c r="B29" s="57" t="s">
        <v>76</v>
      </c>
      <c r="C29" s="57" t="s">
        <v>77</v>
      </c>
      <c r="D29" s="57" t="s">
        <v>100</v>
      </c>
      <c r="E29" s="57" t="s">
        <v>101</v>
      </c>
      <c r="F29" s="57" t="s">
        <v>78</v>
      </c>
      <c r="G29" s="59">
        <v>13</v>
      </c>
      <c r="H29" s="58">
        <v>40</v>
      </c>
      <c r="I29" s="28" t="s">
        <v>39</v>
      </c>
      <c r="J29" s="61" t="s">
        <v>83</v>
      </c>
      <c r="K29" s="58">
        <v>2</v>
      </c>
      <c r="L29" s="65" t="s">
        <v>112</v>
      </c>
      <c r="M29" s="56">
        <v>7145.45</v>
      </c>
      <c r="N29" s="56"/>
      <c r="O29" s="54">
        <f t="shared" si="16"/>
        <v>7145.45</v>
      </c>
      <c r="P29" s="56"/>
      <c r="Q29" s="52">
        <f t="shared" si="0"/>
        <v>5716.3600000000006</v>
      </c>
      <c r="R29" s="54">
        <f t="shared" si="17"/>
        <v>11909.083333333334</v>
      </c>
      <c r="S29" s="53">
        <f t="shared" si="1"/>
        <v>964.63575000000003</v>
      </c>
      <c r="T29" s="53">
        <f t="shared" si="2"/>
        <v>214.36349999999999</v>
      </c>
      <c r="U29" s="53">
        <f t="shared" si="3"/>
        <v>911.04487500000005</v>
      </c>
      <c r="V29" s="55">
        <f t="shared" si="18"/>
        <v>142.90899999999999</v>
      </c>
      <c r="W29" s="53">
        <v>931</v>
      </c>
      <c r="X29" s="56"/>
      <c r="Y29" s="53">
        <f t="shared" si="4"/>
        <v>4287.2700000000004</v>
      </c>
      <c r="Z29" s="53">
        <f t="shared" si="5"/>
        <v>5287.6330000000007</v>
      </c>
      <c r="AA29" s="63">
        <v>0</v>
      </c>
      <c r="AB29" s="53">
        <f t="shared" si="6"/>
        <v>150913.18383333331</v>
      </c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2"/>
      <c r="FK29" s="32"/>
      <c r="FL29" s="32"/>
      <c r="FM29" s="32"/>
      <c r="FN29" s="32"/>
      <c r="FO29" s="32"/>
      <c r="FP29" s="32"/>
      <c r="FQ29" s="32"/>
      <c r="FR29" s="32"/>
      <c r="FS29" s="32"/>
      <c r="FT29" s="32"/>
      <c r="FU29" s="32"/>
      <c r="FV29" s="32"/>
      <c r="FW29" s="32"/>
      <c r="FX29" s="32"/>
      <c r="FY29" s="32"/>
      <c r="FZ29" s="32"/>
      <c r="GA29" s="32"/>
      <c r="GB29" s="32"/>
      <c r="GC29" s="32"/>
      <c r="GD29" s="32"/>
      <c r="GE29" s="32"/>
      <c r="GF29" s="32"/>
      <c r="GG29" s="32"/>
      <c r="GH29" s="32"/>
      <c r="GI29" s="32"/>
      <c r="GJ29" s="32"/>
      <c r="GK29" s="32"/>
      <c r="GL29" s="32"/>
      <c r="GM29" s="32"/>
      <c r="GN29" s="32"/>
      <c r="GO29" s="32"/>
      <c r="GP29" s="32"/>
      <c r="GQ29" s="32"/>
      <c r="GR29" s="32"/>
      <c r="GS29" s="32"/>
      <c r="GT29" s="32"/>
      <c r="GU29" s="32"/>
      <c r="GV29" s="32"/>
      <c r="GW29" s="32"/>
      <c r="GX29" s="32"/>
      <c r="GY29" s="32"/>
      <c r="GZ29" s="32"/>
      <c r="HA29" s="32"/>
      <c r="HB29" s="32"/>
      <c r="HC29" s="32"/>
      <c r="HD29" s="32"/>
      <c r="HE29" s="32"/>
      <c r="HF29" s="32"/>
      <c r="HG29" s="32"/>
      <c r="HH29" s="32"/>
      <c r="HI29" s="32"/>
      <c r="HJ29" s="32"/>
      <c r="HK29" s="32"/>
      <c r="HL29" s="32"/>
      <c r="HM29" s="32"/>
      <c r="HN29" s="32"/>
      <c r="HO29" s="32"/>
      <c r="HP29" s="32"/>
      <c r="HQ29" s="32"/>
      <c r="HR29" s="32"/>
      <c r="HS29" s="32"/>
      <c r="HT29" s="32"/>
      <c r="HU29" s="32"/>
      <c r="HV29" s="32"/>
      <c r="HW29" s="32"/>
      <c r="HX29" s="32"/>
      <c r="HY29" s="32"/>
      <c r="HZ29" s="32"/>
      <c r="IA29" s="32"/>
      <c r="IB29" s="32"/>
      <c r="IC29" s="32"/>
      <c r="ID29" s="32"/>
      <c r="IE29" s="32"/>
      <c r="IF29" s="32"/>
      <c r="IG29" s="32"/>
    </row>
    <row r="30" spans="1:241" ht="24" customHeight="1" x14ac:dyDescent="0.2">
      <c r="A30" s="27">
        <v>23</v>
      </c>
      <c r="B30" s="57" t="s">
        <v>76</v>
      </c>
      <c r="C30" s="57" t="s">
        <v>77</v>
      </c>
      <c r="D30" s="57" t="s">
        <v>100</v>
      </c>
      <c r="E30" s="57" t="s">
        <v>101</v>
      </c>
      <c r="F30" s="57" t="s">
        <v>78</v>
      </c>
      <c r="G30" s="59">
        <v>13</v>
      </c>
      <c r="H30" s="58">
        <v>40</v>
      </c>
      <c r="I30" s="28" t="s">
        <v>39</v>
      </c>
      <c r="J30" s="61" t="s">
        <v>117</v>
      </c>
      <c r="K30" s="58">
        <v>2</v>
      </c>
      <c r="L30" s="65" t="s">
        <v>112</v>
      </c>
      <c r="M30" s="56">
        <v>7145.45</v>
      </c>
      <c r="N30" s="56"/>
      <c r="O30" s="54">
        <f t="shared" si="16"/>
        <v>7145.45</v>
      </c>
      <c r="P30" s="56"/>
      <c r="Q30" s="52">
        <f t="shared" si="0"/>
        <v>5716.3600000000006</v>
      </c>
      <c r="R30" s="54">
        <f t="shared" si="17"/>
        <v>11909.083333333334</v>
      </c>
      <c r="S30" s="53">
        <f t="shared" si="1"/>
        <v>964.63575000000003</v>
      </c>
      <c r="T30" s="53">
        <f t="shared" si="2"/>
        <v>214.36349999999999</v>
      </c>
      <c r="U30" s="53">
        <f t="shared" si="3"/>
        <v>911.04487500000005</v>
      </c>
      <c r="V30" s="55">
        <f t="shared" si="18"/>
        <v>142.90899999999999</v>
      </c>
      <c r="W30" s="53">
        <v>931</v>
      </c>
      <c r="X30" s="56"/>
      <c r="Y30" s="53">
        <f t="shared" si="4"/>
        <v>4287.2700000000004</v>
      </c>
      <c r="Z30" s="53">
        <f t="shared" si="5"/>
        <v>5287.6330000000007</v>
      </c>
      <c r="AA30" s="63">
        <v>0</v>
      </c>
      <c r="AB30" s="53">
        <f t="shared" si="6"/>
        <v>150913.18383333331</v>
      </c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2"/>
      <c r="FK30" s="32"/>
      <c r="FL30" s="32"/>
      <c r="FM30" s="32"/>
      <c r="FN30" s="32"/>
      <c r="FO30" s="32"/>
      <c r="FP30" s="32"/>
      <c r="FQ30" s="32"/>
      <c r="FR30" s="32"/>
      <c r="FS30" s="32"/>
      <c r="FT30" s="32"/>
      <c r="FU30" s="32"/>
      <c r="FV30" s="32"/>
      <c r="FW30" s="32"/>
      <c r="FX30" s="32"/>
      <c r="FY30" s="32"/>
      <c r="FZ30" s="32"/>
      <c r="GA30" s="32"/>
      <c r="GB30" s="32"/>
      <c r="GC30" s="32"/>
      <c r="GD30" s="32"/>
      <c r="GE30" s="32"/>
      <c r="GF30" s="32"/>
      <c r="GG30" s="32"/>
      <c r="GH30" s="32"/>
      <c r="GI30" s="32"/>
      <c r="GJ30" s="32"/>
      <c r="GK30" s="32"/>
      <c r="GL30" s="32"/>
      <c r="GM30" s="32"/>
      <c r="GN30" s="32"/>
      <c r="GO30" s="32"/>
      <c r="GP30" s="32"/>
      <c r="GQ30" s="32"/>
      <c r="GR30" s="32"/>
      <c r="GS30" s="32"/>
      <c r="GT30" s="32"/>
      <c r="GU30" s="32"/>
      <c r="GV30" s="32"/>
      <c r="GW30" s="32"/>
      <c r="GX30" s="32"/>
      <c r="GY30" s="32"/>
      <c r="GZ30" s="32"/>
      <c r="HA30" s="32"/>
      <c r="HB30" s="32"/>
      <c r="HC30" s="32"/>
      <c r="HD30" s="32"/>
      <c r="HE30" s="32"/>
      <c r="HF30" s="32"/>
      <c r="HG30" s="32"/>
      <c r="HH30" s="32"/>
      <c r="HI30" s="32"/>
      <c r="HJ30" s="32"/>
      <c r="HK30" s="32"/>
      <c r="HL30" s="32"/>
      <c r="HM30" s="32"/>
      <c r="HN30" s="32"/>
      <c r="HO30" s="32"/>
      <c r="HP30" s="32"/>
      <c r="HQ30" s="32"/>
      <c r="HR30" s="32"/>
      <c r="HS30" s="32"/>
      <c r="HT30" s="32"/>
      <c r="HU30" s="32"/>
      <c r="HV30" s="32"/>
      <c r="HW30" s="32"/>
      <c r="HX30" s="32"/>
      <c r="HY30" s="32"/>
      <c r="HZ30" s="32"/>
      <c r="IA30" s="32"/>
      <c r="IB30" s="32"/>
      <c r="IC30" s="32"/>
      <c r="ID30" s="32"/>
      <c r="IE30" s="32"/>
      <c r="IF30" s="32"/>
      <c r="IG30" s="32"/>
    </row>
    <row r="31" spans="1:241" ht="24" customHeight="1" x14ac:dyDescent="0.2">
      <c r="A31" s="28">
        <v>24</v>
      </c>
      <c r="B31" s="57" t="s">
        <v>76</v>
      </c>
      <c r="C31" s="57" t="s">
        <v>77</v>
      </c>
      <c r="D31" s="57" t="s">
        <v>100</v>
      </c>
      <c r="E31" s="57" t="s">
        <v>101</v>
      </c>
      <c r="F31" s="57" t="s">
        <v>78</v>
      </c>
      <c r="G31" s="59">
        <v>12</v>
      </c>
      <c r="H31" s="58">
        <v>40</v>
      </c>
      <c r="I31" s="28" t="s">
        <v>39</v>
      </c>
      <c r="J31" s="61" t="s">
        <v>140</v>
      </c>
      <c r="K31" s="58">
        <v>2</v>
      </c>
      <c r="L31" s="65" t="s">
        <v>114</v>
      </c>
      <c r="M31" s="56">
        <v>6800.5</v>
      </c>
      <c r="N31" s="56"/>
      <c r="O31" s="54">
        <f t="shared" si="16"/>
        <v>6800.5</v>
      </c>
      <c r="P31" s="56"/>
      <c r="Q31" s="52">
        <f t="shared" si="0"/>
        <v>5440.4</v>
      </c>
      <c r="R31" s="54">
        <f t="shared" si="17"/>
        <v>11334.166666666666</v>
      </c>
      <c r="S31" s="53">
        <f t="shared" si="1"/>
        <v>918.06750000000011</v>
      </c>
      <c r="T31" s="53">
        <f t="shared" si="2"/>
        <v>204.01499999999999</v>
      </c>
      <c r="U31" s="53">
        <f t="shared" si="3"/>
        <v>867.06375000000003</v>
      </c>
      <c r="V31" s="55">
        <f t="shared" si="18"/>
        <v>136.01</v>
      </c>
      <c r="W31" s="53">
        <v>931</v>
      </c>
      <c r="X31" s="56"/>
      <c r="Y31" s="53">
        <f t="shared" si="4"/>
        <v>4080.3</v>
      </c>
      <c r="Z31" s="53">
        <f t="shared" si="5"/>
        <v>5032.37</v>
      </c>
      <c r="AA31" s="63">
        <v>0</v>
      </c>
      <c r="AB31" s="53">
        <f t="shared" si="6"/>
        <v>144167.11166666663</v>
      </c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2"/>
      <c r="FK31" s="32"/>
      <c r="FL31" s="32"/>
      <c r="FM31" s="32"/>
      <c r="FN31" s="32"/>
      <c r="FO31" s="32"/>
      <c r="FP31" s="32"/>
      <c r="FQ31" s="32"/>
      <c r="FR31" s="32"/>
      <c r="FS31" s="32"/>
      <c r="FT31" s="32"/>
      <c r="FU31" s="32"/>
      <c r="FV31" s="32"/>
      <c r="FW31" s="32"/>
      <c r="FX31" s="32"/>
      <c r="FY31" s="32"/>
      <c r="FZ31" s="32"/>
      <c r="GA31" s="32"/>
      <c r="GB31" s="32"/>
      <c r="GC31" s="32"/>
      <c r="GD31" s="32"/>
      <c r="GE31" s="32"/>
      <c r="GF31" s="32"/>
      <c r="GG31" s="32"/>
      <c r="GH31" s="32"/>
      <c r="GI31" s="32"/>
      <c r="GJ31" s="32"/>
      <c r="GK31" s="32"/>
      <c r="GL31" s="32"/>
      <c r="GM31" s="32"/>
      <c r="GN31" s="32"/>
      <c r="GO31" s="32"/>
      <c r="GP31" s="32"/>
      <c r="GQ31" s="32"/>
      <c r="GR31" s="32"/>
      <c r="GS31" s="32"/>
      <c r="GT31" s="32"/>
      <c r="GU31" s="32"/>
      <c r="GV31" s="32"/>
      <c r="GW31" s="32"/>
      <c r="GX31" s="32"/>
      <c r="GY31" s="32"/>
      <c r="GZ31" s="32"/>
      <c r="HA31" s="32"/>
      <c r="HB31" s="32"/>
      <c r="HC31" s="32"/>
      <c r="HD31" s="32"/>
      <c r="HE31" s="32"/>
      <c r="HF31" s="32"/>
      <c r="HG31" s="32"/>
      <c r="HH31" s="32"/>
      <c r="HI31" s="32"/>
      <c r="HJ31" s="32"/>
      <c r="HK31" s="32"/>
      <c r="HL31" s="32"/>
      <c r="HM31" s="32"/>
      <c r="HN31" s="32"/>
      <c r="HO31" s="32"/>
      <c r="HP31" s="32"/>
      <c r="HQ31" s="32"/>
      <c r="HR31" s="32"/>
      <c r="HS31" s="32"/>
      <c r="HT31" s="32"/>
      <c r="HU31" s="32"/>
      <c r="HV31" s="32"/>
      <c r="HW31" s="32"/>
      <c r="HX31" s="32"/>
      <c r="HY31" s="32"/>
      <c r="HZ31" s="32"/>
      <c r="IA31" s="32"/>
      <c r="IB31" s="32"/>
      <c r="IC31" s="32"/>
      <c r="ID31" s="32"/>
      <c r="IE31" s="32"/>
      <c r="IF31" s="32"/>
      <c r="IG31" s="32"/>
    </row>
    <row r="32" spans="1:241" ht="24" customHeight="1" x14ac:dyDescent="0.2">
      <c r="A32" s="23">
        <v>25</v>
      </c>
      <c r="B32" s="57" t="s">
        <v>76</v>
      </c>
      <c r="C32" s="57" t="s">
        <v>77</v>
      </c>
      <c r="D32" s="57" t="s">
        <v>100</v>
      </c>
      <c r="E32" s="57" t="s">
        <v>101</v>
      </c>
      <c r="F32" s="57" t="s">
        <v>78</v>
      </c>
      <c r="G32" s="59">
        <v>12</v>
      </c>
      <c r="H32" s="58">
        <v>40</v>
      </c>
      <c r="I32" s="28" t="s">
        <v>39</v>
      </c>
      <c r="J32" s="61" t="s">
        <v>118</v>
      </c>
      <c r="K32" s="58">
        <v>2</v>
      </c>
      <c r="L32" s="65" t="s">
        <v>112</v>
      </c>
      <c r="M32" s="56">
        <v>6800.5</v>
      </c>
      <c r="N32" s="56"/>
      <c r="O32" s="54">
        <f t="shared" si="16"/>
        <v>6800.5</v>
      </c>
      <c r="P32" s="56"/>
      <c r="Q32" s="52">
        <f t="shared" si="0"/>
        <v>5440.4</v>
      </c>
      <c r="R32" s="54">
        <f t="shared" si="17"/>
        <v>11334.166666666666</v>
      </c>
      <c r="S32" s="53">
        <f t="shared" si="1"/>
        <v>918.06750000000011</v>
      </c>
      <c r="T32" s="53">
        <f t="shared" si="2"/>
        <v>204.01499999999999</v>
      </c>
      <c r="U32" s="53">
        <f t="shared" si="3"/>
        <v>867.06375000000003</v>
      </c>
      <c r="V32" s="55">
        <f t="shared" si="18"/>
        <v>136.01</v>
      </c>
      <c r="W32" s="53">
        <v>931</v>
      </c>
      <c r="X32" s="56"/>
      <c r="Y32" s="53">
        <f t="shared" si="4"/>
        <v>4080.3</v>
      </c>
      <c r="Z32" s="53">
        <f t="shared" si="5"/>
        <v>5032.37</v>
      </c>
      <c r="AA32" s="63">
        <v>0</v>
      </c>
      <c r="AB32" s="53">
        <f t="shared" si="6"/>
        <v>144167.11166666663</v>
      </c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32"/>
      <c r="FN32" s="32"/>
      <c r="FO32" s="32"/>
      <c r="FP32" s="32"/>
      <c r="FQ32" s="32"/>
      <c r="FR32" s="32"/>
      <c r="FS32" s="32"/>
      <c r="FT32" s="32"/>
      <c r="FU32" s="32"/>
      <c r="FV32" s="32"/>
      <c r="FW32" s="32"/>
      <c r="FX32" s="32"/>
      <c r="FY32" s="32"/>
      <c r="FZ32" s="32"/>
      <c r="GA32" s="32"/>
      <c r="GB32" s="32"/>
      <c r="GC32" s="32"/>
      <c r="GD32" s="32"/>
      <c r="GE32" s="32"/>
      <c r="GF32" s="32"/>
      <c r="GG32" s="32"/>
      <c r="GH32" s="32"/>
      <c r="GI32" s="32"/>
      <c r="GJ32" s="32"/>
      <c r="GK32" s="32"/>
      <c r="GL32" s="32"/>
      <c r="GM32" s="32"/>
      <c r="GN32" s="32"/>
      <c r="GO32" s="32"/>
      <c r="GP32" s="32"/>
      <c r="GQ32" s="32"/>
      <c r="GR32" s="32"/>
      <c r="GS32" s="32"/>
      <c r="GT32" s="32"/>
      <c r="GU32" s="32"/>
      <c r="GV32" s="32"/>
      <c r="GW32" s="32"/>
      <c r="GX32" s="32"/>
      <c r="GY32" s="32"/>
      <c r="GZ32" s="32"/>
      <c r="HA32" s="32"/>
      <c r="HB32" s="32"/>
      <c r="HC32" s="32"/>
      <c r="HD32" s="32"/>
      <c r="HE32" s="32"/>
      <c r="HF32" s="32"/>
      <c r="HG32" s="32"/>
      <c r="HH32" s="32"/>
      <c r="HI32" s="32"/>
      <c r="HJ32" s="32"/>
      <c r="HK32" s="32"/>
      <c r="HL32" s="32"/>
      <c r="HM32" s="32"/>
      <c r="HN32" s="32"/>
      <c r="HO32" s="32"/>
      <c r="HP32" s="32"/>
      <c r="HQ32" s="32"/>
      <c r="HR32" s="32"/>
      <c r="HS32" s="32"/>
      <c r="HT32" s="32"/>
      <c r="HU32" s="32"/>
      <c r="HV32" s="32"/>
      <c r="HW32" s="32"/>
      <c r="HX32" s="32"/>
      <c r="HY32" s="32"/>
      <c r="HZ32" s="32"/>
      <c r="IA32" s="32"/>
      <c r="IB32" s="32"/>
      <c r="IC32" s="32"/>
      <c r="ID32" s="32"/>
      <c r="IE32" s="32"/>
      <c r="IF32" s="32"/>
      <c r="IG32" s="32"/>
    </row>
    <row r="33" spans="1:241" ht="24" customHeight="1" x14ac:dyDescent="0.2">
      <c r="A33" s="27">
        <v>26</v>
      </c>
      <c r="B33" s="57" t="s">
        <v>76</v>
      </c>
      <c r="C33" s="57" t="s">
        <v>77</v>
      </c>
      <c r="D33" s="57" t="s">
        <v>100</v>
      </c>
      <c r="E33" s="57" t="s">
        <v>101</v>
      </c>
      <c r="F33" s="57" t="s">
        <v>78</v>
      </c>
      <c r="G33" s="59">
        <v>12</v>
      </c>
      <c r="H33" s="58">
        <v>40</v>
      </c>
      <c r="I33" s="28" t="s">
        <v>39</v>
      </c>
      <c r="J33" s="61" t="s">
        <v>134</v>
      </c>
      <c r="K33" s="58">
        <v>2</v>
      </c>
      <c r="L33" s="65" t="s">
        <v>111</v>
      </c>
      <c r="M33" s="56">
        <v>6800.5</v>
      </c>
      <c r="N33" s="56"/>
      <c r="O33" s="54">
        <v>6576.9</v>
      </c>
      <c r="P33" s="56"/>
      <c r="Q33" s="52">
        <f t="shared" si="0"/>
        <v>5261.5199999999995</v>
      </c>
      <c r="R33" s="54">
        <f t="shared" si="17"/>
        <v>10961.5</v>
      </c>
      <c r="S33" s="53">
        <f t="shared" si="1"/>
        <v>887.88149999999996</v>
      </c>
      <c r="T33" s="53">
        <f t="shared" si="2"/>
        <v>197.30699999999999</v>
      </c>
      <c r="U33" s="53">
        <f t="shared" si="3"/>
        <v>838.55475000000001</v>
      </c>
      <c r="V33" s="55">
        <f t="shared" si="18"/>
        <v>131.53799999999998</v>
      </c>
      <c r="W33" s="53">
        <v>931</v>
      </c>
      <c r="X33" s="56"/>
      <c r="Y33" s="53">
        <f t="shared" si="4"/>
        <v>3946.1400000000003</v>
      </c>
      <c r="Z33" s="53">
        <f t="shared" si="5"/>
        <v>4866.9059999999999</v>
      </c>
      <c r="AA33" s="63">
        <v>0</v>
      </c>
      <c r="AB33" s="53">
        <f t="shared" si="6"/>
        <v>139794.24099999998</v>
      </c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2"/>
      <c r="FK33" s="32"/>
      <c r="FL33" s="32"/>
      <c r="FM33" s="32"/>
      <c r="FN33" s="32"/>
      <c r="FO33" s="32"/>
      <c r="FP33" s="32"/>
      <c r="FQ33" s="32"/>
      <c r="FR33" s="32"/>
      <c r="FS33" s="32"/>
      <c r="FT33" s="32"/>
      <c r="FU33" s="32"/>
      <c r="FV33" s="32"/>
      <c r="FW33" s="32"/>
      <c r="FX33" s="32"/>
      <c r="FY33" s="32"/>
      <c r="FZ33" s="32"/>
      <c r="GA33" s="32"/>
      <c r="GB33" s="32"/>
      <c r="GC33" s="32"/>
      <c r="GD33" s="32"/>
      <c r="GE33" s="32"/>
      <c r="GF33" s="32"/>
      <c r="GG33" s="32"/>
      <c r="GH33" s="32"/>
      <c r="GI33" s="32"/>
      <c r="GJ33" s="32"/>
      <c r="GK33" s="32"/>
      <c r="GL33" s="32"/>
      <c r="GM33" s="32"/>
      <c r="GN33" s="32"/>
      <c r="GO33" s="32"/>
      <c r="GP33" s="32"/>
      <c r="GQ33" s="32"/>
      <c r="GR33" s="32"/>
      <c r="GS33" s="32"/>
      <c r="GT33" s="32"/>
      <c r="GU33" s="32"/>
      <c r="GV33" s="32"/>
      <c r="GW33" s="32"/>
      <c r="GX33" s="32"/>
      <c r="GY33" s="32"/>
      <c r="GZ33" s="32"/>
      <c r="HA33" s="32"/>
      <c r="HB33" s="32"/>
      <c r="HC33" s="32"/>
      <c r="HD33" s="32"/>
      <c r="HE33" s="32"/>
      <c r="HF33" s="32"/>
      <c r="HG33" s="32"/>
      <c r="HH33" s="32"/>
      <c r="HI33" s="32"/>
      <c r="HJ33" s="32"/>
      <c r="HK33" s="32"/>
      <c r="HL33" s="32"/>
      <c r="HM33" s="32"/>
      <c r="HN33" s="32"/>
      <c r="HO33" s="32"/>
      <c r="HP33" s="32"/>
      <c r="HQ33" s="32"/>
      <c r="HR33" s="32"/>
      <c r="HS33" s="32"/>
      <c r="HT33" s="32"/>
      <c r="HU33" s="32"/>
      <c r="HV33" s="32"/>
      <c r="HW33" s="32"/>
      <c r="HX33" s="32"/>
      <c r="HY33" s="32"/>
      <c r="HZ33" s="32"/>
      <c r="IA33" s="32"/>
      <c r="IB33" s="32"/>
      <c r="IC33" s="32"/>
      <c r="ID33" s="32"/>
      <c r="IE33" s="32"/>
      <c r="IF33" s="32"/>
      <c r="IG33" s="32"/>
    </row>
    <row r="34" spans="1:241" ht="24" customHeight="1" x14ac:dyDescent="0.2">
      <c r="A34" s="28">
        <v>27</v>
      </c>
      <c r="B34" s="57" t="s">
        <v>76</v>
      </c>
      <c r="C34" s="57" t="s">
        <v>77</v>
      </c>
      <c r="D34" s="57" t="s">
        <v>100</v>
      </c>
      <c r="E34" s="57" t="s">
        <v>101</v>
      </c>
      <c r="F34" s="57" t="s">
        <v>78</v>
      </c>
      <c r="G34" s="59">
        <v>10</v>
      </c>
      <c r="H34" s="58">
        <v>40</v>
      </c>
      <c r="I34" s="28" t="s">
        <v>39</v>
      </c>
      <c r="J34" s="61" t="s">
        <v>119</v>
      </c>
      <c r="K34" s="58">
        <v>2</v>
      </c>
      <c r="L34" s="65" t="s">
        <v>113</v>
      </c>
      <c r="M34" s="56">
        <v>6168.3</v>
      </c>
      <c r="N34" s="56"/>
      <c r="O34" s="54">
        <v>5965.45</v>
      </c>
      <c r="P34" s="56"/>
      <c r="Q34" s="52">
        <f t="shared" si="0"/>
        <v>4772.3599999999997</v>
      </c>
      <c r="R34" s="54">
        <f t="shared" si="17"/>
        <v>9942.4166666666661</v>
      </c>
      <c r="S34" s="53">
        <f t="shared" si="1"/>
        <v>805.33575000000008</v>
      </c>
      <c r="T34" s="53">
        <f t="shared" si="2"/>
        <v>178.96349999999998</v>
      </c>
      <c r="U34" s="53">
        <f t="shared" si="3"/>
        <v>760.594875</v>
      </c>
      <c r="V34" s="55">
        <f t="shared" si="18"/>
        <v>119.309</v>
      </c>
      <c r="W34" s="53">
        <v>931</v>
      </c>
      <c r="X34" s="56"/>
      <c r="Y34" s="53">
        <f t="shared" si="4"/>
        <v>3579.2699999999995</v>
      </c>
      <c r="Z34" s="53">
        <f t="shared" si="5"/>
        <v>4414.4329999999991</v>
      </c>
      <c r="AA34" s="63">
        <v>0</v>
      </c>
      <c r="AB34" s="53">
        <f t="shared" si="6"/>
        <v>127836.31716666669</v>
      </c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2"/>
      <c r="FK34" s="32"/>
      <c r="FL34" s="32"/>
      <c r="FM34" s="32"/>
      <c r="FN34" s="32"/>
      <c r="FO34" s="32"/>
      <c r="FP34" s="32"/>
      <c r="FQ34" s="32"/>
      <c r="FR34" s="32"/>
      <c r="FS34" s="32"/>
      <c r="FT34" s="32"/>
      <c r="FU34" s="32"/>
      <c r="FV34" s="32"/>
      <c r="FW34" s="32"/>
      <c r="FX34" s="32"/>
      <c r="FY34" s="32"/>
      <c r="FZ34" s="32"/>
      <c r="GA34" s="32"/>
      <c r="GB34" s="32"/>
      <c r="GC34" s="32"/>
      <c r="GD34" s="32"/>
      <c r="GE34" s="32"/>
      <c r="GF34" s="32"/>
      <c r="GG34" s="32"/>
      <c r="GH34" s="32"/>
      <c r="GI34" s="32"/>
      <c r="GJ34" s="32"/>
      <c r="GK34" s="32"/>
      <c r="GL34" s="32"/>
      <c r="GM34" s="32"/>
      <c r="GN34" s="32"/>
      <c r="GO34" s="32"/>
      <c r="GP34" s="32"/>
      <c r="GQ34" s="32"/>
      <c r="GR34" s="32"/>
      <c r="GS34" s="32"/>
      <c r="GT34" s="32"/>
      <c r="GU34" s="32"/>
      <c r="GV34" s="32"/>
      <c r="GW34" s="32"/>
      <c r="GX34" s="32"/>
      <c r="GY34" s="32"/>
      <c r="GZ34" s="32"/>
      <c r="HA34" s="32"/>
      <c r="HB34" s="32"/>
      <c r="HC34" s="32"/>
      <c r="HD34" s="32"/>
      <c r="HE34" s="32"/>
      <c r="HF34" s="32"/>
      <c r="HG34" s="32"/>
      <c r="HH34" s="32"/>
      <c r="HI34" s="32"/>
      <c r="HJ34" s="32"/>
      <c r="HK34" s="32"/>
      <c r="HL34" s="32"/>
      <c r="HM34" s="32"/>
      <c r="HN34" s="32"/>
      <c r="HO34" s="32"/>
      <c r="HP34" s="32"/>
      <c r="HQ34" s="32"/>
      <c r="HR34" s="32"/>
      <c r="HS34" s="32"/>
      <c r="HT34" s="32"/>
      <c r="HU34" s="32"/>
      <c r="HV34" s="32"/>
      <c r="HW34" s="32"/>
      <c r="HX34" s="32"/>
      <c r="HY34" s="32"/>
      <c r="HZ34" s="32"/>
      <c r="IA34" s="32"/>
      <c r="IB34" s="32"/>
      <c r="IC34" s="32"/>
      <c r="ID34" s="32"/>
      <c r="IE34" s="32"/>
      <c r="IF34" s="32"/>
      <c r="IG34" s="32"/>
    </row>
    <row r="35" spans="1:241" ht="24" customHeight="1" x14ac:dyDescent="0.2">
      <c r="A35" s="23">
        <v>28</v>
      </c>
      <c r="B35" s="57" t="s">
        <v>76</v>
      </c>
      <c r="C35" s="57" t="s">
        <v>77</v>
      </c>
      <c r="D35" s="57" t="s">
        <v>100</v>
      </c>
      <c r="E35" s="57" t="s">
        <v>101</v>
      </c>
      <c r="F35" s="57" t="s">
        <v>78</v>
      </c>
      <c r="G35" s="59">
        <v>10</v>
      </c>
      <c r="H35" s="58">
        <v>40</v>
      </c>
      <c r="I35" s="28" t="s">
        <v>39</v>
      </c>
      <c r="J35" s="61" t="s">
        <v>119</v>
      </c>
      <c r="K35" s="58">
        <v>2</v>
      </c>
      <c r="L35" s="65" t="s">
        <v>112</v>
      </c>
      <c r="M35" s="56">
        <v>6168.3</v>
      </c>
      <c r="N35" s="56"/>
      <c r="O35" s="54">
        <v>5965.45</v>
      </c>
      <c r="P35" s="56"/>
      <c r="Q35" s="52">
        <f t="shared" si="0"/>
        <v>4772.3599999999997</v>
      </c>
      <c r="R35" s="54">
        <f t="shared" si="17"/>
        <v>9942.4166666666661</v>
      </c>
      <c r="S35" s="53">
        <f t="shared" si="1"/>
        <v>805.33575000000008</v>
      </c>
      <c r="T35" s="53">
        <f t="shared" si="2"/>
        <v>178.96349999999998</v>
      </c>
      <c r="U35" s="53">
        <f t="shared" si="3"/>
        <v>760.594875</v>
      </c>
      <c r="V35" s="55">
        <f t="shared" si="18"/>
        <v>119.309</v>
      </c>
      <c r="W35" s="53">
        <v>931</v>
      </c>
      <c r="X35" s="56"/>
      <c r="Y35" s="53">
        <f t="shared" si="4"/>
        <v>3579.2699999999995</v>
      </c>
      <c r="Z35" s="53">
        <f t="shared" si="5"/>
        <v>4414.4329999999991</v>
      </c>
      <c r="AA35" s="63">
        <v>0</v>
      </c>
      <c r="AB35" s="53">
        <f t="shared" si="6"/>
        <v>127836.31716666669</v>
      </c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32"/>
      <c r="FC35" s="32"/>
      <c r="FD35" s="32"/>
      <c r="FE35" s="32"/>
      <c r="FF35" s="32"/>
      <c r="FG35" s="32"/>
      <c r="FH35" s="32"/>
      <c r="FI35" s="32"/>
      <c r="FJ35" s="32"/>
      <c r="FK35" s="32"/>
      <c r="FL35" s="32"/>
      <c r="FM35" s="32"/>
      <c r="FN35" s="32"/>
      <c r="FO35" s="32"/>
      <c r="FP35" s="32"/>
      <c r="FQ35" s="32"/>
      <c r="FR35" s="32"/>
      <c r="FS35" s="32"/>
      <c r="FT35" s="32"/>
      <c r="FU35" s="32"/>
      <c r="FV35" s="32"/>
      <c r="FW35" s="32"/>
      <c r="FX35" s="32"/>
      <c r="FY35" s="32"/>
      <c r="FZ35" s="32"/>
      <c r="GA35" s="32"/>
      <c r="GB35" s="32"/>
      <c r="GC35" s="32"/>
      <c r="GD35" s="32"/>
      <c r="GE35" s="32"/>
      <c r="GF35" s="32"/>
      <c r="GG35" s="32"/>
      <c r="GH35" s="32"/>
      <c r="GI35" s="32"/>
      <c r="GJ35" s="32"/>
      <c r="GK35" s="32"/>
      <c r="GL35" s="32"/>
      <c r="GM35" s="32"/>
      <c r="GN35" s="32"/>
      <c r="GO35" s="32"/>
      <c r="GP35" s="32"/>
      <c r="GQ35" s="32"/>
      <c r="GR35" s="32"/>
      <c r="GS35" s="32"/>
      <c r="GT35" s="32"/>
      <c r="GU35" s="32"/>
      <c r="GV35" s="32"/>
      <c r="GW35" s="32"/>
      <c r="GX35" s="32"/>
      <c r="GY35" s="32"/>
      <c r="GZ35" s="32"/>
      <c r="HA35" s="32"/>
      <c r="HB35" s="32"/>
      <c r="HC35" s="32"/>
      <c r="HD35" s="32"/>
      <c r="HE35" s="32"/>
      <c r="HF35" s="32"/>
      <c r="HG35" s="32"/>
      <c r="HH35" s="32"/>
      <c r="HI35" s="32"/>
      <c r="HJ35" s="32"/>
      <c r="HK35" s="32"/>
      <c r="HL35" s="32"/>
      <c r="HM35" s="32"/>
      <c r="HN35" s="32"/>
      <c r="HO35" s="32"/>
      <c r="HP35" s="32"/>
      <c r="HQ35" s="32"/>
      <c r="HR35" s="32"/>
      <c r="HS35" s="32"/>
      <c r="HT35" s="32"/>
      <c r="HU35" s="32"/>
      <c r="HV35" s="32"/>
      <c r="HW35" s="32"/>
      <c r="HX35" s="32"/>
      <c r="HY35" s="32"/>
      <c r="HZ35" s="32"/>
      <c r="IA35" s="32"/>
      <c r="IB35" s="32"/>
      <c r="IC35" s="32"/>
      <c r="ID35" s="32"/>
      <c r="IE35" s="32"/>
      <c r="IF35" s="32"/>
      <c r="IG35" s="32"/>
    </row>
    <row r="36" spans="1:241" ht="24" customHeight="1" x14ac:dyDescent="0.2">
      <c r="A36" s="27">
        <v>29</v>
      </c>
      <c r="B36" s="57" t="s">
        <v>76</v>
      </c>
      <c r="C36" s="57" t="s">
        <v>77</v>
      </c>
      <c r="D36" s="57" t="s">
        <v>100</v>
      </c>
      <c r="E36" s="57" t="s">
        <v>101</v>
      </c>
      <c r="F36" s="57" t="s">
        <v>78</v>
      </c>
      <c r="G36" s="28">
        <v>10</v>
      </c>
      <c r="H36" s="58">
        <v>40</v>
      </c>
      <c r="I36" s="28" t="s">
        <v>39</v>
      </c>
      <c r="J36" s="61" t="s">
        <v>123</v>
      </c>
      <c r="K36" s="58">
        <v>2</v>
      </c>
      <c r="L36" s="65" t="s">
        <v>113</v>
      </c>
      <c r="M36" s="56">
        <v>6168.3</v>
      </c>
      <c r="N36" s="56"/>
      <c r="O36" s="54">
        <v>5965.45</v>
      </c>
      <c r="P36" s="56"/>
      <c r="Q36" s="52">
        <f t="shared" si="0"/>
        <v>4772.3599999999997</v>
      </c>
      <c r="R36" s="54">
        <f t="shared" si="17"/>
        <v>9942.4166666666661</v>
      </c>
      <c r="S36" s="53">
        <f t="shared" si="1"/>
        <v>805.33575000000008</v>
      </c>
      <c r="T36" s="53">
        <f t="shared" si="2"/>
        <v>178.96349999999998</v>
      </c>
      <c r="U36" s="53">
        <f t="shared" si="3"/>
        <v>760.594875</v>
      </c>
      <c r="V36" s="55">
        <f t="shared" si="18"/>
        <v>119.309</v>
      </c>
      <c r="W36" s="53">
        <v>931</v>
      </c>
      <c r="X36" s="56"/>
      <c r="Y36" s="53">
        <f t="shared" si="4"/>
        <v>3579.2699999999995</v>
      </c>
      <c r="Z36" s="53">
        <f t="shared" si="5"/>
        <v>4414.4329999999991</v>
      </c>
      <c r="AA36" s="63">
        <v>0</v>
      </c>
      <c r="AB36" s="53">
        <f t="shared" si="6"/>
        <v>127836.31716666669</v>
      </c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  <c r="FG36" s="32"/>
      <c r="FH36" s="32"/>
      <c r="FI36" s="32"/>
      <c r="FJ36" s="32"/>
      <c r="FK36" s="32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</row>
    <row r="37" spans="1:241" ht="24" customHeight="1" x14ac:dyDescent="0.2">
      <c r="A37" s="28">
        <v>30</v>
      </c>
      <c r="B37" s="57" t="s">
        <v>76</v>
      </c>
      <c r="C37" s="57" t="s">
        <v>77</v>
      </c>
      <c r="D37" s="57" t="s">
        <v>100</v>
      </c>
      <c r="E37" s="57" t="s">
        <v>101</v>
      </c>
      <c r="F37" s="57" t="s">
        <v>78</v>
      </c>
      <c r="G37" s="28">
        <v>10</v>
      </c>
      <c r="H37" s="58">
        <v>40</v>
      </c>
      <c r="I37" s="28" t="s">
        <v>39</v>
      </c>
      <c r="J37" s="61" t="s">
        <v>84</v>
      </c>
      <c r="K37" s="58">
        <v>2</v>
      </c>
      <c r="L37" s="65" t="s">
        <v>113</v>
      </c>
      <c r="M37" s="56">
        <v>6168.3</v>
      </c>
      <c r="N37" s="56"/>
      <c r="O37" s="54">
        <v>5935.45</v>
      </c>
      <c r="P37" s="56"/>
      <c r="Q37" s="52">
        <f t="shared" si="0"/>
        <v>4748.3599999999997</v>
      </c>
      <c r="R37" s="54">
        <f t="shared" si="17"/>
        <v>9892.4166666666661</v>
      </c>
      <c r="S37" s="53">
        <f t="shared" si="1"/>
        <v>801.28575000000001</v>
      </c>
      <c r="T37" s="53">
        <f t="shared" si="2"/>
        <v>178.06349999999998</v>
      </c>
      <c r="U37" s="53">
        <f t="shared" si="3"/>
        <v>756.76987499999996</v>
      </c>
      <c r="V37" s="55">
        <f t="shared" si="18"/>
        <v>118.709</v>
      </c>
      <c r="W37" s="53">
        <v>931</v>
      </c>
      <c r="X37" s="56"/>
      <c r="Y37" s="53">
        <f t="shared" si="4"/>
        <v>3561.2699999999995</v>
      </c>
      <c r="Z37" s="53">
        <f t="shared" si="5"/>
        <v>4392.2329999999993</v>
      </c>
      <c r="AA37" s="63">
        <v>0</v>
      </c>
      <c r="AB37" s="53">
        <f t="shared" si="6"/>
        <v>127249.61716666668</v>
      </c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</row>
    <row r="38" spans="1:241" ht="24" customHeight="1" x14ac:dyDescent="0.2">
      <c r="A38" s="23">
        <v>31</v>
      </c>
      <c r="B38" s="57" t="s">
        <v>76</v>
      </c>
      <c r="C38" s="57" t="s">
        <v>77</v>
      </c>
      <c r="D38" s="57" t="s">
        <v>100</v>
      </c>
      <c r="E38" s="57" t="s">
        <v>101</v>
      </c>
      <c r="F38" s="57" t="s">
        <v>78</v>
      </c>
      <c r="G38" s="59">
        <v>8</v>
      </c>
      <c r="H38" s="58">
        <v>40</v>
      </c>
      <c r="I38" s="28" t="s">
        <v>39</v>
      </c>
      <c r="J38" s="61" t="s">
        <v>128</v>
      </c>
      <c r="K38" s="58">
        <v>2</v>
      </c>
      <c r="L38" s="65" t="s">
        <v>114</v>
      </c>
      <c r="M38" s="56">
        <v>5587.3</v>
      </c>
      <c r="N38" s="56"/>
      <c r="O38" s="54">
        <v>5403.6</v>
      </c>
      <c r="P38" s="56"/>
      <c r="Q38" s="52">
        <f t="shared" si="0"/>
        <v>4322.88</v>
      </c>
      <c r="R38" s="54">
        <f t="shared" si="17"/>
        <v>9006</v>
      </c>
      <c r="S38" s="53">
        <f t="shared" si="1"/>
        <v>729.4860000000001</v>
      </c>
      <c r="T38" s="53">
        <f t="shared" si="2"/>
        <v>162.108</v>
      </c>
      <c r="U38" s="53">
        <f t="shared" si="3"/>
        <v>688.95900000000006</v>
      </c>
      <c r="V38" s="55">
        <f t="shared" si="18"/>
        <v>108.072</v>
      </c>
      <c r="W38" s="53">
        <v>931</v>
      </c>
      <c r="X38" s="56"/>
      <c r="Y38" s="53">
        <f t="shared" si="4"/>
        <v>3242.16</v>
      </c>
      <c r="Z38" s="53">
        <f t="shared" si="5"/>
        <v>3998.6640000000002</v>
      </c>
      <c r="AA38" s="63">
        <v>0</v>
      </c>
      <c r="AB38" s="53">
        <f t="shared" si="6"/>
        <v>116848.40400000002</v>
      </c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</row>
    <row r="39" spans="1:241" ht="24" customHeight="1" x14ac:dyDescent="0.2">
      <c r="A39" s="27">
        <v>32</v>
      </c>
      <c r="B39" s="57" t="s">
        <v>76</v>
      </c>
      <c r="C39" s="57" t="s">
        <v>77</v>
      </c>
      <c r="D39" s="57" t="s">
        <v>100</v>
      </c>
      <c r="E39" s="57" t="s">
        <v>101</v>
      </c>
      <c r="F39" s="57" t="s">
        <v>78</v>
      </c>
      <c r="G39" s="59">
        <v>8</v>
      </c>
      <c r="H39" s="58">
        <v>40</v>
      </c>
      <c r="I39" s="28" t="s">
        <v>39</v>
      </c>
      <c r="J39" s="61" t="s">
        <v>124</v>
      </c>
      <c r="K39" s="58">
        <v>2</v>
      </c>
      <c r="L39" s="65" t="s">
        <v>112</v>
      </c>
      <c r="M39" s="56">
        <v>5587.3</v>
      </c>
      <c r="N39" s="56"/>
      <c r="O39" s="54">
        <v>5403.6</v>
      </c>
      <c r="P39" s="56"/>
      <c r="Q39" s="52">
        <f t="shared" si="0"/>
        <v>4322.88</v>
      </c>
      <c r="R39" s="54">
        <f t="shared" si="17"/>
        <v>9006</v>
      </c>
      <c r="S39" s="53">
        <f t="shared" si="1"/>
        <v>729.4860000000001</v>
      </c>
      <c r="T39" s="53">
        <f t="shared" si="2"/>
        <v>162.108</v>
      </c>
      <c r="U39" s="53">
        <f t="shared" si="3"/>
        <v>688.95900000000006</v>
      </c>
      <c r="V39" s="55">
        <f t="shared" si="18"/>
        <v>108.072</v>
      </c>
      <c r="W39" s="53">
        <v>931</v>
      </c>
      <c r="X39" s="56"/>
      <c r="Y39" s="53">
        <f t="shared" si="4"/>
        <v>3242.16</v>
      </c>
      <c r="Z39" s="53">
        <f t="shared" si="5"/>
        <v>3998.6640000000002</v>
      </c>
      <c r="AA39" s="63">
        <v>0</v>
      </c>
      <c r="AB39" s="53">
        <f t="shared" si="6"/>
        <v>116848.40400000002</v>
      </c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</row>
    <row r="40" spans="1:241" ht="24" customHeight="1" x14ac:dyDescent="0.2">
      <c r="A40" s="28">
        <v>33</v>
      </c>
      <c r="B40" s="57" t="s">
        <v>76</v>
      </c>
      <c r="C40" s="57" t="s">
        <v>77</v>
      </c>
      <c r="D40" s="57" t="s">
        <v>100</v>
      </c>
      <c r="E40" s="57" t="s">
        <v>101</v>
      </c>
      <c r="F40" s="57" t="s">
        <v>78</v>
      </c>
      <c r="G40" s="59">
        <v>7</v>
      </c>
      <c r="H40" s="58">
        <v>40</v>
      </c>
      <c r="I40" s="28" t="s">
        <v>39</v>
      </c>
      <c r="J40" s="61" t="s">
        <v>126</v>
      </c>
      <c r="K40" s="58">
        <v>2</v>
      </c>
      <c r="L40" s="65" t="s">
        <v>114</v>
      </c>
      <c r="M40" s="56">
        <v>5314.95</v>
      </c>
      <c r="N40" s="56"/>
      <c r="O40" s="54">
        <f t="shared" si="16"/>
        <v>5314.95</v>
      </c>
      <c r="P40" s="56"/>
      <c r="Q40" s="52">
        <f t="shared" si="0"/>
        <v>4251.96</v>
      </c>
      <c r="R40" s="54">
        <f t="shared" si="17"/>
        <v>8858.25</v>
      </c>
      <c r="S40" s="53">
        <f t="shared" si="1"/>
        <v>717.51824999999997</v>
      </c>
      <c r="T40" s="53">
        <f t="shared" si="2"/>
        <v>159.4485</v>
      </c>
      <c r="U40" s="53">
        <f t="shared" si="3"/>
        <v>677.65612499999997</v>
      </c>
      <c r="V40" s="55">
        <f t="shared" si="18"/>
        <v>106.29899999999999</v>
      </c>
      <c r="W40" s="53">
        <v>931</v>
      </c>
      <c r="X40" s="56"/>
      <c r="Y40" s="53">
        <f t="shared" si="4"/>
        <v>3188.9700000000003</v>
      </c>
      <c r="Z40" s="53">
        <f t="shared" si="5"/>
        <v>3933.0629999999996</v>
      </c>
      <c r="AA40" s="63">
        <v>0</v>
      </c>
      <c r="AB40" s="53">
        <f t="shared" si="6"/>
        <v>115114.7055</v>
      </c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  <c r="EO40" s="32"/>
      <c r="EP40" s="32"/>
      <c r="EQ40" s="32"/>
      <c r="ER40" s="32"/>
      <c r="ES40" s="32"/>
      <c r="ET40" s="32"/>
      <c r="EU40" s="32"/>
      <c r="EV40" s="32"/>
      <c r="EW40" s="32"/>
      <c r="EX40" s="32"/>
      <c r="EY40" s="32"/>
      <c r="EZ40" s="32"/>
      <c r="FA40" s="32"/>
      <c r="FB40" s="32"/>
      <c r="FC40" s="32"/>
      <c r="FD40" s="32"/>
      <c r="FE40" s="32"/>
      <c r="FF40" s="32"/>
      <c r="FG40" s="32"/>
      <c r="FH40" s="32"/>
      <c r="FI40" s="32"/>
      <c r="FJ40" s="32"/>
      <c r="FK40" s="32"/>
      <c r="FL40" s="32"/>
      <c r="FM40" s="32"/>
      <c r="FN40" s="32"/>
      <c r="FO40" s="32"/>
      <c r="FP40" s="32"/>
      <c r="FQ40" s="32"/>
      <c r="FR40" s="32"/>
      <c r="FS40" s="32"/>
      <c r="FT40" s="32"/>
      <c r="FU40" s="32"/>
      <c r="FV40" s="32"/>
      <c r="FW40" s="32"/>
      <c r="FX40" s="32"/>
      <c r="FY40" s="32"/>
      <c r="FZ40" s="32"/>
      <c r="GA40" s="32"/>
      <c r="GB40" s="32"/>
      <c r="GC40" s="32"/>
      <c r="GD40" s="32"/>
      <c r="GE40" s="32"/>
      <c r="GF40" s="32"/>
      <c r="GG40" s="32"/>
      <c r="GH40" s="32"/>
      <c r="GI40" s="32"/>
      <c r="GJ40" s="32"/>
      <c r="GK40" s="32"/>
      <c r="GL40" s="32"/>
      <c r="GM40" s="32"/>
      <c r="GN40" s="32"/>
      <c r="GO40" s="32"/>
      <c r="GP40" s="32"/>
      <c r="GQ40" s="32"/>
      <c r="GR40" s="32"/>
      <c r="GS40" s="32"/>
      <c r="GT40" s="32"/>
      <c r="GU40" s="32"/>
      <c r="GV40" s="32"/>
      <c r="GW40" s="32"/>
      <c r="GX40" s="32"/>
      <c r="GY40" s="32"/>
      <c r="GZ40" s="32"/>
      <c r="HA40" s="32"/>
      <c r="HB40" s="32"/>
      <c r="HC40" s="32"/>
      <c r="HD40" s="32"/>
      <c r="HE40" s="32"/>
      <c r="HF40" s="32"/>
      <c r="HG40" s="32"/>
      <c r="HH40" s="32"/>
      <c r="HI40" s="32"/>
      <c r="HJ40" s="32"/>
      <c r="HK40" s="32"/>
      <c r="HL40" s="32"/>
      <c r="HM40" s="32"/>
      <c r="HN40" s="32"/>
      <c r="HO40" s="32"/>
      <c r="HP40" s="32"/>
      <c r="HQ40" s="32"/>
      <c r="HR40" s="32"/>
      <c r="HS40" s="32"/>
      <c r="HT40" s="32"/>
      <c r="HU40" s="32"/>
      <c r="HV40" s="32"/>
      <c r="HW40" s="32"/>
      <c r="HX40" s="32"/>
      <c r="HY40" s="32"/>
      <c r="HZ40" s="32"/>
      <c r="IA40" s="32"/>
      <c r="IB40" s="32"/>
      <c r="IC40" s="32"/>
      <c r="ID40" s="32"/>
      <c r="IE40" s="32"/>
      <c r="IF40" s="32"/>
      <c r="IG40" s="32"/>
    </row>
    <row r="41" spans="1:241" ht="24" customHeight="1" x14ac:dyDescent="0.2">
      <c r="A41" s="23">
        <v>34</v>
      </c>
      <c r="B41" s="57" t="s">
        <v>76</v>
      </c>
      <c r="C41" s="57" t="s">
        <v>77</v>
      </c>
      <c r="D41" s="57" t="s">
        <v>100</v>
      </c>
      <c r="E41" s="57" t="s">
        <v>101</v>
      </c>
      <c r="F41" s="57" t="s">
        <v>78</v>
      </c>
      <c r="G41" s="59">
        <v>7</v>
      </c>
      <c r="H41" s="58">
        <v>40</v>
      </c>
      <c r="I41" s="28" t="s">
        <v>39</v>
      </c>
      <c r="J41" s="61" t="s">
        <v>126</v>
      </c>
      <c r="K41" s="58">
        <v>2</v>
      </c>
      <c r="L41" s="65" t="s">
        <v>114</v>
      </c>
      <c r="M41" s="56">
        <v>5314.95</v>
      </c>
      <c r="N41" s="56"/>
      <c r="O41" s="54">
        <f t="shared" si="16"/>
        <v>5314.95</v>
      </c>
      <c r="P41" s="56"/>
      <c r="Q41" s="52">
        <f t="shared" si="0"/>
        <v>4251.96</v>
      </c>
      <c r="R41" s="54">
        <f t="shared" si="17"/>
        <v>8858.25</v>
      </c>
      <c r="S41" s="53">
        <f t="shared" si="1"/>
        <v>717.51824999999997</v>
      </c>
      <c r="T41" s="53">
        <f t="shared" si="2"/>
        <v>159.4485</v>
      </c>
      <c r="U41" s="53">
        <f t="shared" si="3"/>
        <v>677.65612499999997</v>
      </c>
      <c r="V41" s="55">
        <f t="shared" si="18"/>
        <v>106.29899999999999</v>
      </c>
      <c r="W41" s="53">
        <v>931</v>
      </c>
      <c r="X41" s="56"/>
      <c r="Y41" s="53">
        <f t="shared" si="4"/>
        <v>3188.9700000000003</v>
      </c>
      <c r="Z41" s="53">
        <f t="shared" si="5"/>
        <v>3933.0629999999996</v>
      </c>
      <c r="AA41" s="63">
        <v>0</v>
      </c>
      <c r="AB41" s="53">
        <f t="shared" si="6"/>
        <v>115114.7055</v>
      </c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  <c r="EO41" s="32"/>
      <c r="EP41" s="32"/>
      <c r="EQ41" s="32"/>
      <c r="ER41" s="32"/>
      <c r="ES41" s="32"/>
      <c r="ET41" s="32"/>
      <c r="EU41" s="32"/>
      <c r="EV41" s="32"/>
      <c r="EW41" s="32"/>
      <c r="EX41" s="32"/>
      <c r="EY41" s="32"/>
      <c r="EZ41" s="32"/>
      <c r="FA41" s="32"/>
      <c r="FB41" s="32"/>
      <c r="FC41" s="32"/>
      <c r="FD41" s="32"/>
      <c r="FE41" s="32"/>
      <c r="FF41" s="32"/>
      <c r="FG41" s="32"/>
      <c r="FH41" s="32"/>
      <c r="FI41" s="32"/>
      <c r="FJ41" s="32"/>
      <c r="FK41" s="32"/>
      <c r="FL41" s="32"/>
      <c r="FM41" s="32"/>
      <c r="FN41" s="32"/>
      <c r="FO41" s="32"/>
      <c r="FP41" s="32"/>
      <c r="FQ41" s="32"/>
      <c r="FR41" s="32"/>
      <c r="FS41" s="32"/>
      <c r="FT41" s="32"/>
      <c r="FU41" s="32"/>
      <c r="FV41" s="32"/>
      <c r="FW41" s="32"/>
      <c r="FX41" s="32"/>
      <c r="FY41" s="32"/>
      <c r="FZ41" s="32"/>
      <c r="GA41" s="32"/>
      <c r="GB41" s="32"/>
      <c r="GC41" s="32"/>
      <c r="GD41" s="32"/>
      <c r="GE41" s="32"/>
      <c r="GF41" s="32"/>
      <c r="GG41" s="32"/>
      <c r="GH41" s="32"/>
      <c r="GI41" s="32"/>
      <c r="GJ41" s="32"/>
      <c r="GK41" s="32"/>
      <c r="GL41" s="32"/>
      <c r="GM41" s="32"/>
      <c r="GN41" s="32"/>
      <c r="GO41" s="32"/>
      <c r="GP41" s="32"/>
      <c r="GQ41" s="32"/>
      <c r="GR41" s="32"/>
      <c r="GS41" s="32"/>
      <c r="GT41" s="32"/>
      <c r="GU41" s="32"/>
      <c r="GV41" s="32"/>
      <c r="GW41" s="32"/>
      <c r="GX41" s="32"/>
      <c r="GY41" s="32"/>
      <c r="GZ41" s="32"/>
      <c r="HA41" s="32"/>
      <c r="HB41" s="32"/>
      <c r="HC41" s="32"/>
      <c r="HD41" s="32"/>
      <c r="HE41" s="32"/>
      <c r="HF41" s="32"/>
      <c r="HG41" s="32"/>
      <c r="HH41" s="32"/>
      <c r="HI41" s="32"/>
      <c r="HJ41" s="32"/>
      <c r="HK41" s="32"/>
      <c r="HL41" s="32"/>
      <c r="HM41" s="32"/>
      <c r="HN41" s="32"/>
      <c r="HO41" s="32"/>
      <c r="HP41" s="32"/>
      <c r="HQ41" s="32"/>
      <c r="HR41" s="32"/>
      <c r="HS41" s="32"/>
      <c r="HT41" s="32"/>
      <c r="HU41" s="32"/>
      <c r="HV41" s="32"/>
      <c r="HW41" s="32"/>
      <c r="HX41" s="32"/>
      <c r="HY41" s="32"/>
      <c r="HZ41" s="32"/>
      <c r="IA41" s="32"/>
      <c r="IB41" s="32"/>
      <c r="IC41" s="32"/>
      <c r="ID41" s="32"/>
      <c r="IE41" s="32"/>
      <c r="IF41" s="32"/>
      <c r="IG41" s="32"/>
    </row>
    <row r="42" spans="1:241" ht="24" customHeight="1" x14ac:dyDescent="0.2">
      <c r="A42" s="27">
        <v>35</v>
      </c>
      <c r="B42" s="57" t="s">
        <v>76</v>
      </c>
      <c r="C42" s="57" t="s">
        <v>77</v>
      </c>
      <c r="D42" s="57" t="s">
        <v>100</v>
      </c>
      <c r="E42" s="57" t="s">
        <v>101</v>
      </c>
      <c r="F42" s="57" t="s">
        <v>78</v>
      </c>
      <c r="G42" s="59">
        <v>7</v>
      </c>
      <c r="H42" s="58">
        <v>40</v>
      </c>
      <c r="I42" s="28" t="s">
        <v>39</v>
      </c>
      <c r="J42" s="61" t="s">
        <v>85</v>
      </c>
      <c r="K42" s="58">
        <v>2</v>
      </c>
      <c r="L42" s="65" t="s">
        <v>114</v>
      </c>
      <c r="M42" s="56">
        <v>5314.95</v>
      </c>
      <c r="N42" s="56"/>
      <c r="O42" s="54">
        <f t="shared" si="16"/>
        <v>5314.95</v>
      </c>
      <c r="P42" s="56"/>
      <c r="Q42" s="52">
        <f t="shared" si="0"/>
        <v>4251.96</v>
      </c>
      <c r="R42" s="54">
        <f t="shared" si="17"/>
        <v>8858.25</v>
      </c>
      <c r="S42" s="53">
        <f t="shared" si="1"/>
        <v>717.51824999999997</v>
      </c>
      <c r="T42" s="53">
        <f t="shared" si="2"/>
        <v>159.4485</v>
      </c>
      <c r="U42" s="53">
        <f t="shared" si="3"/>
        <v>677.65612499999997</v>
      </c>
      <c r="V42" s="55">
        <f t="shared" si="18"/>
        <v>106.29899999999999</v>
      </c>
      <c r="W42" s="53">
        <v>931</v>
      </c>
      <c r="X42" s="56"/>
      <c r="Y42" s="53">
        <f t="shared" si="4"/>
        <v>3188.9700000000003</v>
      </c>
      <c r="Z42" s="53">
        <f t="shared" si="5"/>
        <v>3933.0629999999996</v>
      </c>
      <c r="AA42" s="63">
        <v>0</v>
      </c>
      <c r="AB42" s="53">
        <f t="shared" si="6"/>
        <v>115114.7055</v>
      </c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  <c r="EU42" s="32"/>
      <c r="EV42" s="32"/>
      <c r="EW42" s="32"/>
      <c r="EX42" s="32"/>
      <c r="EY42" s="32"/>
      <c r="EZ42" s="32"/>
      <c r="FA42" s="32"/>
      <c r="FB42" s="32"/>
      <c r="FC42" s="32"/>
      <c r="FD42" s="32"/>
      <c r="FE42" s="32"/>
      <c r="FF42" s="32"/>
      <c r="FG42" s="32"/>
      <c r="FH42" s="32"/>
      <c r="FI42" s="32"/>
      <c r="FJ42" s="32"/>
      <c r="FK42" s="32"/>
      <c r="FL42" s="32"/>
      <c r="FM42" s="32"/>
      <c r="FN42" s="32"/>
      <c r="FO42" s="32"/>
      <c r="FP42" s="32"/>
      <c r="FQ42" s="32"/>
      <c r="FR42" s="32"/>
      <c r="FS42" s="32"/>
      <c r="FT42" s="32"/>
      <c r="FU42" s="32"/>
      <c r="FV42" s="32"/>
      <c r="FW42" s="32"/>
      <c r="FX42" s="32"/>
      <c r="FY42" s="32"/>
      <c r="FZ42" s="32"/>
      <c r="GA42" s="32"/>
      <c r="GB42" s="32"/>
      <c r="GC42" s="32"/>
      <c r="GD42" s="32"/>
      <c r="GE42" s="32"/>
      <c r="GF42" s="32"/>
      <c r="GG42" s="32"/>
      <c r="GH42" s="32"/>
      <c r="GI42" s="32"/>
      <c r="GJ42" s="32"/>
      <c r="GK42" s="32"/>
      <c r="GL42" s="32"/>
      <c r="GM42" s="32"/>
      <c r="GN42" s="32"/>
      <c r="GO42" s="32"/>
      <c r="GP42" s="32"/>
      <c r="GQ42" s="32"/>
      <c r="GR42" s="32"/>
      <c r="GS42" s="32"/>
      <c r="GT42" s="32"/>
      <c r="GU42" s="32"/>
      <c r="GV42" s="32"/>
      <c r="GW42" s="32"/>
      <c r="GX42" s="32"/>
      <c r="GY42" s="32"/>
      <c r="GZ42" s="32"/>
      <c r="HA42" s="32"/>
      <c r="HB42" s="32"/>
      <c r="HC42" s="32"/>
      <c r="HD42" s="32"/>
      <c r="HE42" s="32"/>
      <c r="HF42" s="32"/>
      <c r="HG42" s="32"/>
      <c r="HH42" s="32"/>
      <c r="HI42" s="32"/>
      <c r="HJ42" s="32"/>
      <c r="HK42" s="32"/>
      <c r="HL42" s="32"/>
      <c r="HM42" s="32"/>
      <c r="HN42" s="32"/>
      <c r="HO42" s="32"/>
      <c r="HP42" s="32"/>
      <c r="HQ42" s="32"/>
      <c r="HR42" s="32"/>
      <c r="HS42" s="32"/>
      <c r="HT42" s="32"/>
      <c r="HU42" s="32"/>
      <c r="HV42" s="32"/>
      <c r="HW42" s="32"/>
      <c r="HX42" s="32"/>
      <c r="HY42" s="32"/>
      <c r="HZ42" s="32"/>
      <c r="IA42" s="32"/>
      <c r="IB42" s="32"/>
      <c r="IC42" s="32"/>
      <c r="ID42" s="32"/>
      <c r="IE42" s="32"/>
      <c r="IF42" s="32"/>
      <c r="IG42" s="32"/>
    </row>
    <row r="43" spans="1:241" ht="24" customHeight="1" x14ac:dyDescent="0.2">
      <c r="A43" s="28">
        <v>36</v>
      </c>
      <c r="B43" s="57" t="s">
        <v>76</v>
      </c>
      <c r="C43" s="57" t="s">
        <v>77</v>
      </c>
      <c r="D43" s="57" t="s">
        <v>100</v>
      </c>
      <c r="E43" s="57" t="s">
        <v>101</v>
      </c>
      <c r="F43" s="57" t="s">
        <v>78</v>
      </c>
      <c r="G43" s="59">
        <v>7</v>
      </c>
      <c r="H43" s="58">
        <v>40</v>
      </c>
      <c r="I43" s="28" t="s">
        <v>39</v>
      </c>
      <c r="J43" s="61" t="s">
        <v>126</v>
      </c>
      <c r="K43" s="58">
        <v>2</v>
      </c>
      <c r="L43" s="65" t="s">
        <v>112</v>
      </c>
      <c r="M43" s="56">
        <v>5314.95</v>
      </c>
      <c r="N43" s="56"/>
      <c r="O43" s="54">
        <f t="shared" si="16"/>
        <v>5314.95</v>
      </c>
      <c r="P43" s="56"/>
      <c r="Q43" s="52">
        <f t="shared" si="0"/>
        <v>4251.96</v>
      </c>
      <c r="R43" s="54">
        <f t="shared" si="17"/>
        <v>8858.25</v>
      </c>
      <c r="S43" s="53">
        <f t="shared" si="1"/>
        <v>717.51824999999997</v>
      </c>
      <c r="T43" s="53">
        <f t="shared" si="2"/>
        <v>159.4485</v>
      </c>
      <c r="U43" s="53">
        <f t="shared" si="3"/>
        <v>677.65612499999997</v>
      </c>
      <c r="V43" s="55">
        <f t="shared" si="18"/>
        <v>106.29899999999999</v>
      </c>
      <c r="W43" s="53">
        <v>931</v>
      </c>
      <c r="X43" s="56"/>
      <c r="Y43" s="53">
        <f t="shared" si="4"/>
        <v>3188.9700000000003</v>
      </c>
      <c r="Z43" s="53">
        <f t="shared" si="5"/>
        <v>3933.0629999999996</v>
      </c>
      <c r="AA43" s="63">
        <v>0</v>
      </c>
      <c r="AB43" s="53">
        <f t="shared" si="6"/>
        <v>115114.7055</v>
      </c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  <c r="EO43" s="32"/>
      <c r="EP43" s="32"/>
      <c r="EQ43" s="32"/>
      <c r="ER43" s="32"/>
      <c r="ES43" s="32"/>
      <c r="ET43" s="32"/>
      <c r="EU43" s="32"/>
      <c r="EV43" s="32"/>
      <c r="EW43" s="32"/>
      <c r="EX43" s="32"/>
      <c r="EY43" s="32"/>
      <c r="EZ43" s="32"/>
      <c r="FA43" s="32"/>
      <c r="FB43" s="32"/>
      <c r="FC43" s="32"/>
      <c r="FD43" s="32"/>
      <c r="FE43" s="32"/>
      <c r="FF43" s="32"/>
      <c r="FG43" s="32"/>
      <c r="FH43" s="32"/>
      <c r="FI43" s="32"/>
      <c r="FJ43" s="32"/>
      <c r="FK43" s="32"/>
      <c r="FL43" s="32"/>
      <c r="FM43" s="32"/>
      <c r="FN43" s="32"/>
      <c r="FO43" s="32"/>
      <c r="FP43" s="32"/>
      <c r="FQ43" s="32"/>
      <c r="FR43" s="32"/>
      <c r="FS43" s="32"/>
      <c r="FT43" s="32"/>
      <c r="FU43" s="32"/>
      <c r="FV43" s="32"/>
      <c r="FW43" s="32"/>
      <c r="FX43" s="32"/>
      <c r="FY43" s="32"/>
      <c r="FZ43" s="32"/>
      <c r="GA43" s="32"/>
      <c r="GB43" s="32"/>
      <c r="GC43" s="32"/>
      <c r="GD43" s="32"/>
      <c r="GE43" s="32"/>
      <c r="GF43" s="32"/>
      <c r="GG43" s="32"/>
      <c r="GH43" s="32"/>
      <c r="GI43" s="32"/>
      <c r="GJ43" s="32"/>
      <c r="GK43" s="32"/>
      <c r="GL43" s="32"/>
      <c r="GM43" s="32"/>
      <c r="GN43" s="32"/>
      <c r="GO43" s="32"/>
      <c r="GP43" s="32"/>
      <c r="GQ43" s="32"/>
      <c r="GR43" s="32"/>
      <c r="GS43" s="32"/>
      <c r="GT43" s="32"/>
      <c r="GU43" s="32"/>
      <c r="GV43" s="32"/>
      <c r="GW43" s="32"/>
      <c r="GX43" s="32"/>
      <c r="GY43" s="32"/>
      <c r="GZ43" s="32"/>
      <c r="HA43" s="32"/>
      <c r="HB43" s="32"/>
      <c r="HC43" s="32"/>
      <c r="HD43" s="32"/>
      <c r="HE43" s="32"/>
      <c r="HF43" s="32"/>
      <c r="HG43" s="32"/>
      <c r="HH43" s="32"/>
      <c r="HI43" s="32"/>
      <c r="HJ43" s="32"/>
      <c r="HK43" s="32"/>
      <c r="HL43" s="32"/>
      <c r="HM43" s="32"/>
      <c r="HN43" s="32"/>
      <c r="HO43" s="32"/>
      <c r="HP43" s="32"/>
      <c r="HQ43" s="32"/>
      <c r="HR43" s="32"/>
      <c r="HS43" s="32"/>
      <c r="HT43" s="32"/>
      <c r="HU43" s="32"/>
      <c r="HV43" s="32"/>
      <c r="HW43" s="32"/>
      <c r="HX43" s="32"/>
      <c r="HY43" s="32"/>
      <c r="HZ43" s="32"/>
      <c r="IA43" s="32"/>
      <c r="IB43" s="32"/>
      <c r="IC43" s="32"/>
      <c r="ID43" s="32"/>
      <c r="IE43" s="32"/>
      <c r="IF43" s="32"/>
      <c r="IG43" s="32"/>
    </row>
    <row r="44" spans="1:241" ht="24" customHeight="1" x14ac:dyDescent="0.2">
      <c r="A44" s="23">
        <v>37</v>
      </c>
      <c r="B44" s="57" t="s">
        <v>76</v>
      </c>
      <c r="C44" s="57" t="s">
        <v>77</v>
      </c>
      <c r="D44" s="57" t="s">
        <v>100</v>
      </c>
      <c r="E44" s="57" t="s">
        <v>101</v>
      </c>
      <c r="F44" s="57" t="s">
        <v>78</v>
      </c>
      <c r="G44" s="59">
        <v>7</v>
      </c>
      <c r="H44" s="58">
        <v>40</v>
      </c>
      <c r="I44" s="28" t="s">
        <v>39</v>
      </c>
      <c r="J44" s="61" t="s">
        <v>135</v>
      </c>
      <c r="K44" s="58">
        <v>2</v>
      </c>
      <c r="L44" s="65" t="s">
        <v>111</v>
      </c>
      <c r="M44" s="56">
        <v>5314.95</v>
      </c>
      <c r="N44" s="56"/>
      <c r="O44" s="54">
        <f t="shared" si="16"/>
        <v>5314.95</v>
      </c>
      <c r="P44" s="56"/>
      <c r="Q44" s="52">
        <f t="shared" si="0"/>
        <v>4251.96</v>
      </c>
      <c r="R44" s="54">
        <f t="shared" si="17"/>
        <v>8858.25</v>
      </c>
      <c r="S44" s="53">
        <f t="shared" si="1"/>
        <v>717.51824999999997</v>
      </c>
      <c r="T44" s="53">
        <f t="shared" si="2"/>
        <v>159.4485</v>
      </c>
      <c r="U44" s="53">
        <f t="shared" si="3"/>
        <v>677.65612499999997</v>
      </c>
      <c r="V44" s="55">
        <f t="shared" si="18"/>
        <v>106.29899999999999</v>
      </c>
      <c r="W44" s="53">
        <v>931</v>
      </c>
      <c r="X44" s="56"/>
      <c r="Y44" s="53">
        <f t="shared" si="4"/>
        <v>3188.9700000000003</v>
      </c>
      <c r="Z44" s="53">
        <f t="shared" si="5"/>
        <v>3933.0629999999996</v>
      </c>
      <c r="AA44" s="63">
        <v>0</v>
      </c>
      <c r="AB44" s="53">
        <f t="shared" si="6"/>
        <v>115114.7055</v>
      </c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2"/>
      <c r="ER44" s="32"/>
      <c r="ES44" s="32"/>
      <c r="ET44" s="32"/>
      <c r="EU44" s="32"/>
      <c r="EV44" s="32"/>
      <c r="EW44" s="32"/>
      <c r="EX44" s="32"/>
      <c r="EY44" s="32"/>
      <c r="EZ44" s="32"/>
      <c r="FA44" s="32"/>
      <c r="FB44" s="32"/>
      <c r="FC44" s="32"/>
      <c r="FD44" s="32"/>
      <c r="FE44" s="32"/>
      <c r="FF44" s="32"/>
      <c r="FG44" s="32"/>
      <c r="FH44" s="32"/>
      <c r="FI44" s="32"/>
      <c r="FJ44" s="32"/>
      <c r="FK44" s="32"/>
      <c r="FL44" s="32"/>
      <c r="FM44" s="32"/>
      <c r="FN44" s="32"/>
      <c r="FO44" s="32"/>
      <c r="FP44" s="32"/>
      <c r="FQ44" s="32"/>
      <c r="FR44" s="32"/>
      <c r="FS44" s="32"/>
      <c r="FT44" s="32"/>
      <c r="FU44" s="32"/>
      <c r="FV44" s="32"/>
      <c r="FW44" s="32"/>
      <c r="FX44" s="32"/>
      <c r="FY44" s="32"/>
      <c r="FZ44" s="32"/>
      <c r="GA44" s="32"/>
      <c r="GB44" s="32"/>
      <c r="GC44" s="32"/>
      <c r="GD44" s="32"/>
      <c r="GE44" s="32"/>
      <c r="GF44" s="32"/>
      <c r="GG44" s="32"/>
      <c r="GH44" s="32"/>
      <c r="GI44" s="32"/>
      <c r="GJ44" s="32"/>
      <c r="GK44" s="32"/>
      <c r="GL44" s="32"/>
      <c r="GM44" s="32"/>
      <c r="GN44" s="32"/>
      <c r="GO44" s="32"/>
      <c r="GP44" s="32"/>
      <c r="GQ44" s="32"/>
      <c r="GR44" s="32"/>
      <c r="GS44" s="32"/>
      <c r="GT44" s="32"/>
      <c r="GU44" s="32"/>
      <c r="GV44" s="32"/>
      <c r="GW44" s="32"/>
      <c r="GX44" s="32"/>
      <c r="GY44" s="32"/>
      <c r="GZ44" s="32"/>
      <c r="HA44" s="32"/>
      <c r="HB44" s="32"/>
      <c r="HC44" s="32"/>
      <c r="HD44" s="32"/>
      <c r="HE44" s="32"/>
      <c r="HF44" s="32"/>
      <c r="HG44" s="32"/>
      <c r="HH44" s="32"/>
      <c r="HI44" s="32"/>
      <c r="HJ44" s="32"/>
      <c r="HK44" s="32"/>
      <c r="HL44" s="32"/>
      <c r="HM44" s="32"/>
      <c r="HN44" s="32"/>
      <c r="HO44" s="32"/>
      <c r="HP44" s="32"/>
      <c r="HQ44" s="32"/>
      <c r="HR44" s="32"/>
      <c r="HS44" s="32"/>
      <c r="HT44" s="32"/>
      <c r="HU44" s="32"/>
      <c r="HV44" s="32"/>
      <c r="HW44" s="32"/>
      <c r="HX44" s="32"/>
      <c r="HY44" s="32"/>
      <c r="HZ44" s="32"/>
      <c r="IA44" s="32"/>
      <c r="IB44" s="32"/>
      <c r="IC44" s="32"/>
      <c r="ID44" s="32"/>
      <c r="IE44" s="32"/>
      <c r="IF44" s="32"/>
      <c r="IG44" s="32"/>
    </row>
    <row r="45" spans="1:241" ht="24" customHeight="1" x14ac:dyDescent="0.2">
      <c r="A45" s="27">
        <v>38</v>
      </c>
      <c r="B45" s="57" t="s">
        <v>76</v>
      </c>
      <c r="C45" s="57" t="s">
        <v>77</v>
      </c>
      <c r="D45" s="57" t="s">
        <v>100</v>
      </c>
      <c r="E45" s="57" t="s">
        <v>101</v>
      </c>
      <c r="F45" s="57" t="s">
        <v>78</v>
      </c>
      <c r="G45" s="59">
        <v>6</v>
      </c>
      <c r="H45" s="58">
        <v>40</v>
      </c>
      <c r="I45" s="28" t="s">
        <v>39</v>
      </c>
      <c r="J45" s="61" t="s">
        <v>129</v>
      </c>
      <c r="K45" s="58">
        <v>2</v>
      </c>
      <c r="L45" s="65" t="s">
        <v>113</v>
      </c>
      <c r="M45" s="56">
        <v>5059.6000000000004</v>
      </c>
      <c r="N45" s="56"/>
      <c r="O45" s="54">
        <f t="shared" si="16"/>
        <v>5059.6000000000004</v>
      </c>
      <c r="P45" s="56"/>
      <c r="Q45" s="52">
        <f t="shared" si="0"/>
        <v>4047.6800000000003</v>
      </c>
      <c r="R45" s="54">
        <f t="shared" si="17"/>
        <v>8432.6666666666661</v>
      </c>
      <c r="S45" s="53">
        <f t="shared" si="1"/>
        <v>683.04600000000005</v>
      </c>
      <c r="T45" s="53">
        <f t="shared" si="2"/>
        <v>151.78800000000001</v>
      </c>
      <c r="U45" s="53">
        <f t="shared" si="3"/>
        <v>645.09900000000005</v>
      </c>
      <c r="V45" s="55">
        <f t="shared" si="18"/>
        <v>101.19200000000001</v>
      </c>
      <c r="W45" s="53">
        <v>931</v>
      </c>
      <c r="X45" s="56"/>
      <c r="Y45" s="53">
        <f t="shared" si="4"/>
        <v>3035.76</v>
      </c>
      <c r="Z45" s="53">
        <f t="shared" si="5"/>
        <v>3744.1039999999998</v>
      </c>
      <c r="AA45" s="63">
        <v>0</v>
      </c>
      <c r="AB45" s="53">
        <f t="shared" si="6"/>
        <v>110120.91066666668</v>
      </c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  <c r="EN45" s="32"/>
      <c r="EO45" s="32"/>
      <c r="EP45" s="32"/>
      <c r="EQ45" s="32"/>
      <c r="ER45" s="32"/>
      <c r="ES45" s="32"/>
      <c r="ET45" s="32"/>
      <c r="EU45" s="32"/>
      <c r="EV45" s="32"/>
      <c r="EW45" s="32"/>
      <c r="EX45" s="32"/>
      <c r="EY45" s="32"/>
      <c r="EZ45" s="32"/>
      <c r="FA45" s="32"/>
      <c r="FB45" s="32"/>
      <c r="FC45" s="32"/>
      <c r="FD45" s="32"/>
      <c r="FE45" s="32"/>
      <c r="FF45" s="32"/>
      <c r="FG45" s="32"/>
      <c r="FH45" s="32"/>
      <c r="FI45" s="32"/>
      <c r="FJ45" s="32"/>
      <c r="FK45" s="32"/>
      <c r="FL45" s="32"/>
      <c r="FM45" s="32"/>
      <c r="FN45" s="32"/>
      <c r="FO45" s="32"/>
      <c r="FP45" s="32"/>
      <c r="FQ45" s="32"/>
      <c r="FR45" s="32"/>
      <c r="FS45" s="32"/>
      <c r="FT45" s="32"/>
      <c r="FU45" s="32"/>
      <c r="FV45" s="32"/>
      <c r="FW45" s="32"/>
      <c r="FX45" s="32"/>
      <c r="FY45" s="32"/>
      <c r="FZ45" s="32"/>
      <c r="GA45" s="32"/>
      <c r="GB45" s="32"/>
      <c r="GC45" s="32"/>
      <c r="GD45" s="32"/>
      <c r="GE45" s="32"/>
      <c r="GF45" s="32"/>
      <c r="GG45" s="32"/>
      <c r="GH45" s="32"/>
      <c r="GI45" s="32"/>
      <c r="GJ45" s="32"/>
      <c r="GK45" s="32"/>
      <c r="GL45" s="32"/>
      <c r="GM45" s="32"/>
      <c r="GN45" s="32"/>
      <c r="GO45" s="32"/>
      <c r="GP45" s="32"/>
      <c r="GQ45" s="32"/>
      <c r="GR45" s="32"/>
      <c r="GS45" s="32"/>
      <c r="GT45" s="32"/>
      <c r="GU45" s="32"/>
      <c r="GV45" s="32"/>
      <c r="GW45" s="32"/>
      <c r="GX45" s="32"/>
      <c r="GY45" s="32"/>
      <c r="GZ45" s="32"/>
      <c r="HA45" s="32"/>
      <c r="HB45" s="32"/>
      <c r="HC45" s="32"/>
      <c r="HD45" s="32"/>
      <c r="HE45" s="32"/>
      <c r="HF45" s="32"/>
      <c r="HG45" s="32"/>
      <c r="HH45" s="32"/>
      <c r="HI45" s="32"/>
      <c r="HJ45" s="32"/>
      <c r="HK45" s="32"/>
      <c r="HL45" s="32"/>
      <c r="HM45" s="32"/>
      <c r="HN45" s="32"/>
      <c r="HO45" s="32"/>
      <c r="HP45" s="32"/>
      <c r="HQ45" s="32"/>
      <c r="HR45" s="32"/>
      <c r="HS45" s="32"/>
      <c r="HT45" s="32"/>
      <c r="HU45" s="32"/>
      <c r="HV45" s="32"/>
      <c r="HW45" s="32"/>
      <c r="HX45" s="32"/>
      <c r="HY45" s="32"/>
      <c r="HZ45" s="32"/>
      <c r="IA45" s="32"/>
      <c r="IB45" s="32"/>
      <c r="IC45" s="32"/>
      <c r="ID45" s="32"/>
      <c r="IE45" s="32"/>
      <c r="IF45" s="32"/>
      <c r="IG45" s="32"/>
    </row>
    <row r="46" spans="1:241" ht="24" customHeight="1" x14ac:dyDescent="0.2">
      <c r="A46" s="28">
        <v>39</v>
      </c>
      <c r="B46" s="57" t="s">
        <v>76</v>
      </c>
      <c r="C46" s="57" t="s">
        <v>77</v>
      </c>
      <c r="D46" s="57" t="s">
        <v>100</v>
      </c>
      <c r="E46" s="57" t="s">
        <v>101</v>
      </c>
      <c r="F46" s="57" t="s">
        <v>78</v>
      </c>
      <c r="G46" s="59">
        <v>6</v>
      </c>
      <c r="H46" s="58">
        <v>40</v>
      </c>
      <c r="I46" s="28" t="s">
        <v>39</v>
      </c>
      <c r="J46" s="61" t="s">
        <v>86</v>
      </c>
      <c r="K46" s="58">
        <v>2</v>
      </c>
      <c r="L46" s="65" t="s">
        <v>112</v>
      </c>
      <c r="M46" s="56">
        <v>5059.6000000000004</v>
      </c>
      <c r="N46" s="56"/>
      <c r="O46" s="54">
        <f t="shared" ref="O46" si="53">+M46+N46</f>
        <v>5059.6000000000004</v>
      </c>
      <c r="P46" s="56"/>
      <c r="Q46" s="52">
        <f t="shared" ref="Q46" si="54">+O46/30*24</f>
        <v>4047.6800000000003</v>
      </c>
      <c r="R46" s="54">
        <f t="shared" ref="R46" si="55">+O46/30*50</f>
        <v>8432.6666666666661</v>
      </c>
      <c r="S46" s="53">
        <f t="shared" si="1"/>
        <v>683.04600000000005</v>
      </c>
      <c r="T46" s="53">
        <f t="shared" ref="T46" si="56">+O46*3%</f>
        <v>151.78800000000001</v>
      </c>
      <c r="U46" s="53">
        <f t="shared" ref="U46" si="57">+O46*12.75%</f>
        <v>645.09900000000005</v>
      </c>
      <c r="V46" s="55">
        <f t="shared" ref="V46" si="58">+O46*2%</f>
        <v>101.19200000000001</v>
      </c>
      <c r="W46" s="53">
        <v>931</v>
      </c>
      <c r="X46" s="56"/>
      <c r="Y46" s="53">
        <f t="shared" ref="Y46" si="59">+O46*5%*12</f>
        <v>3035.76</v>
      </c>
      <c r="Z46" s="53">
        <f t="shared" ref="Z46" si="60">(Q46+R46)*30%</f>
        <v>3744.1039999999998</v>
      </c>
      <c r="AA46" s="63">
        <v>0</v>
      </c>
      <c r="AB46" s="53">
        <f t="shared" ref="AB46" si="61">+(O46+S46+T46+U46+V46+W46+X46)*12+Q46+R46+Y46+Z46+AA46</f>
        <v>110120.91066666668</v>
      </c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  <c r="EN46" s="32"/>
      <c r="EO46" s="32"/>
      <c r="EP46" s="32"/>
      <c r="EQ46" s="32"/>
      <c r="ER46" s="32"/>
      <c r="ES46" s="32"/>
      <c r="ET46" s="32"/>
      <c r="EU46" s="32"/>
      <c r="EV46" s="32"/>
      <c r="EW46" s="32"/>
      <c r="EX46" s="32"/>
      <c r="EY46" s="32"/>
      <c r="EZ46" s="32"/>
      <c r="FA46" s="32"/>
      <c r="FB46" s="32"/>
      <c r="FC46" s="32"/>
      <c r="FD46" s="32"/>
      <c r="FE46" s="32"/>
      <c r="FF46" s="32"/>
      <c r="FG46" s="32"/>
      <c r="FH46" s="32"/>
      <c r="FI46" s="32"/>
      <c r="FJ46" s="32"/>
      <c r="FK46" s="32"/>
      <c r="FL46" s="32"/>
      <c r="FM46" s="32"/>
      <c r="FN46" s="32"/>
      <c r="FO46" s="32"/>
      <c r="FP46" s="32"/>
      <c r="FQ46" s="32"/>
      <c r="FR46" s="32"/>
      <c r="FS46" s="32"/>
      <c r="FT46" s="32"/>
      <c r="FU46" s="32"/>
      <c r="FV46" s="32"/>
      <c r="FW46" s="32"/>
      <c r="FX46" s="32"/>
      <c r="FY46" s="32"/>
      <c r="FZ46" s="32"/>
      <c r="GA46" s="32"/>
      <c r="GB46" s="32"/>
      <c r="GC46" s="32"/>
      <c r="GD46" s="32"/>
      <c r="GE46" s="32"/>
      <c r="GF46" s="32"/>
      <c r="GG46" s="32"/>
      <c r="GH46" s="32"/>
      <c r="GI46" s="32"/>
      <c r="GJ46" s="32"/>
      <c r="GK46" s="32"/>
      <c r="GL46" s="32"/>
      <c r="GM46" s="32"/>
      <c r="GN46" s="32"/>
      <c r="GO46" s="32"/>
      <c r="GP46" s="32"/>
      <c r="GQ46" s="32"/>
      <c r="GR46" s="32"/>
      <c r="GS46" s="32"/>
      <c r="GT46" s="32"/>
      <c r="GU46" s="32"/>
      <c r="GV46" s="32"/>
      <c r="GW46" s="32"/>
      <c r="GX46" s="32"/>
      <c r="GY46" s="32"/>
      <c r="GZ46" s="32"/>
      <c r="HA46" s="32"/>
      <c r="HB46" s="32"/>
      <c r="HC46" s="32"/>
      <c r="HD46" s="32"/>
      <c r="HE46" s="32"/>
      <c r="HF46" s="32"/>
      <c r="HG46" s="32"/>
      <c r="HH46" s="32"/>
      <c r="HI46" s="32"/>
      <c r="HJ46" s="32"/>
      <c r="HK46" s="32"/>
      <c r="HL46" s="32"/>
      <c r="HM46" s="32"/>
      <c r="HN46" s="32"/>
      <c r="HO46" s="32"/>
      <c r="HP46" s="32"/>
      <c r="HQ46" s="32"/>
      <c r="HR46" s="32"/>
      <c r="HS46" s="32"/>
      <c r="HT46" s="32"/>
      <c r="HU46" s="32"/>
      <c r="HV46" s="32"/>
      <c r="HW46" s="32"/>
      <c r="HX46" s="32"/>
      <c r="HY46" s="32"/>
      <c r="HZ46" s="32"/>
      <c r="IA46" s="32"/>
      <c r="IB46" s="32"/>
      <c r="IC46" s="32"/>
      <c r="ID46" s="32"/>
      <c r="IE46" s="32"/>
      <c r="IF46" s="32"/>
      <c r="IG46" s="32"/>
    </row>
    <row r="47" spans="1:241" ht="24" customHeight="1" x14ac:dyDescent="0.2">
      <c r="A47" s="23">
        <v>40</v>
      </c>
      <c r="B47" s="57" t="s">
        <v>76</v>
      </c>
      <c r="C47" s="57" t="s">
        <v>77</v>
      </c>
      <c r="D47" s="57" t="s">
        <v>100</v>
      </c>
      <c r="E47" s="57" t="s">
        <v>101</v>
      </c>
      <c r="F47" s="57" t="s">
        <v>78</v>
      </c>
      <c r="G47" s="59">
        <v>6</v>
      </c>
      <c r="H47" s="58">
        <v>40</v>
      </c>
      <c r="I47" s="28" t="s">
        <v>39</v>
      </c>
      <c r="J47" s="61" t="s">
        <v>129</v>
      </c>
      <c r="K47" s="58">
        <v>2</v>
      </c>
      <c r="L47" s="65" t="s">
        <v>113</v>
      </c>
      <c r="M47" s="56">
        <v>5059.6000000000004</v>
      </c>
      <c r="N47" s="56"/>
      <c r="O47" s="54">
        <f t="shared" si="16"/>
        <v>5059.6000000000004</v>
      </c>
      <c r="P47" s="56"/>
      <c r="Q47" s="52">
        <f t="shared" si="0"/>
        <v>4047.6800000000003</v>
      </c>
      <c r="R47" s="54">
        <f t="shared" si="17"/>
        <v>8432.6666666666661</v>
      </c>
      <c r="S47" s="53">
        <f t="shared" si="1"/>
        <v>683.04600000000005</v>
      </c>
      <c r="T47" s="53">
        <f t="shared" si="2"/>
        <v>151.78800000000001</v>
      </c>
      <c r="U47" s="53">
        <f t="shared" si="3"/>
        <v>645.09900000000005</v>
      </c>
      <c r="V47" s="55">
        <f t="shared" si="18"/>
        <v>101.19200000000001</v>
      </c>
      <c r="W47" s="53">
        <v>931</v>
      </c>
      <c r="X47" s="56"/>
      <c r="Y47" s="53">
        <f t="shared" si="4"/>
        <v>3035.76</v>
      </c>
      <c r="Z47" s="53">
        <f t="shared" si="5"/>
        <v>3744.1039999999998</v>
      </c>
      <c r="AA47" s="63">
        <v>0</v>
      </c>
      <c r="AB47" s="53">
        <f t="shared" si="6"/>
        <v>110120.91066666668</v>
      </c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32"/>
      <c r="EH47" s="32"/>
      <c r="EI47" s="32"/>
      <c r="EJ47" s="32"/>
      <c r="EK47" s="32"/>
      <c r="EL47" s="32"/>
      <c r="EM47" s="32"/>
      <c r="EN47" s="32"/>
      <c r="EO47" s="32"/>
      <c r="EP47" s="32"/>
      <c r="EQ47" s="32"/>
      <c r="ER47" s="32"/>
      <c r="ES47" s="32"/>
      <c r="ET47" s="32"/>
      <c r="EU47" s="32"/>
      <c r="EV47" s="32"/>
      <c r="EW47" s="32"/>
      <c r="EX47" s="32"/>
      <c r="EY47" s="32"/>
      <c r="EZ47" s="32"/>
      <c r="FA47" s="32"/>
      <c r="FB47" s="32"/>
      <c r="FC47" s="32"/>
      <c r="FD47" s="32"/>
      <c r="FE47" s="32"/>
      <c r="FF47" s="32"/>
      <c r="FG47" s="32"/>
      <c r="FH47" s="32"/>
      <c r="FI47" s="32"/>
      <c r="FJ47" s="32"/>
      <c r="FK47" s="32"/>
      <c r="FL47" s="32"/>
      <c r="FM47" s="32"/>
      <c r="FN47" s="32"/>
      <c r="FO47" s="32"/>
      <c r="FP47" s="32"/>
      <c r="FQ47" s="32"/>
      <c r="FR47" s="32"/>
      <c r="FS47" s="32"/>
      <c r="FT47" s="32"/>
      <c r="FU47" s="32"/>
      <c r="FV47" s="32"/>
      <c r="FW47" s="32"/>
      <c r="FX47" s="32"/>
      <c r="FY47" s="32"/>
      <c r="FZ47" s="32"/>
      <c r="GA47" s="32"/>
      <c r="GB47" s="32"/>
      <c r="GC47" s="32"/>
      <c r="GD47" s="32"/>
      <c r="GE47" s="32"/>
      <c r="GF47" s="32"/>
      <c r="GG47" s="32"/>
      <c r="GH47" s="32"/>
      <c r="GI47" s="32"/>
      <c r="GJ47" s="32"/>
      <c r="GK47" s="32"/>
      <c r="GL47" s="32"/>
      <c r="GM47" s="32"/>
      <c r="GN47" s="32"/>
      <c r="GO47" s="32"/>
      <c r="GP47" s="32"/>
      <c r="GQ47" s="32"/>
      <c r="GR47" s="32"/>
      <c r="GS47" s="32"/>
      <c r="GT47" s="32"/>
      <c r="GU47" s="32"/>
      <c r="GV47" s="32"/>
      <c r="GW47" s="32"/>
      <c r="GX47" s="32"/>
      <c r="GY47" s="32"/>
      <c r="GZ47" s="32"/>
      <c r="HA47" s="32"/>
      <c r="HB47" s="32"/>
      <c r="HC47" s="32"/>
      <c r="HD47" s="32"/>
      <c r="HE47" s="32"/>
      <c r="HF47" s="32"/>
      <c r="HG47" s="32"/>
      <c r="HH47" s="32"/>
      <c r="HI47" s="32"/>
      <c r="HJ47" s="32"/>
      <c r="HK47" s="32"/>
      <c r="HL47" s="32"/>
      <c r="HM47" s="32"/>
      <c r="HN47" s="32"/>
      <c r="HO47" s="32"/>
      <c r="HP47" s="32"/>
      <c r="HQ47" s="32"/>
      <c r="HR47" s="32"/>
      <c r="HS47" s="32"/>
      <c r="HT47" s="32"/>
      <c r="HU47" s="32"/>
      <c r="HV47" s="32"/>
      <c r="HW47" s="32"/>
      <c r="HX47" s="32"/>
      <c r="HY47" s="32"/>
      <c r="HZ47" s="32"/>
      <c r="IA47" s="32"/>
      <c r="IB47" s="32"/>
      <c r="IC47" s="32"/>
      <c r="ID47" s="32"/>
      <c r="IE47" s="32"/>
      <c r="IF47" s="32"/>
      <c r="IG47" s="32"/>
    </row>
    <row r="48" spans="1:241" ht="24" customHeight="1" x14ac:dyDescent="0.2">
      <c r="A48" s="27">
        <v>41</v>
      </c>
      <c r="B48" s="57" t="s">
        <v>76</v>
      </c>
      <c r="C48" s="57" t="s">
        <v>77</v>
      </c>
      <c r="D48" s="57" t="s">
        <v>100</v>
      </c>
      <c r="E48" s="57" t="s">
        <v>101</v>
      </c>
      <c r="F48" s="57" t="s">
        <v>78</v>
      </c>
      <c r="G48" s="59">
        <v>5</v>
      </c>
      <c r="H48" s="58">
        <v>40</v>
      </c>
      <c r="I48" s="28" t="s">
        <v>39</v>
      </c>
      <c r="J48" s="61" t="s">
        <v>127</v>
      </c>
      <c r="K48" s="58">
        <v>2</v>
      </c>
      <c r="L48" s="65" t="s">
        <v>113</v>
      </c>
      <c r="M48" s="56">
        <v>4821.1000000000004</v>
      </c>
      <c r="N48" s="56"/>
      <c r="O48" s="54">
        <f t="shared" si="16"/>
        <v>4821.1000000000004</v>
      </c>
      <c r="P48" s="56"/>
      <c r="Q48" s="52">
        <f t="shared" si="0"/>
        <v>3856.88</v>
      </c>
      <c r="R48" s="54">
        <f t="shared" si="17"/>
        <v>8035.166666666667</v>
      </c>
      <c r="S48" s="53">
        <f t="shared" si="1"/>
        <v>650.84850000000006</v>
      </c>
      <c r="T48" s="53">
        <f t="shared" si="2"/>
        <v>144.63300000000001</v>
      </c>
      <c r="U48" s="53">
        <f t="shared" si="3"/>
        <v>614.69025000000011</v>
      </c>
      <c r="V48" s="55">
        <f t="shared" si="18"/>
        <v>96.422000000000011</v>
      </c>
      <c r="W48" s="53">
        <v>931</v>
      </c>
      <c r="X48" s="56"/>
      <c r="Y48" s="53">
        <f t="shared" si="4"/>
        <v>2892.6600000000003</v>
      </c>
      <c r="Z48" s="53">
        <f t="shared" si="5"/>
        <v>3567.614</v>
      </c>
      <c r="AA48" s="63">
        <v>0</v>
      </c>
      <c r="AB48" s="53">
        <f t="shared" si="6"/>
        <v>105456.64566666668</v>
      </c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32"/>
      <c r="ER48" s="32"/>
      <c r="ES48" s="32"/>
      <c r="ET48" s="32"/>
      <c r="EU48" s="32"/>
      <c r="EV48" s="32"/>
      <c r="EW48" s="32"/>
      <c r="EX48" s="32"/>
      <c r="EY48" s="32"/>
      <c r="EZ48" s="32"/>
      <c r="FA48" s="32"/>
      <c r="FB48" s="32"/>
      <c r="FC48" s="32"/>
      <c r="FD48" s="32"/>
      <c r="FE48" s="32"/>
      <c r="FF48" s="32"/>
      <c r="FG48" s="32"/>
      <c r="FH48" s="32"/>
      <c r="FI48" s="32"/>
      <c r="FJ48" s="32"/>
      <c r="FK48" s="32"/>
      <c r="FL48" s="32"/>
      <c r="FM48" s="32"/>
      <c r="FN48" s="32"/>
      <c r="FO48" s="32"/>
      <c r="FP48" s="32"/>
      <c r="FQ48" s="32"/>
      <c r="FR48" s="32"/>
      <c r="FS48" s="32"/>
      <c r="FT48" s="32"/>
      <c r="FU48" s="32"/>
      <c r="FV48" s="32"/>
      <c r="FW48" s="32"/>
      <c r="FX48" s="32"/>
      <c r="FY48" s="32"/>
      <c r="FZ48" s="32"/>
      <c r="GA48" s="32"/>
      <c r="GB48" s="32"/>
      <c r="GC48" s="32"/>
      <c r="GD48" s="32"/>
      <c r="GE48" s="32"/>
      <c r="GF48" s="32"/>
      <c r="GG48" s="32"/>
      <c r="GH48" s="32"/>
      <c r="GI48" s="32"/>
      <c r="GJ48" s="32"/>
      <c r="GK48" s="32"/>
      <c r="GL48" s="32"/>
      <c r="GM48" s="32"/>
      <c r="GN48" s="32"/>
      <c r="GO48" s="32"/>
      <c r="GP48" s="32"/>
      <c r="GQ48" s="32"/>
      <c r="GR48" s="32"/>
      <c r="GS48" s="32"/>
      <c r="GT48" s="32"/>
      <c r="GU48" s="32"/>
      <c r="GV48" s="32"/>
      <c r="GW48" s="32"/>
      <c r="GX48" s="32"/>
      <c r="GY48" s="32"/>
      <c r="GZ48" s="32"/>
      <c r="HA48" s="32"/>
      <c r="HB48" s="32"/>
      <c r="HC48" s="32"/>
      <c r="HD48" s="32"/>
      <c r="HE48" s="32"/>
      <c r="HF48" s="32"/>
      <c r="HG48" s="32"/>
      <c r="HH48" s="32"/>
      <c r="HI48" s="32"/>
      <c r="HJ48" s="32"/>
      <c r="HK48" s="32"/>
      <c r="HL48" s="32"/>
      <c r="HM48" s="32"/>
      <c r="HN48" s="32"/>
      <c r="HO48" s="32"/>
      <c r="HP48" s="32"/>
      <c r="HQ48" s="32"/>
      <c r="HR48" s="32"/>
      <c r="HS48" s="32"/>
      <c r="HT48" s="32"/>
      <c r="HU48" s="32"/>
      <c r="HV48" s="32"/>
      <c r="HW48" s="32"/>
      <c r="HX48" s="32"/>
      <c r="HY48" s="32"/>
      <c r="HZ48" s="32"/>
      <c r="IA48" s="32"/>
      <c r="IB48" s="32"/>
      <c r="IC48" s="32"/>
      <c r="ID48" s="32"/>
      <c r="IE48" s="32"/>
      <c r="IF48" s="32"/>
      <c r="IG48" s="32"/>
    </row>
    <row r="49" spans="1:241" ht="24" customHeight="1" x14ac:dyDescent="0.2">
      <c r="A49" s="28">
        <v>42</v>
      </c>
      <c r="B49" s="57" t="s">
        <v>76</v>
      </c>
      <c r="C49" s="57" t="s">
        <v>77</v>
      </c>
      <c r="D49" s="57" t="s">
        <v>100</v>
      </c>
      <c r="E49" s="57" t="s">
        <v>101</v>
      </c>
      <c r="F49" s="57" t="s">
        <v>78</v>
      </c>
      <c r="G49" s="59">
        <v>5</v>
      </c>
      <c r="H49" s="58">
        <v>40</v>
      </c>
      <c r="I49" s="28" t="s">
        <v>39</v>
      </c>
      <c r="J49" s="61" t="s">
        <v>127</v>
      </c>
      <c r="K49" s="58">
        <v>2</v>
      </c>
      <c r="L49" s="65" t="s">
        <v>114</v>
      </c>
      <c r="M49" s="56">
        <v>4821.1000000000004</v>
      </c>
      <c r="N49" s="56"/>
      <c r="O49" s="54">
        <f t="shared" si="16"/>
        <v>4821.1000000000004</v>
      </c>
      <c r="P49" s="56"/>
      <c r="Q49" s="52">
        <f t="shared" si="0"/>
        <v>3856.88</v>
      </c>
      <c r="R49" s="54">
        <f t="shared" si="17"/>
        <v>8035.166666666667</v>
      </c>
      <c r="S49" s="53">
        <f t="shared" si="1"/>
        <v>650.84850000000006</v>
      </c>
      <c r="T49" s="53">
        <f t="shared" si="2"/>
        <v>144.63300000000001</v>
      </c>
      <c r="U49" s="53">
        <f t="shared" si="3"/>
        <v>614.69025000000011</v>
      </c>
      <c r="V49" s="55">
        <f t="shared" si="18"/>
        <v>96.422000000000011</v>
      </c>
      <c r="W49" s="53">
        <v>931</v>
      </c>
      <c r="X49" s="56"/>
      <c r="Y49" s="53">
        <f t="shared" si="4"/>
        <v>2892.6600000000003</v>
      </c>
      <c r="Z49" s="53">
        <f t="shared" si="5"/>
        <v>3567.614</v>
      </c>
      <c r="AA49" s="63">
        <v>0</v>
      </c>
      <c r="AB49" s="53">
        <f t="shared" si="6"/>
        <v>105456.64566666668</v>
      </c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  <c r="EO49" s="32"/>
      <c r="EP49" s="32"/>
      <c r="EQ49" s="32"/>
      <c r="ER49" s="32"/>
      <c r="ES49" s="32"/>
      <c r="ET49" s="32"/>
      <c r="EU49" s="32"/>
      <c r="EV49" s="32"/>
      <c r="EW49" s="32"/>
      <c r="EX49" s="32"/>
      <c r="EY49" s="32"/>
      <c r="EZ49" s="32"/>
      <c r="FA49" s="32"/>
      <c r="FB49" s="32"/>
      <c r="FC49" s="32"/>
      <c r="FD49" s="32"/>
      <c r="FE49" s="32"/>
      <c r="FF49" s="32"/>
      <c r="FG49" s="32"/>
      <c r="FH49" s="32"/>
      <c r="FI49" s="32"/>
      <c r="FJ49" s="32"/>
      <c r="FK49" s="32"/>
      <c r="FL49" s="32"/>
      <c r="FM49" s="32"/>
      <c r="FN49" s="32"/>
      <c r="FO49" s="32"/>
      <c r="FP49" s="32"/>
      <c r="FQ49" s="32"/>
      <c r="FR49" s="32"/>
      <c r="FS49" s="32"/>
      <c r="FT49" s="32"/>
      <c r="FU49" s="32"/>
      <c r="FV49" s="32"/>
      <c r="FW49" s="32"/>
      <c r="FX49" s="32"/>
      <c r="FY49" s="32"/>
      <c r="FZ49" s="32"/>
      <c r="GA49" s="32"/>
      <c r="GB49" s="32"/>
      <c r="GC49" s="32"/>
      <c r="GD49" s="32"/>
      <c r="GE49" s="32"/>
      <c r="GF49" s="32"/>
      <c r="GG49" s="32"/>
      <c r="GH49" s="32"/>
      <c r="GI49" s="32"/>
      <c r="GJ49" s="32"/>
      <c r="GK49" s="32"/>
      <c r="GL49" s="32"/>
      <c r="GM49" s="32"/>
      <c r="GN49" s="32"/>
      <c r="GO49" s="32"/>
      <c r="GP49" s="32"/>
      <c r="GQ49" s="32"/>
      <c r="GR49" s="32"/>
      <c r="GS49" s="32"/>
      <c r="GT49" s="32"/>
      <c r="GU49" s="32"/>
      <c r="GV49" s="32"/>
      <c r="GW49" s="32"/>
      <c r="GX49" s="32"/>
      <c r="GY49" s="32"/>
      <c r="GZ49" s="32"/>
      <c r="HA49" s="32"/>
      <c r="HB49" s="32"/>
      <c r="HC49" s="32"/>
      <c r="HD49" s="32"/>
      <c r="HE49" s="32"/>
      <c r="HF49" s="32"/>
      <c r="HG49" s="32"/>
      <c r="HH49" s="32"/>
      <c r="HI49" s="32"/>
      <c r="HJ49" s="32"/>
      <c r="HK49" s="32"/>
      <c r="HL49" s="32"/>
      <c r="HM49" s="32"/>
      <c r="HN49" s="32"/>
      <c r="HO49" s="32"/>
      <c r="HP49" s="32"/>
      <c r="HQ49" s="32"/>
      <c r="HR49" s="32"/>
      <c r="HS49" s="32"/>
      <c r="HT49" s="32"/>
      <c r="HU49" s="32"/>
      <c r="HV49" s="32"/>
      <c r="HW49" s="32"/>
      <c r="HX49" s="32"/>
      <c r="HY49" s="32"/>
      <c r="HZ49" s="32"/>
      <c r="IA49" s="32"/>
      <c r="IB49" s="32"/>
      <c r="IC49" s="32"/>
      <c r="ID49" s="32"/>
      <c r="IE49" s="32"/>
      <c r="IF49" s="32"/>
      <c r="IG49" s="32"/>
    </row>
    <row r="50" spans="1:241" ht="24" customHeight="1" x14ac:dyDescent="0.2">
      <c r="A50" s="23">
        <v>43</v>
      </c>
      <c r="B50" s="57" t="s">
        <v>76</v>
      </c>
      <c r="C50" s="57" t="s">
        <v>77</v>
      </c>
      <c r="D50" s="57" t="s">
        <v>100</v>
      </c>
      <c r="E50" s="57" t="s">
        <v>101</v>
      </c>
      <c r="F50" s="57" t="s">
        <v>78</v>
      </c>
      <c r="G50" s="59">
        <v>5</v>
      </c>
      <c r="H50" s="58">
        <v>40</v>
      </c>
      <c r="I50" s="28" t="s">
        <v>39</v>
      </c>
      <c r="J50" s="61" t="s">
        <v>130</v>
      </c>
      <c r="K50" s="58">
        <v>2</v>
      </c>
      <c r="L50" s="65" t="s">
        <v>113</v>
      </c>
      <c r="M50" s="56">
        <v>4821.1000000000004</v>
      </c>
      <c r="N50" s="56"/>
      <c r="O50" s="54">
        <f t="shared" si="16"/>
        <v>4821.1000000000004</v>
      </c>
      <c r="P50" s="56"/>
      <c r="Q50" s="52">
        <f t="shared" si="0"/>
        <v>3856.88</v>
      </c>
      <c r="R50" s="54">
        <f t="shared" si="17"/>
        <v>8035.166666666667</v>
      </c>
      <c r="S50" s="53">
        <f t="shared" si="1"/>
        <v>650.84850000000006</v>
      </c>
      <c r="T50" s="53">
        <f t="shared" si="2"/>
        <v>144.63300000000001</v>
      </c>
      <c r="U50" s="53">
        <f t="shared" si="3"/>
        <v>614.69025000000011</v>
      </c>
      <c r="V50" s="55">
        <f t="shared" si="18"/>
        <v>96.422000000000011</v>
      </c>
      <c r="W50" s="53">
        <v>931</v>
      </c>
      <c r="X50" s="56"/>
      <c r="Y50" s="53">
        <f t="shared" si="4"/>
        <v>2892.6600000000003</v>
      </c>
      <c r="Z50" s="53">
        <f t="shared" si="5"/>
        <v>3567.614</v>
      </c>
      <c r="AA50" s="63">
        <v>0</v>
      </c>
      <c r="AB50" s="53">
        <f t="shared" si="6"/>
        <v>105456.64566666668</v>
      </c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/>
      <c r="EL50" s="32"/>
      <c r="EM50" s="32"/>
      <c r="EN50" s="32"/>
      <c r="EO50" s="32"/>
      <c r="EP50" s="32"/>
      <c r="EQ50" s="32"/>
      <c r="ER50" s="32"/>
      <c r="ES50" s="32"/>
      <c r="ET50" s="32"/>
      <c r="EU50" s="32"/>
      <c r="EV50" s="32"/>
      <c r="EW50" s="32"/>
      <c r="EX50" s="32"/>
      <c r="EY50" s="32"/>
      <c r="EZ50" s="32"/>
      <c r="FA50" s="32"/>
      <c r="FB50" s="32"/>
      <c r="FC50" s="32"/>
      <c r="FD50" s="32"/>
      <c r="FE50" s="32"/>
      <c r="FF50" s="32"/>
      <c r="FG50" s="32"/>
      <c r="FH50" s="32"/>
      <c r="FI50" s="32"/>
      <c r="FJ50" s="32"/>
      <c r="FK50" s="32"/>
      <c r="FL50" s="32"/>
      <c r="FM50" s="32"/>
      <c r="FN50" s="32"/>
      <c r="FO50" s="32"/>
      <c r="FP50" s="32"/>
      <c r="FQ50" s="32"/>
      <c r="FR50" s="32"/>
      <c r="FS50" s="32"/>
      <c r="FT50" s="32"/>
      <c r="FU50" s="32"/>
      <c r="FV50" s="32"/>
      <c r="FW50" s="32"/>
      <c r="FX50" s="32"/>
      <c r="FY50" s="32"/>
      <c r="FZ50" s="32"/>
      <c r="GA50" s="32"/>
      <c r="GB50" s="32"/>
      <c r="GC50" s="32"/>
      <c r="GD50" s="32"/>
      <c r="GE50" s="32"/>
      <c r="GF50" s="32"/>
      <c r="GG50" s="32"/>
      <c r="GH50" s="32"/>
      <c r="GI50" s="32"/>
      <c r="GJ50" s="32"/>
      <c r="GK50" s="32"/>
      <c r="GL50" s="32"/>
      <c r="GM50" s="32"/>
      <c r="GN50" s="32"/>
      <c r="GO50" s="32"/>
      <c r="GP50" s="32"/>
      <c r="GQ50" s="32"/>
      <c r="GR50" s="32"/>
      <c r="GS50" s="32"/>
      <c r="GT50" s="32"/>
      <c r="GU50" s="32"/>
      <c r="GV50" s="32"/>
      <c r="GW50" s="32"/>
      <c r="GX50" s="32"/>
      <c r="GY50" s="32"/>
      <c r="GZ50" s="32"/>
      <c r="HA50" s="32"/>
      <c r="HB50" s="32"/>
      <c r="HC50" s="32"/>
      <c r="HD50" s="32"/>
      <c r="HE50" s="32"/>
      <c r="HF50" s="32"/>
      <c r="HG50" s="32"/>
      <c r="HH50" s="32"/>
      <c r="HI50" s="32"/>
      <c r="HJ50" s="32"/>
      <c r="HK50" s="32"/>
      <c r="HL50" s="32"/>
      <c r="HM50" s="32"/>
      <c r="HN50" s="32"/>
      <c r="HO50" s="32"/>
      <c r="HP50" s="32"/>
      <c r="HQ50" s="32"/>
      <c r="HR50" s="32"/>
      <c r="HS50" s="32"/>
      <c r="HT50" s="32"/>
      <c r="HU50" s="32"/>
      <c r="HV50" s="32"/>
      <c r="HW50" s="32"/>
      <c r="HX50" s="32"/>
      <c r="HY50" s="32"/>
      <c r="HZ50" s="32"/>
      <c r="IA50" s="32"/>
      <c r="IB50" s="32"/>
      <c r="IC50" s="32"/>
      <c r="ID50" s="32"/>
      <c r="IE50" s="32"/>
      <c r="IF50" s="32"/>
      <c r="IG50" s="32"/>
    </row>
    <row r="51" spans="1:241" ht="24" customHeight="1" x14ac:dyDescent="0.2">
      <c r="A51" s="27">
        <v>44</v>
      </c>
      <c r="B51" s="57" t="s">
        <v>76</v>
      </c>
      <c r="C51" s="57" t="s">
        <v>77</v>
      </c>
      <c r="D51" s="57" t="s">
        <v>100</v>
      </c>
      <c r="E51" s="57" t="s">
        <v>101</v>
      </c>
      <c r="F51" s="57" t="s">
        <v>78</v>
      </c>
      <c r="G51" s="59">
        <v>5</v>
      </c>
      <c r="H51" s="58">
        <v>40</v>
      </c>
      <c r="I51" s="28" t="s">
        <v>39</v>
      </c>
      <c r="J51" s="61" t="s">
        <v>87</v>
      </c>
      <c r="K51" s="58">
        <v>2</v>
      </c>
      <c r="L51" s="65" t="s">
        <v>112</v>
      </c>
      <c r="M51" s="56">
        <v>4821.1000000000004</v>
      </c>
      <c r="N51" s="56"/>
      <c r="O51" s="54">
        <f t="shared" si="16"/>
        <v>4821.1000000000004</v>
      </c>
      <c r="P51" s="56"/>
      <c r="Q51" s="52">
        <f t="shared" si="0"/>
        <v>3856.88</v>
      </c>
      <c r="R51" s="54">
        <f t="shared" si="17"/>
        <v>8035.166666666667</v>
      </c>
      <c r="S51" s="53">
        <f t="shared" si="1"/>
        <v>650.84850000000006</v>
      </c>
      <c r="T51" s="53">
        <f t="shared" si="2"/>
        <v>144.63300000000001</v>
      </c>
      <c r="U51" s="53">
        <f t="shared" si="3"/>
        <v>614.69025000000011</v>
      </c>
      <c r="V51" s="55">
        <f t="shared" si="18"/>
        <v>96.422000000000011</v>
      </c>
      <c r="W51" s="53">
        <v>931</v>
      </c>
      <c r="X51" s="56"/>
      <c r="Y51" s="53">
        <f t="shared" si="4"/>
        <v>2892.6600000000003</v>
      </c>
      <c r="Z51" s="53">
        <f t="shared" si="5"/>
        <v>3567.614</v>
      </c>
      <c r="AA51" s="63">
        <v>0</v>
      </c>
      <c r="AB51" s="53">
        <f t="shared" si="6"/>
        <v>105456.64566666668</v>
      </c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2"/>
      <c r="EG51" s="32"/>
      <c r="EH51" s="32"/>
      <c r="EI51" s="32"/>
      <c r="EJ51" s="32"/>
      <c r="EK51" s="32"/>
      <c r="EL51" s="32"/>
      <c r="EM51" s="32"/>
      <c r="EN51" s="32"/>
      <c r="EO51" s="32"/>
      <c r="EP51" s="32"/>
      <c r="EQ51" s="32"/>
      <c r="ER51" s="32"/>
      <c r="ES51" s="32"/>
      <c r="ET51" s="32"/>
      <c r="EU51" s="32"/>
      <c r="EV51" s="32"/>
      <c r="EW51" s="32"/>
      <c r="EX51" s="32"/>
      <c r="EY51" s="32"/>
      <c r="EZ51" s="32"/>
      <c r="FA51" s="32"/>
      <c r="FB51" s="32"/>
      <c r="FC51" s="32"/>
      <c r="FD51" s="32"/>
      <c r="FE51" s="32"/>
      <c r="FF51" s="32"/>
      <c r="FG51" s="32"/>
      <c r="FH51" s="32"/>
      <c r="FI51" s="32"/>
      <c r="FJ51" s="32"/>
      <c r="FK51" s="32"/>
      <c r="FL51" s="32"/>
      <c r="FM51" s="32"/>
      <c r="FN51" s="32"/>
      <c r="FO51" s="32"/>
      <c r="FP51" s="32"/>
      <c r="FQ51" s="32"/>
      <c r="FR51" s="32"/>
      <c r="FS51" s="32"/>
      <c r="FT51" s="32"/>
      <c r="FU51" s="32"/>
      <c r="FV51" s="32"/>
      <c r="FW51" s="32"/>
      <c r="FX51" s="32"/>
      <c r="FY51" s="32"/>
      <c r="FZ51" s="32"/>
      <c r="GA51" s="32"/>
      <c r="GB51" s="32"/>
      <c r="GC51" s="32"/>
      <c r="GD51" s="32"/>
      <c r="GE51" s="32"/>
      <c r="GF51" s="32"/>
      <c r="GG51" s="32"/>
      <c r="GH51" s="32"/>
      <c r="GI51" s="32"/>
      <c r="GJ51" s="32"/>
      <c r="GK51" s="32"/>
      <c r="GL51" s="32"/>
      <c r="GM51" s="32"/>
      <c r="GN51" s="32"/>
      <c r="GO51" s="32"/>
      <c r="GP51" s="32"/>
      <c r="GQ51" s="32"/>
      <c r="GR51" s="32"/>
      <c r="GS51" s="32"/>
      <c r="GT51" s="32"/>
      <c r="GU51" s="32"/>
      <c r="GV51" s="32"/>
      <c r="GW51" s="32"/>
      <c r="GX51" s="32"/>
      <c r="GY51" s="32"/>
      <c r="GZ51" s="32"/>
      <c r="HA51" s="32"/>
      <c r="HB51" s="32"/>
      <c r="HC51" s="32"/>
      <c r="HD51" s="32"/>
      <c r="HE51" s="32"/>
      <c r="HF51" s="32"/>
      <c r="HG51" s="32"/>
      <c r="HH51" s="32"/>
      <c r="HI51" s="32"/>
      <c r="HJ51" s="32"/>
      <c r="HK51" s="32"/>
      <c r="HL51" s="32"/>
      <c r="HM51" s="32"/>
      <c r="HN51" s="32"/>
      <c r="HO51" s="32"/>
      <c r="HP51" s="32"/>
      <c r="HQ51" s="32"/>
      <c r="HR51" s="32"/>
      <c r="HS51" s="32"/>
      <c r="HT51" s="32"/>
      <c r="HU51" s="32"/>
      <c r="HV51" s="32"/>
      <c r="HW51" s="32"/>
      <c r="HX51" s="32"/>
      <c r="HY51" s="32"/>
      <c r="HZ51" s="32"/>
      <c r="IA51" s="32"/>
      <c r="IB51" s="32"/>
      <c r="IC51" s="32"/>
      <c r="ID51" s="32"/>
      <c r="IE51" s="32"/>
      <c r="IF51" s="32"/>
      <c r="IG51" s="32"/>
    </row>
    <row r="52" spans="1:241" ht="24" customHeight="1" x14ac:dyDescent="0.2">
      <c r="A52" s="28">
        <v>45</v>
      </c>
      <c r="B52" s="57" t="s">
        <v>76</v>
      </c>
      <c r="C52" s="57" t="s">
        <v>77</v>
      </c>
      <c r="D52" s="57" t="s">
        <v>100</v>
      </c>
      <c r="E52" s="57" t="s">
        <v>101</v>
      </c>
      <c r="F52" s="57" t="s">
        <v>78</v>
      </c>
      <c r="G52" s="59">
        <v>5</v>
      </c>
      <c r="H52" s="58">
        <v>40</v>
      </c>
      <c r="I52" s="28" t="s">
        <v>39</v>
      </c>
      <c r="J52" s="61" t="s">
        <v>87</v>
      </c>
      <c r="K52" s="58">
        <v>2</v>
      </c>
      <c r="L52" s="65" t="s">
        <v>114</v>
      </c>
      <c r="M52" s="56">
        <v>4821.1000000000004</v>
      </c>
      <c r="N52" s="56"/>
      <c r="O52" s="54">
        <f t="shared" si="16"/>
        <v>4821.1000000000004</v>
      </c>
      <c r="P52" s="56"/>
      <c r="Q52" s="52">
        <f t="shared" si="0"/>
        <v>3856.88</v>
      </c>
      <c r="R52" s="54">
        <f t="shared" si="17"/>
        <v>8035.166666666667</v>
      </c>
      <c r="S52" s="53">
        <f t="shared" si="1"/>
        <v>650.84850000000006</v>
      </c>
      <c r="T52" s="53">
        <f t="shared" si="2"/>
        <v>144.63300000000001</v>
      </c>
      <c r="U52" s="53">
        <f t="shared" si="3"/>
        <v>614.69025000000011</v>
      </c>
      <c r="V52" s="55">
        <f t="shared" si="18"/>
        <v>96.422000000000011</v>
      </c>
      <c r="W52" s="53">
        <v>931</v>
      </c>
      <c r="X52" s="56"/>
      <c r="Y52" s="53">
        <f t="shared" si="4"/>
        <v>2892.6600000000003</v>
      </c>
      <c r="Z52" s="53">
        <f t="shared" si="5"/>
        <v>3567.614</v>
      </c>
      <c r="AA52" s="63">
        <v>0</v>
      </c>
      <c r="AB52" s="53">
        <f t="shared" si="6"/>
        <v>105456.64566666668</v>
      </c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  <c r="EN52" s="32"/>
      <c r="EO52" s="32"/>
      <c r="EP52" s="32"/>
      <c r="EQ52" s="32"/>
      <c r="ER52" s="32"/>
      <c r="ES52" s="32"/>
      <c r="ET52" s="32"/>
      <c r="EU52" s="32"/>
      <c r="EV52" s="32"/>
      <c r="EW52" s="32"/>
      <c r="EX52" s="32"/>
      <c r="EY52" s="32"/>
      <c r="EZ52" s="32"/>
      <c r="FA52" s="32"/>
      <c r="FB52" s="32"/>
      <c r="FC52" s="32"/>
      <c r="FD52" s="32"/>
      <c r="FE52" s="32"/>
      <c r="FF52" s="32"/>
      <c r="FG52" s="32"/>
      <c r="FH52" s="32"/>
      <c r="FI52" s="32"/>
      <c r="FJ52" s="32"/>
      <c r="FK52" s="32"/>
      <c r="FL52" s="32"/>
      <c r="FM52" s="32"/>
      <c r="FN52" s="32"/>
      <c r="FO52" s="32"/>
      <c r="FP52" s="32"/>
      <c r="FQ52" s="32"/>
      <c r="FR52" s="32"/>
      <c r="FS52" s="32"/>
      <c r="FT52" s="32"/>
      <c r="FU52" s="32"/>
      <c r="FV52" s="32"/>
      <c r="FW52" s="32"/>
      <c r="FX52" s="32"/>
      <c r="FY52" s="32"/>
      <c r="FZ52" s="32"/>
      <c r="GA52" s="32"/>
      <c r="GB52" s="32"/>
      <c r="GC52" s="32"/>
      <c r="GD52" s="32"/>
      <c r="GE52" s="32"/>
      <c r="GF52" s="32"/>
      <c r="GG52" s="32"/>
      <c r="GH52" s="32"/>
      <c r="GI52" s="32"/>
      <c r="GJ52" s="32"/>
      <c r="GK52" s="32"/>
      <c r="GL52" s="32"/>
      <c r="GM52" s="32"/>
      <c r="GN52" s="32"/>
      <c r="GO52" s="32"/>
      <c r="GP52" s="32"/>
      <c r="GQ52" s="32"/>
      <c r="GR52" s="32"/>
      <c r="GS52" s="32"/>
      <c r="GT52" s="32"/>
      <c r="GU52" s="32"/>
      <c r="GV52" s="32"/>
      <c r="GW52" s="32"/>
      <c r="GX52" s="32"/>
      <c r="GY52" s="32"/>
      <c r="GZ52" s="32"/>
      <c r="HA52" s="32"/>
      <c r="HB52" s="32"/>
      <c r="HC52" s="32"/>
      <c r="HD52" s="32"/>
      <c r="HE52" s="32"/>
      <c r="HF52" s="32"/>
      <c r="HG52" s="32"/>
      <c r="HH52" s="32"/>
      <c r="HI52" s="32"/>
      <c r="HJ52" s="32"/>
      <c r="HK52" s="32"/>
      <c r="HL52" s="32"/>
      <c r="HM52" s="32"/>
      <c r="HN52" s="32"/>
      <c r="HO52" s="32"/>
      <c r="HP52" s="32"/>
      <c r="HQ52" s="32"/>
      <c r="HR52" s="32"/>
      <c r="HS52" s="32"/>
      <c r="HT52" s="32"/>
      <c r="HU52" s="32"/>
      <c r="HV52" s="32"/>
      <c r="HW52" s="32"/>
      <c r="HX52" s="32"/>
      <c r="HY52" s="32"/>
      <c r="HZ52" s="32"/>
      <c r="IA52" s="32"/>
      <c r="IB52" s="32"/>
      <c r="IC52" s="32"/>
      <c r="ID52" s="32"/>
      <c r="IE52" s="32"/>
      <c r="IF52" s="32"/>
      <c r="IG52" s="32"/>
    </row>
    <row r="53" spans="1:241" ht="24" customHeight="1" x14ac:dyDescent="0.2">
      <c r="A53" s="23">
        <v>46</v>
      </c>
      <c r="B53" s="57" t="s">
        <v>76</v>
      </c>
      <c r="C53" s="57" t="s">
        <v>77</v>
      </c>
      <c r="D53" s="57" t="s">
        <v>100</v>
      </c>
      <c r="E53" s="57" t="s">
        <v>101</v>
      </c>
      <c r="F53" s="57" t="s">
        <v>78</v>
      </c>
      <c r="G53" s="59">
        <v>4</v>
      </c>
      <c r="H53" s="58">
        <v>40</v>
      </c>
      <c r="I53" s="28" t="s">
        <v>39</v>
      </c>
      <c r="J53" s="61" t="s">
        <v>88</v>
      </c>
      <c r="K53" s="58">
        <v>2</v>
      </c>
      <c r="L53" s="65" t="s">
        <v>112</v>
      </c>
      <c r="M53" s="56">
        <v>4594.8500000000004</v>
      </c>
      <c r="N53" s="56"/>
      <c r="O53" s="54">
        <f t="shared" si="16"/>
        <v>4594.8500000000004</v>
      </c>
      <c r="P53" s="56"/>
      <c r="Q53" s="52">
        <f t="shared" si="0"/>
        <v>3675.8800000000006</v>
      </c>
      <c r="R53" s="54">
        <f t="shared" si="17"/>
        <v>7658.0833333333348</v>
      </c>
      <c r="S53" s="53">
        <f t="shared" si="1"/>
        <v>620.30475000000013</v>
      </c>
      <c r="T53" s="53">
        <f t="shared" si="2"/>
        <v>137.84550000000002</v>
      </c>
      <c r="U53" s="53">
        <f t="shared" si="3"/>
        <v>585.84337500000004</v>
      </c>
      <c r="V53" s="55">
        <f t="shared" si="18"/>
        <v>91.897000000000006</v>
      </c>
      <c r="W53" s="53">
        <v>931</v>
      </c>
      <c r="X53" s="56"/>
      <c r="Y53" s="53">
        <f t="shared" si="4"/>
        <v>2756.9100000000003</v>
      </c>
      <c r="Z53" s="53">
        <f t="shared" si="5"/>
        <v>3400.1890000000003</v>
      </c>
      <c r="AA53" s="63">
        <v>0</v>
      </c>
      <c r="AB53" s="53">
        <f t="shared" si="6"/>
        <v>101031.94983333335</v>
      </c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  <c r="EB53" s="32"/>
      <c r="EC53" s="32"/>
      <c r="ED53" s="32"/>
      <c r="EE53" s="32"/>
      <c r="EF53" s="32"/>
      <c r="EG53" s="32"/>
      <c r="EH53" s="32"/>
      <c r="EI53" s="32"/>
      <c r="EJ53" s="32"/>
      <c r="EK53" s="32"/>
      <c r="EL53" s="32"/>
      <c r="EM53" s="32"/>
      <c r="EN53" s="32"/>
      <c r="EO53" s="32"/>
      <c r="EP53" s="32"/>
      <c r="EQ53" s="32"/>
      <c r="ER53" s="32"/>
      <c r="ES53" s="32"/>
      <c r="ET53" s="32"/>
      <c r="EU53" s="32"/>
      <c r="EV53" s="32"/>
      <c r="EW53" s="32"/>
      <c r="EX53" s="32"/>
      <c r="EY53" s="32"/>
      <c r="EZ53" s="32"/>
      <c r="FA53" s="32"/>
      <c r="FB53" s="32"/>
      <c r="FC53" s="32"/>
      <c r="FD53" s="32"/>
      <c r="FE53" s="32"/>
      <c r="FF53" s="32"/>
      <c r="FG53" s="32"/>
      <c r="FH53" s="32"/>
      <c r="FI53" s="32"/>
      <c r="FJ53" s="32"/>
      <c r="FK53" s="32"/>
      <c r="FL53" s="32"/>
      <c r="FM53" s="32"/>
      <c r="FN53" s="32"/>
      <c r="FO53" s="32"/>
      <c r="FP53" s="32"/>
      <c r="FQ53" s="32"/>
      <c r="FR53" s="32"/>
      <c r="FS53" s="32"/>
      <c r="FT53" s="32"/>
      <c r="FU53" s="32"/>
      <c r="FV53" s="32"/>
      <c r="FW53" s="32"/>
      <c r="FX53" s="32"/>
      <c r="FY53" s="32"/>
      <c r="FZ53" s="32"/>
      <c r="GA53" s="32"/>
      <c r="GB53" s="32"/>
      <c r="GC53" s="32"/>
      <c r="GD53" s="32"/>
      <c r="GE53" s="32"/>
      <c r="GF53" s="32"/>
      <c r="GG53" s="32"/>
      <c r="GH53" s="32"/>
      <c r="GI53" s="32"/>
      <c r="GJ53" s="32"/>
      <c r="GK53" s="32"/>
      <c r="GL53" s="32"/>
      <c r="GM53" s="32"/>
      <c r="GN53" s="32"/>
      <c r="GO53" s="32"/>
      <c r="GP53" s="32"/>
      <c r="GQ53" s="32"/>
      <c r="GR53" s="32"/>
      <c r="GS53" s="32"/>
      <c r="GT53" s="32"/>
      <c r="GU53" s="32"/>
      <c r="GV53" s="32"/>
      <c r="GW53" s="32"/>
      <c r="GX53" s="32"/>
      <c r="GY53" s="32"/>
      <c r="GZ53" s="32"/>
      <c r="HA53" s="32"/>
      <c r="HB53" s="32"/>
      <c r="HC53" s="32"/>
      <c r="HD53" s="32"/>
      <c r="HE53" s="32"/>
      <c r="HF53" s="32"/>
      <c r="HG53" s="32"/>
      <c r="HH53" s="32"/>
      <c r="HI53" s="32"/>
      <c r="HJ53" s="32"/>
      <c r="HK53" s="32"/>
      <c r="HL53" s="32"/>
      <c r="HM53" s="32"/>
      <c r="HN53" s="32"/>
      <c r="HO53" s="32"/>
      <c r="HP53" s="32"/>
      <c r="HQ53" s="32"/>
      <c r="HR53" s="32"/>
      <c r="HS53" s="32"/>
      <c r="HT53" s="32"/>
      <c r="HU53" s="32"/>
      <c r="HV53" s="32"/>
      <c r="HW53" s="32"/>
      <c r="HX53" s="32"/>
      <c r="HY53" s="32"/>
      <c r="HZ53" s="32"/>
      <c r="IA53" s="32"/>
      <c r="IB53" s="32"/>
      <c r="IC53" s="32"/>
      <c r="ID53" s="32"/>
      <c r="IE53" s="32"/>
      <c r="IF53" s="32"/>
      <c r="IG53" s="32"/>
    </row>
    <row r="54" spans="1:241" ht="24" customHeight="1" x14ac:dyDescent="0.2">
      <c r="A54" s="27">
        <v>47</v>
      </c>
      <c r="B54" s="57" t="s">
        <v>76</v>
      </c>
      <c r="C54" s="57" t="s">
        <v>77</v>
      </c>
      <c r="D54" s="57" t="s">
        <v>100</v>
      </c>
      <c r="E54" s="57" t="s">
        <v>101</v>
      </c>
      <c r="F54" s="57" t="s">
        <v>78</v>
      </c>
      <c r="G54" s="59">
        <v>4</v>
      </c>
      <c r="H54" s="58">
        <v>40</v>
      </c>
      <c r="I54" s="28" t="s">
        <v>39</v>
      </c>
      <c r="J54" s="61" t="s">
        <v>88</v>
      </c>
      <c r="K54" s="58">
        <v>2</v>
      </c>
      <c r="L54" s="65" t="s">
        <v>112</v>
      </c>
      <c r="M54" s="56">
        <v>4594.8500000000004</v>
      </c>
      <c r="N54" s="56"/>
      <c r="O54" s="54">
        <f t="shared" ref="O54" si="62">+M54+N54</f>
        <v>4594.8500000000004</v>
      </c>
      <c r="P54" s="56"/>
      <c r="Q54" s="52">
        <f t="shared" ref="Q54" si="63">+O54/30*24</f>
        <v>3675.8800000000006</v>
      </c>
      <c r="R54" s="54">
        <f t="shared" ref="R54" si="64">+O54/30*50</f>
        <v>7658.0833333333348</v>
      </c>
      <c r="S54" s="53">
        <f t="shared" si="1"/>
        <v>620.30475000000013</v>
      </c>
      <c r="T54" s="53">
        <f t="shared" ref="T54" si="65">+O54*3%</f>
        <v>137.84550000000002</v>
      </c>
      <c r="U54" s="53">
        <f t="shared" ref="U54" si="66">+O54*12.75%</f>
        <v>585.84337500000004</v>
      </c>
      <c r="V54" s="55">
        <f t="shared" ref="V54" si="67">+O54*2%</f>
        <v>91.897000000000006</v>
      </c>
      <c r="W54" s="53">
        <v>931</v>
      </c>
      <c r="X54" s="56"/>
      <c r="Y54" s="53">
        <f t="shared" ref="Y54" si="68">+O54*5%*12</f>
        <v>2756.9100000000003</v>
      </c>
      <c r="Z54" s="53">
        <f t="shared" ref="Z54" si="69">(Q54+R54)*30%</f>
        <v>3400.1890000000003</v>
      </c>
      <c r="AA54" s="63">
        <v>0</v>
      </c>
      <c r="AB54" s="53">
        <f t="shared" ref="AB54" si="70">+(O54+S54+T54+U54+V54+W54+X54)*12+Q54+R54+Y54+Z54+AA54</f>
        <v>101031.94983333335</v>
      </c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/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/>
      <c r="EL54" s="32"/>
      <c r="EM54" s="32"/>
      <c r="EN54" s="32"/>
      <c r="EO54" s="32"/>
      <c r="EP54" s="32"/>
      <c r="EQ54" s="32"/>
      <c r="ER54" s="32"/>
      <c r="ES54" s="32"/>
      <c r="ET54" s="32"/>
      <c r="EU54" s="32"/>
      <c r="EV54" s="32"/>
      <c r="EW54" s="32"/>
      <c r="EX54" s="32"/>
      <c r="EY54" s="32"/>
      <c r="EZ54" s="32"/>
      <c r="FA54" s="32"/>
      <c r="FB54" s="32"/>
      <c r="FC54" s="32"/>
      <c r="FD54" s="32"/>
      <c r="FE54" s="32"/>
      <c r="FF54" s="32"/>
      <c r="FG54" s="32"/>
      <c r="FH54" s="32"/>
      <c r="FI54" s="32"/>
      <c r="FJ54" s="32"/>
      <c r="FK54" s="32"/>
      <c r="FL54" s="32"/>
      <c r="FM54" s="32"/>
      <c r="FN54" s="32"/>
      <c r="FO54" s="32"/>
      <c r="FP54" s="32"/>
      <c r="FQ54" s="32"/>
      <c r="FR54" s="32"/>
      <c r="FS54" s="32"/>
      <c r="FT54" s="32"/>
      <c r="FU54" s="32"/>
      <c r="FV54" s="32"/>
      <c r="FW54" s="32"/>
      <c r="FX54" s="32"/>
      <c r="FY54" s="32"/>
      <c r="FZ54" s="32"/>
      <c r="GA54" s="32"/>
      <c r="GB54" s="32"/>
      <c r="GC54" s="32"/>
      <c r="GD54" s="32"/>
      <c r="GE54" s="32"/>
      <c r="GF54" s="32"/>
      <c r="GG54" s="32"/>
      <c r="GH54" s="32"/>
      <c r="GI54" s="32"/>
      <c r="GJ54" s="32"/>
      <c r="GK54" s="32"/>
      <c r="GL54" s="32"/>
      <c r="GM54" s="32"/>
      <c r="GN54" s="32"/>
      <c r="GO54" s="32"/>
      <c r="GP54" s="32"/>
      <c r="GQ54" s="32"/>
      <c r="GR54" s="32"/>
      <c r="GS54" s="32"/>
      <c r="GT54" s="32"/>
      <c r="GU54" s="32"/>
      <c r="GV54" s="32"/>
      <c r="GW54" s="32"/>
      <c r="GX54" s="32"/>
      <c r="GY54" s="32"/>
      <c r="GZ54" s="32"/>
      <c r="HA54" s="32"/>
      <c r="HB54" s="32"/>
      <c r="HC54" s="32"/>
      <c r="HD54" s="32"/>
      <c r="HE54" s="32"/>
      <c r="HF54" s="32"/>
      <c r="HG54" s="32"/>
      <c r="HH54" s="32"/>
      <c r="HI54" s="32"/>
      <c r="HJ54" s="32"/>
      <c r="HK54" s="32"/>
      <c r="HL54" s="32"/>
      <c r="HM54" s="32"/>
      <c r="HN54" s="32"/>
      <c r="HO54" s="32"/>
      <c r="HP54" s="32"/>
      <c r="HQ54" s="32"/>
      <c r="HR54" s="32"/>
      <c r="HS54" s="32"/>
      <c r="HT54" s="32"/>
      <c r="HU54" s="32"/>
      <c r="HV54" s="32"/>
      <c r="HW54" s="32"/>
      <c r="HX54" s="32"/>
      <c r="HY54" s="32"/>
      <c r="HZ54" s="32"/>
      <c r="IA54" s="32"/>
      <c r="IB54" s="32"/>
      <c r="IC54" s="32"/>
      <c r="ID54" s="32"/>
      <c r="IE54" s="32"/>
      <c r="IF54" s="32"/>
      <c r="IG54" s="32"/>
    </row>
    <row r="55" spans="1:241" ht="24" customHeight="1" x14ac:dyDescent="0.2">
      <c r="A55" s="28">
        <v>48</v>
      </c>
      <c r="B55" s="57" t="s">
        <v>76</v>
      </c>
      <c r="C55" s="57" t="s">
        <v>77</v>
      </c>
      <c r="D55" s="57" t="s">
        <v>100</v>
      </c>
      <c r="E55" s="57" t="s">
        <v>101</v>
      </c>
      <c r="F55" s="57" t="s">
        <v>78</v>
      </c>
      <c r="G55" s="59">
        <v>4</v>
      </c>
      <c r="H55" s="58">
        <v>40</v>
      </c>
      <c r="I55" s="28" t="s">
        <v>39</v>
      </c>
      <c r="J55" s="61" t="s">
        <v>89</v>
      </c>
      <c r="K55" s="58">
        <v>2</v>
      </c>
      <c r="L55" s="65" t="s">
        <v>114</v>
      </c>
      <c r="M55" s="56">
        <v>4594.8500000000004</v>
      </c>
      <c r="N55" s="56"/>
      <c r="O55" s="54">
        <f t="shared" si="16"/>
        <v>4594.8500000000004</v>
      </c>
      <c r="P55" s="56"/>
      <c r="Q55" s="52">
        <f t="shared" si="0"/>
        <v>3675.8800000000006</v>
      </c>
      <c r="R55" s="54">
        <f t="shared" si="17"/>
        <v>7658.0833333333348</v>
      </c>
      <c r="S55" s="53">
        <f t="shared" si="1"/>
        <v>620.30475000000013</v>
      </c>
      <c r="T55" s="53">
        <f t="shared" si="2"/>
        <v>137.84550000000002</v>
      </c>
      <c r="U55" s="53">
        <f t="shared" si="3"/>
        <v>585.84337500000004</v>
      </c>
      <c r="V55" s="55">
        <f t="shared" si="18"/>
        <v>91.897000000000006</v>
      </c>
      <c r="W55" s="53">
        <v>931</v>
      </c>
      <c r="X55" s="56"/>
      <c r="Y55" s="53">
        <f t="shared" si="4"/>
        <v>2756.9100000000003</v>
      </c>
      <c r="Z55" s="53">
        <f t="shared" si="5"/>
        <v>3400.1890000000003</v>
      </c>
      <c r="AA55" s="63">
        <v>0</v>
      </c>
      <c r="AB55" s="53">
        <f t="shared" si="6"/>
        <v>101031.94983333335</v>
      </c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  <c r="DW55" s="32"/>
      <c r="DX55" s="32"/>
      <c r="DY55" s="32"/>
      <c r="DZ55" s="32"/>
      <c r="EA55" s="32"/>
      <c r="EB55" s="32"/>
      <c r="EC55" s="32"/>
      <c r="ED55" s="32"/>
      <c r="EE55" s="32"/>
      <c r="EF55" s="32"/>
      <c r="EG55" s="32"/>
      <c r="EH55" s="32"/>
      <c r="EI55" s="32"/>
      <c r="EJ55" s="32"/>
      <c r="EK55" s="32"/>
      <c r="EL55" s="32"/>
      <c r="EM55" s="32"/>
      <c r="EN55" s="32"/>
      <c r="EO55" s="32"/>
      <c r="EP55" s="32"/>
      <c r="EQ55" s="32"/>
      <c r="ER55" s="32"/>
      <c r="ES55" s="32"/>
      <c r="ET55" s="32"/>
      <c r="EU55" s="32"/>
      <c r="EV55" s="32"/>
      <c r="EW55" s="32"/>
      <c r="EX55" s="32"/>
      <c r="EY55" s="32"/>
      <c r="EZ55" s="32"/>
      <c r="FA55" s="32"/>
      <c r="FB55" s="32"/>
      <c r="FC55" s="32"/>
      <c r="FD55" s="32"/>
      <c r="FE55" s="32"/>
      <c r="FF55" s="32"/>
      <c r="FG55" s="32"/>
      <c r="FH55" s="32"/>
      <c r="FI55" s="32"/>
      <c r="FJ55" s="32"/>
      <c r="FK55" s="32"/>
      <c r="FL55" s="32"/>
      <c r="FM55" s="32"/>
      <c r="FN55" s="32"/>
      <c r="FO55" s="32"/>
      <c r="FP55" s="32"/>
      <c r="FQ55" s="32"/>
      <c r="FR55" s="32"/>
      <c r="FS55" s="32"/>
      <c r="FT55" s="32"/>
      <c r="FU55" s="32"/>
      <c r="FV55" s="32"/>
      <c r="FW55" s="32"/>
      <c r="FX55" s="32"/>
      <c r="FY55" s="32"/>
      <c r="FZ55" s="32"/>
      <c r="GA55" s="32"/>
      <c r="GB55" s="32"/>
      <c r="GC55" s="32"/>
      <c r="GD55" s="32"/>
      <c r="GE55" s="32"/>
      <c r="GF55" s="32"/>
      <c r="GG55" s="32"/>
      <c r="GH55" s="32"/>
      <c r="GI55" s="32"/>
      <c r="GJ55" s="32"/>
      <c r="GK55" s="32"/>
      <c r="GL55" s="32"/>
      <c r="GM55" s="32"/>
      <c r="GN55" s="32"/>
      <c r="GO55" s="32"/>
      <c r="GP55" s="32"/>
      <c r="GQ55" s="32"/>
      <c r="GR55" s="32"/>
      <c r="GS55" s="32"/>
      <c r="GT55" s="32"/>
      <c r="GU55" s="32"/>
      <c r="GV55" s="32"/>
      <c r="GW55" s="32"/>
      <c r="GX55" s="32"/>
      <c r="GY55" s="32"/>
      <c r="GZ55" s="32"/>
      <c r="HA55" s="32"/>
      <c r="HB55" s="32"/>
      <c r="HC55" s="32"/>
      <c r="HD55" s="32"/>
      <c r="HE55" s="32"/>
      <c r="HF55" s="32"/>
      <c r="HG55" s="32"/>
      <c r="HH55" s="32"/>
      <c r="HI55" s="32"/>
      <c r="HJ55" s="32"/>
      <c r="HK55" s="32"/>
      <c r="HL55" s="32"/>
      <c r="HM55" s="32"/>
      <c r="HN55" s="32"/>
      <c r="HO55" s="32"/>
      <c r="HP55" s="32"/>
      <c r="HQ55" s="32"/>
      <c r="HR55" s="32"/>
      <c r="HS55" s="32"/>
      <c r="HT55" s="32"/>
      <c r="HU55" s="32"/>
      <c r="HV55" s="32"/>
      <c r="HW55" s="32"/>
      <c r="HX55" s="32"/>
      <c r="HY55" s="32"/>
      <c r="HZ55" s="32"/>
      <c r="IA55" s="32"/>
      <c r="IB55" s="32"/>
      <c r="IC55" s="32"/>
      <c r="ID55" s="32"/>
      <c r="IE55" s="32"/>
      <c r="IF55" s="32"/>
      <c r="IG55" s="32"/>
    </row>
    <row r="56" spans="1:241" ht="24" customHeight="1" x14ac:dyDescent="0.2">
      <c r="A56" s="23">
        <v>49</v>
      </c>
      <c r="B56" s="57" t="s">
        <v>76</v>
      </c>
      <c r="C56" s="57" t="s">
        <v>77</v>
      </c>
      <c r="D56" s="57" t="s">
        <v>100</v>
      </c>
      <c r="E56" s="57" t="s">
        <v>101</v>
      </c>
      <c r="F56" s="57" t="s">
        <v>78</v>
      </c>
      <c r="G56" s="59">
        <v>4</v>
      </c>
      <c r="H56" s="58">
        <v>40</v>
      </c>
      <c r="I56" s="28" t="s">
        <v>39</v>
      </c>
      <c r="J56" s="61" t="s">
        <v>90</v>
      </c>
      <c r="K56" s="58">
        <v>2</v>
      </c>
      <c r="L56" s="65" t="s">
        <v>114</v>
      </c>
      <c r="M56" s="56">
        <v>4594.95</v>
      </c>
      <c r="N56" s="56"/>
      <c r="O56" s="54">
        <f t="shared" si="16"/>
        <v>4594.95</v>
      </c>
      <c r="P56" s="56"/>
      <c r="Q56" s="52">
        <f t="shared" si="0"/>
        <v>3675.96</v>
      </c>
      <c r="R56" s="54">
        <f t="shared" si="17"/>
        <v>7658.25</v>
      </c>
      <c r="S56" s="53">
        <f t="shared" si="1"/>
        <v>620.31825000000003</v>
      </c>
      <c r="T56" s="53">
        <f t="shared" si="2"/>
        <v>137.8485</v>
      </c>
      <c r="U56" s="53">
        <f t="shared" si="3"/>
        <v>585.85612500000002</v>
      </c>
      <c r="V56" s="55">
        <f t="shared" si="18"/>
        <v>91.899000000000001</v>
      </c>
      <c r="W56" s="53">
        <v>931</v>
      </c>
      <c r="X56" s="56"/>
      <c r="Y56" s="53">
        <f t="shared" si="4"/>
        <v>2756.9700000000003</v>
      </c>
      <c r="Z56" s="53">
        <f t="shared" si="5"/>
        <v>3400.2629999999995</v>
      </c>
      <c r="AA56" s="63">
        <v>0</v>
      </c>
      <c r="AB56" s="53">
        <f t="shared" si="6"/>
        <v>101033.90550000002</v>
      </c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2"/>
      <c r="DV56" s="32"/>
      <c r="DW56" s="32"/>
      <c r="DX56" s="32"/>
      <c r="DY56" s="32"/>
      <c r="DZ56" s="32"/>
      <c r="EA56" s="32"/>
      <c r="EB56" s="32"/>
      <c r="EC56" s="32"/>
      <c r="ED56" s="32"/>
      <c r="EE56" s="32"/>
      <c r="EF56" s="32"/>
      <c r="EG56" s="32"/>
      <c r="EH56" s="32"/>
      <c r="EI56" s="32"/>
      <c r="EJ56" s="32"/>
      <c r="EK56" s="32"/>
      <c r="EL56" s="32"/>
      <c r="EM56" s="32"/>
      <c r="EN56" s="32"/>
      <c r="EO56" s="32"/>
      <c r="EP56" s="32"/>
      <c r="EQ56" s="32"/>
      <c r="ER56" s="32"/>
      <c r="ES56" s="32"/>
      <c r="ET56" s="32"/>
      <c r="EU56" s="32"/>
      <c r="EV56" s="32"/>
      <c r="EW56" s="32"/>
      <c r="EX56" s="32"/>
      <c r="EY56" s="32"/>
      <c r="EZ56" s="32"/>
      <c r="FA56" s="32"/>
      <c r="FB56" s="32"/>
      <c r="FC56" s="32"/>
      <c r="FD56" s="32"/>
      <c r="FE56" s="32"/>
      <c r="FF56" s="32"/>
      <c r="FG56" s="32"/>
      <c r="FH56" s="32"/>
      <c r="FI56" s="32"/>
      <c r="FJ56" s="32"/>
      <c r="FK56" s="32"/>
      <c r="FL56" s="32"/>
      <c r="FM56" s="32"/>
      <c r="FN56" s="32"/>
      <c r="FO56" s="32"/>
      <c r="FP56" s="32"/>
      <c r="FQ56" s="32"/>
      <c r="FR56" s="32"/>
      <c r="FS56" s="32"/>
      <c r="FT56" s="32"/>
      <c r="FU56" s="32"/>
      <c r="FV56" s="32"/>
      <c r="FW56" s="32"/>
      <c r="FX56" s="32"/>
      <c r="FY56" s="32"/>
      <c r="FZ56" s="32"/>
      <c r="GA56" s="32"/>
      <c r="GB56" s="32"/>
      <c r="GC56" s="32"/>
      <c r="GD56" s="32"/>
      <c r="GE56" s="32"/>
      <c r="GF56" s="32"/>
      <c r="GG56" s="32"/>
      <c r="GH56" s="32"/>
      <c r="GI56" s="32"/>
      <c r="GJ56" s="32"/>
      <c r="GK56" s="32"/>
      <c r="GL56" s="32"/>
      <c r="GM56" s="32"/>
      <c r="GN56" s="32"/>
      <c r="GO56" s="32"/>
      <c r="GP56" s="32"/>
      <c r="GQ56" s="32"/>
      <c r="GR56" s="32"/>
      <c r="GS56" s="32"/>
      <c r="GT56" s="32"/>
      <c r="GU56" s="32"/>
      <c r="GV56" s="32"/>
      <c r="GW56" s="32"/>
      <c r="GX56" s="32"/>
      <c r="GY56" s="32"/>
      <c r="GZ56" s="32"/>
      <c r="HA56" s="32"/>
      <c r="HB56" s="32"/>
      <c r="HC56" s="32"/>
      <c r="HD56" s="32"/>
      <c r="HE56" s="32"/>
      <c r="HF56" s="32"/>
      <c r="HG56" s="32"/>
      <c r="HH56" s="32"/>
      <c r="HI56" s="32"/>
      <c r="HJ56" s="32"/>
      <c r="HK56" s="32"/>
      <c r="HL56" s="32"/>
      <c r="HM56" s="32"/>
      <c r="HN56" s="32"/>
      <c r="HO56" s="32"/>
      <c r="HP56" s="32"/>
      <c r="HQ56" s="32"/>
      <c r="HR56" s="32"/>
      <c r="HS56" s="32"/>
      <c r="HT56" s="32"/>
      <c r="HU56" s="32"/>
      <c r="HV56" s="32"/>
      <c r="HW56" s="32"/>
      <c r="HX56" s="32"/>
      <c r="HY56" s="32"/>
      <c r="HZ56" s="32"/>
      <c r="IA56" s="32"/>
      <c r="IB56" s="32"/>
      <c r="IC56" s="32"/>
      <c r="ID56" s="32"/>
      <c r="IE56" s="32"/>
      <c r="IF56" s="32"/>
      <c r="IG56" s="32"/>
    </row>
    <row r="57" spans="1:241" ht="24" customHeight="1" x14ac:dyDescent="0.2">
      <c r="A57" s="27">
        <v>50</v>
      </c>
      <c r="B57" s="57" t="s">
        <v>76</v>
      </c>
      <c r="C57" s="57" t="s">
        <v>77</v>
      </c>
      <c r="D57" s="57" t="s">
        <v>100</v>
      </c>
      <c r="E57" s="57" t="s">
        <v>101</v>
      </c>
      <c r="F57" s="57" t="s">
        <v>78</v>
      </c>
      <c r="G57" s="59">
        <v>3</v>
      </c>
      <c r="H57" s="58">
        <v>40</v>
      </c>
      <c r="I57" s="28" t="s">
        <v>39</v>
      </c>
      <c r="J57" s="61" t="s">
        <v>91</v>
      </c>
      <c r="K57" s="58">
        <v>2</v>
      </c>
      <c r="L57" s="65" t="s">
        <v>114</v>
      </c>
      <c r="M57" s="56">
        <v>4391.55</v>
      </c>
      <c r="N57" s="56"/>
      <c r="O57" s="54">
        <f t="shared" si="16"/>
        <v>4391.55</v>
      </c>
      <c r="P57" s="56"/>
      <c r="Q57" s="52">
        <f t="shared" si="0"/>
        <v>3513.2400000000007</v>
      </c>
      <c r="R57" s="54">
        <f t="shared" si="17"/>
        <v>7319.2500000000009</v>
      </c>
      <c r="S57" s="53">
        <f t="shared" si="1"/>
        <v>592.85925000000009</v>
      </c>
      <c r="T57" s="53">
        <f t="shared" si="2"/>
        <v>131.7465</v>
      </c>
      <c r="U57" s="53">
        <f t="shared" si="3"/>
        <v>559.92262500000004</v>
      </c>
      <c r="V57" s="55">
        <f t="shared" si="18"/>
        <v>87.831000000000003</v>
      </c>
      <c r="W57" s="53">
        <v>931</v>
      </c>
      <c r="X57" s="56"/>
      <c r="Y57" s="53">
        <f t="shared" si="4"/>
        <v>2634.9300000000003</v>
      </c>
      <c r="Z57" s="53">
        <f t="shared" si="5"/>
        <v>3249.7470000000003</v>
      </c>
      <c r="AA57" s="63">
        <v>0</v>
      </c>
      <c r="AB57" s="53">
        <f t="shared" si="6"/>
        <v>97056.079500000022</v>
      </c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2"/>
      <c r="DW57" s="32"/>
      <c r="DX57" s="32"/>
      <c r="DY57" s="32"/>
      <c r="DZ57" s="32"/>
      <c r="EA57" s="32"/>
      <c r="EB57" s="32"/>
      <c r="EC57" s="32"/>
      <c r="ED57" s="32"/>
      <c r="EE57" s="32"/>
      <c r="EF57" s="32"/>
      <c r="EG57" s="32"/>
      <c r="EH57" s="32"/>
      <c r="EI57" s="32"/>
      <c r="EJ57" s="32"/>
      <c r="EK57" s="32"/>
      <c r="EL57" s="32"/>
      <c r="EM57" s="32"/>
      <c r="EN57" s="32"/>
      <c r="EO57" s="32"/>
      <c r="EP57" s="32"/>
      <c r="EQ57" s="32"/>
      <c r="ER57" s="32"/>
      <c r="ES57" s="32"/>
      <c r="ET57" s="32"/>
      <c r="EU57" s="32"/>
      <c r="EV57" s="32"/>
      <c r="EW57" s="32"/>
      <c r="EX57" s="32"/>
      <c r="EY57" s="32"/>
      <c r="EZ57" s="32"/>
      <c r="FA57" s="32"/>
      <c r="FB57" s="32"/>
      <c r="FC57" s="32"/>
      <c r="FD57" s="32"/>
      <c r="FE57" s="32"/>
      <c r="FF57" s="32"/>
      <c r="FG57" s="32"/>
      <c r="FH57" s="32"/>
      <c r="FI57" s="32"/>
      <c r="FJ57" s="32"/>
      <c r="FK57" s="32"/>
      <c r="FL57" s="32"/>
      <c r="FM57" s="32"/>
      <c r="FN57" s="32"/>
      <c r="FO57" s="32"/>
      <c r="FP57" s="32"/>
      <c r="FQ57" s="32"/>
      <c r="FR57" s="32"/>
      <c r="FS57" s="32"/>
      <c r="FT57" s="32"/>
      <c r="FU57" s="32"/>
      <c r="FV57" s="32"/>
      <c r="FW57" s="32"/>
      <c r="FX57" s="32"/>
      <c r="FY57" s="32"/>
      <c r="FZ57" s="32"/>
      <c r="GA57" s="32"/>
      <c r="GB57" s="32"/>
      <c r="GC57" s="32"/>
      <c r="GD57" s="32"/>
      <c r="GE57" s="32"/>
      <c r="GF57" s="32"/>
      <c r="GG57" s="32"/>
      <c r="GH57" s="32"/>
      <c r="GI57" s="32"/>
      <c r="GJ57" s="32"/>
      <c r="GK57" s="32"/>
      <c r="GL57" s="32"/>
      <c r="GM57" s="32"/>
      <c r="GN57" s="32"/>
      <c r="GO57" s="32"/>
      <c r="GP57" s="32"/>
      <c r="GQ57" s="32"/>
      <c r="GR57" s="32"/>
      <c r="GS57" s="32"/>
      <c r="GT57" s="32"/>
      <c r="GU57" s="32"/>
      <c r="GV57" s="32"/>
      <c r="GW57" s="32"/>
      <c r="GX57" s="32"/>
      <c r="GY57" s="32"/>
      <c r="GZ57" s="32"/>
      <c r="HA57" s="32"/>
      <c r="HB57" s="32"/>
      <c r="HC57" s="32"/>
      <c r="HD57" s="32"/>
      <c r="HE57" s="32"/>
      <c r="HF57" s="32"/>
      <c r="HG57" s="32"/>
      <c r="HH57" s="32"/>
      <c r="HI57" s="32"/>
      <c r="HJ57" s="32"/>
      <c r="HK57" s="32"/>
      <c r="HL57" s="32"/>
      <c r="HM57" s="32"/>
      <c r="HN57" s="32"/>
      <c r="HO57" s="32"/>
      <c r="HP57" s="32"/>
      <c r="HQ57" s="32"/>
      <c r="HR57" s="32"/>
      <c r="HS57" s="32"/>
      <c r="HT57" s="32"/>
      <c r="HU57" s="32"/>
      <c r="HV57" s="32"/>
      <c r="HW57" s="32"/>
      <c r="HX57" s="32"/>
      <c r="HY57" s="32"/>
      <c r="HZ57" s="32"/>
      <c r="IA57" s="32"/>
      <c r="IB57" s="32"/>
      <c r="IC57" s="32"/>
      <c r="ID57" s="32"/>
      <c r="IE57" s="32"/>
      <c r="IF57" s="32"/>
      <c r="IG57" s="32"/>
    </row>
    <row r="58" spans="1:241" ht="24" customHeight="1" x14ac:dyDescent="0.2">
      <c r="A58" s="28">
        <v>51</v>
      </c>
      <c r="B58" s="57" t="s">
        <v>76</v>
      </c>
      <c r="C58" s="57" t="s">
        <v>77</v>
      </c>
      <c r="D58" s="57" t="s">
        <v>100</v>
      </c>
      <c r="E58" s="57" t="s">
        <v>101</v>
      </c>
      <c r="F58" s="57" t="s">
        <v>78</v>
      </c>
      <c r="G58" s="27">
        <v>3</v>
      </c>
      <c r="H58" s="58">
        <v>40</v>
      </c>
      <c r="I58" s="28" t="s">
        <v>39</v>
      </c>
      <c r="J58" s="61" t="s">
        <v>92</v>
      </c>
      <c r="K58" s="58">
        <v>2</v>
      </c>
      <c r="L58" s="65" t="s">
        <v>114</v>
      </c>
      <c r="M58" s="56">
        <v>4391.8500000000004</v>
      </c>
      <c r="N58" s="56"/>
      <c r="O58" s="54">
        <f t="shared" si="16"/>
        <v>4391.8500000000004</v>
      </c>
      <c r="P58" s="56"/>
      <c r="Q58" s="52">
        <f t="shared" si="0"/>
        <v>3513.4800000000005</v>
      </c>
      <c r="R58" s="54">
        <f t="shared" si="17"/>
        <v>7319.7500000000009</v>
      </c>
      <c r="S58" s="53">
        <f t="shared" si="1"/>
        <v>592.89975000000004</v>
      </c>
      <c r="T58" s="53">
        <f t="shared" si="2"/>
        <v>131.75550000000001</v>
      </c>
      <c r="U58" s="53">
        <f t="shared" si="3"/>
        <v>559.9608750000001</v>
      </c>
      <c r="V58" s="55">
        <f t="shared" si="18"/>
        <v>87.837000000000003</v>
      </c>
      <c r="W58" s="53">
        <v>931</v>
      </c>
      <c r="X58" s="56"/>
      <c r="Y58" s="53">
        <f t="shared" si="4"/>
        <v>2635.1100000000006</v>
      </c>
      <c r="Z58" s="53">
        <f t="shared" si="5"/>
        <v>3249.9690000000005</v>
      </c>
      <c r="AA58" s="63">
        <v>0</v>
      </c>
      <c r="AB58" s="53">
        <f t="shared" si="6"/>
        <v>97061.946500000005</v>
      </c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/>
      <c r="DY58" s="32"/>
      <c r="DZ58" s="32"/>
      <c r="EA58" s="32"/>
      <c r="EB58" s="32"/>
      <c r="EC58" s="32"/>
      <c r="ED58" s="32"/>
      <c r="EE58" s="32"/>
      <c r="EF58" s="32"/>
      <c r="EG58" s="32"/>
      <c r="EH58" s="32"/>
      <c r="EI58" s="32"/>
      <c r="EJ58" s="32"/>
      <c r="EK58" s="32"/>
      <c r="EL58" s="32"/>
      <c r="EM58" s="32"/>
      <c r="EN58" s="32"/>
      <c r="EO58" s="32"/>
      <c r="EP58" s="32"/>
      <c r="EQ58" s="32"/>
      <c r="ER58" s="32"/>
      <c r="ES58" s="32"/>
      <c r="ET58" s="32"/>
      <c r="EU58" s="32"/>
      <c r="EV58" s="32"/>
      <c r="EW58" s="32"/>
      <c r="EX58" s="32"/>
      <c r="EY58" s="32"/>
      <c r="EZ58" s="32"/>
      <c r="FA58" s="32"/>
      <c r="FB58" s="32"/>
      <c r="FC58" s="32"/>
      <c r="FD58" s="32"/>
      <c r="FE58" s="32"/>
      <c r="FF58" s="32"/>
      <c r="FG58" s="32"/>
      <c r="FH58" s="32"/>
      <c r="FI58" s="32"/>
      <c r="FJ58" s="32"/>
      <c r="FK58" s="32"/>
      <c r="FL58" s="32"/>
      <c r="FM58" s="32"/>
      <c r="FN58" s="32"/>
      <c r="FO58" s="32"/>
      <c r="FP58" s="32"/>
      <c r="FQ58" s="32"/>
      <c r="FR58" s="32"/>
      <c r="FS58" s="32"/>
      <c r="FT58" s="32"/>
      <c r="FU58" s="32"/>
      <c r="FV58" s="32"/>
      <c r="FW58" s="32"/>
      <c r="FX58" s="32"/>
      <c r="FY58" s="32"/>
      <c r="FZ58" s="32"/>
      <c r="GA58" s="32"/>
      <c r="GB58" s="32"/>
      <c r="GC58" s="32"/>
      <c r="GD58" s="32"/>
      <c r="GE58" s="32"/>
      <c r="GF58" s="32"/>
      <c r="GG58" s="32"/>
      <c r="GH58" s="32"/>
      <c r="GI58" s="32"/>
      <c r="GJ58" s="32"/>
      <c r="GK58" s="32"/>
      <c r="GL58" s="32"/>
      <c r="GM58" s="32"/>
      <c r="GN58" s="32"/>
      <c r="GO58" s="32"/>
      <c r="GP58" s="32"/>
      <c r="GQ58" s="32"/>
      <c r="GR58" s="32"/>
      <c r="GS58" s="32"/>
      <c r="GT58" s="32"/>
      <c r="GU58" s="32"/>
      <c r="GV58" s="32"/>
      <c r="GW58" s="32"/>
      <c r="GX58" s="32"/>
      <c r="GY58" s="32"/>
      <c r="GZ58" s="32"/>
      <c r="HA58" s="32"/>
      <c r="HB58" s="32"/>
      <c r="HC58" s="32"/>
      <c r="HD58" s="32"/>
      <c r="HE58" s="32"/>
      <c r="HF58" s="32"/>
      <c r="HG58" s="32"/>
      <c r="HH58" s="32"/>
      <c r="HI58" s="32"/>
      <c r="HJ58" s="32"/>
      <c r="HK58" s="32"/>
      <c r="HL58" s="32"/>
      <c r="HM58" s="32"/>
      <c r="HN58" s="32"/>
      <c r="HO58" s="32"/>
      <c r="HP58" s="32"/>
      <c r="HQ58" s="32"/>
      <c r="HR58" s="32"/>
      <c r="HS58" s="32"/>
      <c r="HT58" s="32"/>
      <c r="HU58" s="32"/>
      <c r="HV58" s="32"/>
      <c r="HW58" s="32"/>
      <c r="HX58" s="32"/>
      <c r="HY58" s="32"/>
      <c r="HZ58" s="32"/>
      <c r="IA58" s="32"/>
      <c r="IB58" s="32"/>
      <c r="IC58" s="32"/>
      <c r="ID58" s="32"/>
      <c r="IE58" s="32"/>
      <c r="IF58" s="32"/>
      <c r="IG58" s="32"/>
    </row>
    <row r="59" spans="1:241" ht="24" customHeight="1" x14ac:dyDescent="0.2">
      <c r="A59" s="23">
        <v>52</v>
      </c>
      <c r="B59" s="57" t="s">
        <v>76</v>
      </c>
      <c r="C59" s="57" t="s">
        <v>77</v>
      </c>
      <c r="D59" s="57" t="s">
        <v>100</v>
      </c>
      <c r="E59" s="57" t="s">
        <v>101</v>
      </c>
      <c r="F59" s="57" t="s">
        <v>78</v>
      </c>
      <c r="G59" s="28">
        <v>3</v>
      </c>
      <c r="H59" s="58">
        <v>40</v>
      </c>
      <c r="I59" s="28" t="s">
        <v>39</v>
      </c>
      <c r="J59" s="61" t="s">
        <v>92</v>
      </c>
      <c r="K59" s="58">
        <v>2</v>
      </c>
      <c r="L59" s="65" t="s">
        <v>114</v>
      </c>
      <c r="M59" s="56">
        <v>4391.8500000000004</v>
      </c>
      <c r="N59" s="56"/>
      <c r="O59" s="54">
        <f t="shared" si="16"/>
        <v>4391.8500000000004</v>
      </c>
      <c r="P59" s="56"/>
      <c r="Q59" s="52">
        <f t="shared" si="0"/>
        <v>3513.4800000000005</v>
      </c>
      <c r="R59" s="54">
        <f t="shared" si="17"/>
        <v>7319.7500000000009</v>
      </c>
      <c r="S59" s="53">
        <f t="shared" si="1"/>
        <v>592.89975000000004</v>
      </c>
      <c r="T59" s="53">
        <f t="shared" si="2"/>
        <v>131.75550000000001</v>
      </c>
      <c r="U59" s="53">
        <f t="shared" si="3"/>
        <v>559.9608750000001</v>
      </c>
      <c r="V59" s="55">
        <f t="shared" si="18"/>
        <v>87.837000000000003</v>
      </c>
      <c r="W59" s="53">
        <v>931</v>
      </c>
      <c r="X59" s="56"/>
      <c r="Y59" s="53">
        <f t="shared" si="4"/>
        <v>2635.1100000000006</v>
      </c>
      <c r="Z59" s="53">
        <f t="shared" si="5"/>
        <v>3249.9690000000005</v>
      </c>
      <c r="AA59" s="63">
        <v>0</v>
      </c>
      <c r="AB59" s="53">
        <f t="shared" si="6"/>
        <v>97061.946500000005</v>
      </c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/>
      <c r="EL59" s="32"/>
      <c r="EM59" s="32"/>
      <c r="EN59" s="32"/>
      <c r="EO59" s="32"/>
      <c r="EP59" s="32"/>
      <c r="EQ59" s="32"/>
      <c r="ER59" s="32"/>
      <c r="ES59" s="32"/>
      <c r="ET59" s="32"/>
      <c r="EU59" s="32"/>
      <c r="EV59" s="32"/>
      <c r="EW59" s="32"/>
      <c r="EX59" s="32"/>
      <c r="EY59" s="32"/>
      <c r="EZ59" s="32"/>
      <c r="FA59" s="32"/>
      <c r="FB59" s="32"/>
      <c r="FC59" s="32"/>
      <c r="FD59" s="32"/>
      <c r="FE59" s="32"/>
      <c r="FF59" s="32"/>
      <c r="FG59" s="32"/>
      <c r="FH59" s="32"/>
      <c r="FI59" s="32"/>
      <c r="FJ59" s="32"/>
      <c r="FK59" s="32"/>
      <c r="FL59" s="32"/>
      <c r="FM59" s="32"/>
      <c r="FN59" s="32"/>
      <c r="FO59" s="32"/>
      <c r="FP59" s="32"/>
      <c r="FQ59" s="32"/>
      <c r="FR59" s="32"/>
      <c r="FS59" s="32"/>
      <c r="FT59" s="32"/>
      <c r="FU59" s="32"/>
      <c r="FV59" s="32"/>
      <c r="FW59" s="32"/>
      <c r="FX59" s="32"/>
      <c r="FY59" s="32"/>
      <c r="FZ59" s="32"/>
      <c r="GA59" s="32"/>
      <c r="GB59" s="32"/>
      <c r="GC59" s="32"/>
      <c r="GD59" s="32"/>
      <c r="GE59" s="32"/>
      <c r="GF59" s="32"/>
      <c r="GG59" s="32"/>
      <c r="GH59" s="32"/>
      <c r="GI59" s="32"/>
      <c r="GJ59" s="32"/>
      <c r="GK59" s="32"/>
      <c r="GL59" s="32"/>
      <c r="GM59" s="32"/>
      <c r="GN59" s="32"/>
      <c r="GO59" s="32"/>
      <c r="GP59" s="32"/>
      <c r="GQ59" s="32"/>
      <c r="GR59" s="32"/>
      <c r="GS59" s="32"/>
      <c r="GT59" s="32"/>
      <c r="GU59" s="32"/>
      <c r="GV59" s="32"/>
      <c r="GW59" s="32"/>
      <c r="GX59" s="32"/>
      <c r="GY59" s="32"/>
      <c r="GZ59" s="32"/>
      <c r="HA59" s="32"/>
      <c r="HB59" s="32"/>
      <c r="HC59" s="32"/>
      <c r="HD59" s="32"/>
      <c r="HE59" s="32"/>
      <c r="HF59" s="32"/>
      <c r="HG59" s="32"/>
      <c r="HH59" s="32"/>
      <c r="HI59" s="32"/>
      <c r="HJ59" s="32"/>
      <c r="HK59" s="32"/>
      <c r="HL59" s="32"/>
      <c r="HM59" s="32"/>
      <c r="HN59" s="32"/>
      <c r="HO59" s="32"/>
      <c r="HP59" s="32"/>
      <c r="HQ59" s="32"/>
      <c r="HR59" s="32"/>
      <c r="HS59" s="32"/>
      <c r="HT59" s="32"/>
      <c r="HU59" s="32"/>
      <c r="HV59" s="32"/>
      <c r="HW59" s="32"/>
      <c r="HX59" s="32"/>
      <c r="HY59" s="32"/>
      <c r="HZ59" s="32"/>
      <c r="IA59" s="32"/>
      <c r="IB59" s="32"/>
      <c r="IC59" s="32"/>
      <c r="ID59" s="32"/>
      <c r="IE59" s="32"/>
      <c r="IF59" s="32"/>
      <c r="IG59" s="32"/>
    </row>
    <row r="60" spans="1:241" ht="24" customHeight="1" x14ac:dyDescent="0.2">
      <c r="A60" s="27">
        <v>53</v>
      </c>
      <c r="B60" s="57" t="s">
        <v>76</v>
      </c>
      <c r="C60" s="57" t="s">
        <v>77</v>
      </c>
      <c r="D60" s="57" t="s">
        <v>100</v>
      </c>
      <c r="E60" s="57" t="s">
        <v>101</v>
      </c>
      <c r="F60" s="57" t="s">
        <v>78</v>
      </c>
      <c r="G60" s="28">
        <v>3</v>
      </c>
      <c r="H60" s="58">
        <v>40</v>
      </c>
      <c r="I60" s="28" t="s">
        <v>39</v>
      </c>
      <c r="J60" s="61" t="s">
        <v>92</v>
      </c>
      <c r="K60" s="58">
        <v>2</v>
      </c>
      <c r="L60" s="65" t="s">
        <v>114</v>
      </c>
      <c r="M60" s="56">
        <v>4391.8500000000004</v>
      </c>
      <c r="N60" s="56"/>
      <c r="O60" s="54">
        <f t="shared" si="16"/>
        <v>4391.8500000000004</v>
      </c>
      <c r="P60" s="56"/>
      <c r="Q60" s="52">
        <f t="shared" si="0"/>
        <v>3513.4800000000005</v>
      </c>
      <c r="R60" s="54">
        <f t="shared" si="17"/>
        <v>7319.7500000000009</v>
      </c>
      <c r="S60" s="53">
        <f t="shared" si="1"/>
        <v>592.89975000000004</v>
      </c>
      <c r="T60" s="53">
        <f t="shared" si="2"/>
        <v>131.75550000000001</v>
      </c>
      <c r="U60" s="53">
        <f t="shared" si="3"/>
        <v>559.9608750000001</v>
      </c>
      <c r="V60" s="55">
        <f t="shared" si="18"/>
        <v>87.837000000000003</v>
      </c>
      <c r="W60" s="53">
        <v>931</v>
      </c>
      <c r="X60" s="56"/>
      <c r="Y60" s="53">
        <f t="shared" si="4"/>
        <v>2635.1100000000006</v>
      </c>
      <c r="Z60" s="53">
        <f t="shared" si="5"/>
        <v>3249.9690000000005</v>
      </c>
      <c r="AA60" s="63">
        <v>0</v>
      </c>
      <c r="AB60" s="53">
        <f t="shared" si="6"/>
        <v>97061.946500000005</v>
      </c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32"/>
      <c r="GQ60" s="32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2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2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2"/>
    </row>
    <row r="61" spans="1:241" ht="24" customHeight="1" x14ac:dyDescent="0.2">
      <c r="A61" s="28">
        <v>54</v>
      </c>
      <c r="B61" s="57" t="s">
        <v>76</v>
      </c>
      <c r="C61" s="57" t="s">
        <v>77</v>
      </c>
      <c r="D61" s="57" t="s">
        <v>100</v>
      </c>
      <c r="E61" s="57" t="s">
        <v>101</v>
      </c>
      <c r="F61" s="57" t="s">
        <v>78</v>
      </c>
      <c r="G61" s="28">
        <v>3</v>
      </c>
      <c r="H61" s="58">
        <v>40</v>
      </c>
      <c r="I61" s="28" t="s">
        <v>39</v>
      </c>
      <c r="J61" s="61" t="s">
        <v>92</v>
      </c>
      <c r="K61" s="58">
        <v>2</v>
      </c>
      <c r="L61" s="65" t="s">
        <v>114</v>
      </c>
      <c r="M61" s="56">
        <v>4391.8500000000004</v>
      </c>
      <c r="N61" s="56"/>
      <c r="O61" s="54">
        <f t="shared" ref="O61" si="71">+M61+N61</f>
        <v>4391.8500000000004</v>
      </c>
      <c r="P61" s="56"/>
      <c r="Q61" s="52">
        <f t="shared" ref="Q61" si="72">+O61/30*24</f>
        <v>3513.4800000000005</v>
      </c>
      <c r="R61" s="54">
        <f t="shared" ref="R61" si="73">+O61/30*50</f>
        <v>7319.7500000000009</v>
      </c>
      <c r="S61" s="53">
        <f t="shared" si="1"/>
        <v>592.89975000000004</v>
      </c>
      <c r="T61" s="53">
        <f t="shared" ref="T61" si="74">+O61*3%</f>
        <v>131.75550000000001</v>
      </c>
      <c r="U61" s="53">
        <f t="shared" ref="U61" si="75">+O61*12.75%</f>
        <v>559.9608750000001</v>
      </c>
      <c r="V61" s="55">
        <f t="shared" ref="V61" si="76">+O61*2%</f>
        <v>87.837000000000003</v>
      </c>
      <c r="W61" s="53">
        <v>931</v>
      </c>
      <c r="X61" s="56"/>
      <c r="Y61" s="53">
        <f t="shared" ref="Y61" si="77">+O61*5%*12</f>
        <v>2635.1100000000006</v>
      </c>
      <c r="Z61" s="53">
        <f t="shared" ref="Z61" si="78">(Q61+R61)*30%</f>
        <v>3249.9690000000005</v>
      </c>
      <c r="AA61" s="63">
        <v>0</v>
      </c>
      <c r="AB61" s="53">
        <f t="shared" ref="AB61" si="79">+(O61+S61+T61+U61+V61+W61+X61)*12+Q61+R61+Y61+Z61+AA61</f>
        <v>97061.946500000005</v>
      </c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2"/>
      <c r="IC61" s="32"/>
      <c r="ID61" s="32"/>
      <c r="IE61" s="32"/>
      <c r="IF61" s="32"/>
      <c r="IG61" s="32"/>
    </row>
    <row r="62" spans="1:241" ht="24" customHeight="1" x14ac:dyDescent="0.2">
      <c r="A62" s="23">
        <v>55</v>
      </c>
      <c r="B62" s="57" t="s">
        <v>76</v>
      </c>
      <c r="C62" s="57" t="s">
        <v>77</v>
      </c>
      <c r="D62" s="57" t="s">
        <v>100</v>
      </c>
      <c r="E62" s="57" t="s">
        <v>101</v>
      </c>
      <c r="F62" s="57" t="s">
        <v>78</v>
      </c>
      <c r="G62" s="28">
        <v>3</v>
      </c>
      <c r="H62" s="58">
        <v>40</v>
      </c>
      <c r="I62" s="28" t="s">
        <v>39</v>
      </c>
      <c r="J62" s="61" t="s">
        <v>92</v>
      </c>
      <c r="K62" s="58">
        <v>2</v>
      </c>
      <c r="L62" s="65" t="s">
        <v>114</v>
      </c>
      <c r="M62" s="56">
        <v>4391.8500000000004</v>
      </c>
      <c r="N62" s="56"/>
      <c r="O62" s="54">
        <f t="shared" si="16"/>
        <v>4391.8500000000004</v>
      </c>
      <c r="P62" s="56"/>
      <c r="Q62" s="52">
        <f t="shared" si="0"/>
        <v>3513.4800000000005</v>
      </c>
      <c r="R62" s="54">
        <f t="shared" si="17"/>
        <v>7319.7500000000009</v>
      </c>
      <c r="S62" s="53">
        <f t="shared" si="1"/>
        <v>592.89975000000004</v>
      </c>
      <c r="T62" s="53">
        <f t="shared" si="2"/>
        <v>131.75550000000001</v>
      </c>
      <c r="U62" s="53">
        <f t="shared" si="3"/>
        <v>559.9608750000001</v>
      </c>
      <c r="V62" s="55">
        <f t="shared" si="18"/>
        <v>87.837000000000003</v>
      </c>
      <c r="W62" s="53">
        <v>931</v>
      </c>
      <c r="X62" s="56"/>
      <c r="Y62" s="53">
        <f t="shared" si="4"/>
        <v>2635.1100000000006</v>
      </c>
      <c r="Z62" s="53">
        <f t="shared" si="5"/>
        <v>3249.9690000000005</v>
      </c>
      <c r="AA62" s="63">
        <v>0</v>
      </c>
      <c r="AB62" s="53">
        <f t="shared" si="6"/>
        <v>97061.946500000005</v>
      </c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/>
      <c r="DY62" s="32"/>
      <c r="DZ62" s="32"/>
      <c r="EA62" s="32"/>
      <c r="EB62" s="32"/>
      <c r="EC62" s="32"/>
      <c r="ED62" s="32"/>
      <c r="EE62" s="32"/>
      <c r="EF62" s="32"/>
      <c r="EG62" s="32"/>
      <c r="EH62" s="32"/>
      <c r="EI62" s="32"/>
      <c r="EJ62" s="32"/>
      <c r="EK62" s="32"/>
      <c r="EL62" s="32"/>
      <c r="EM62" s="32"/>
      <c r="EN62" s="32"/>
      <c r="EO62" s="32"/>
      <c r="EP62" s="32"/>
      <c r="EQ62" s="32"/>
      <c r="ER62" s="32"/>
      <c r="ES62" s="32"/>
      <c r="ET62" s="32"/>
      <c r="EU62" s="32"/>
      <c r="EV62" s="32"/>
      <c r="EW62" s="32"/>
      <c r="EX62" s="32"/>
      <c r="EY62" s="32"/>
      <c r="EZ62" s="32"/>
      <c r="FA62" s="32"/>
      <c r="FB62" s="32"/>
      <c r="FC62" s="32"/>
      <c r="FD62" s="32"/>
      <c r="FE62" s="32"/>
      <c r="FF62" s="32"/>
      <c r="FG62" s="32"/>
      <c r="FH62" s="32"/>
      <c r="FI62" s="32"/>
      <c r="FJ62" s="32"/>
      <c r="FK62" s="32"/>
      <c r="FL62" s="32"/>
      <c r="FM62" s="32"/>
      <c r="FN62" s="32"/>
      <c r="FO62" s="32"/>
      <c r="FP62" s="32"/>
      <c r="FQ62" s="32"/>
      <c r="FR62" s="32"/>
      <c r="FS62" s="32"/>
      <c r="FT62" s="32"/>
      <c r="FU62" s="32"/>
      <c r="FV62" s="32"/>
      <c r="FW62" s="32"/>
      <c r="FX62" s="32"/>
      <c r="FY62" s="32"/>
      <c r="FZ62" s="32"/>
      <c r="GA62" s="32"/>
      <c r="GB62" s="32"/>
      <c r="GC62" s="32"/>
      <c r="GD62" s="32"/>
      <c r="GE62" s="32"/>
      <c r="GF62" s="32"/>
      <c r="GG62" s="32"/>
      <c r="GH62" s="32"/>
      <c r="GI62" s="32"/>
      <c r="GJ62" s="32"/>
      <c r="GK62" s="32"/>
      <c r="GL62" s="32"/>
      <c r="GM62" s="32"/>
      <c r="GN62" s="32"/>
      <c r="GO62" s="32"/>
      <c r="GP62" s="32"/>
      <c r="GQ62" s="32"/>
      <c r="GR62" s="32"/>
      <c r="GS62" s="32"/>
      <c r="GT62" s="32"/>
      <c r="GU62" s="32"/>
      <c r="GV62" s="32"/>
      <c r="GW62" s="32"/>
      <c r="GX62" s="32"/>
      <c r="GY62" s="32"/>
      <c r="GZ62" s="32"/>
      <c r="HA62" s="32"/>
      <c r="HB62" s="32"/>
      <c r="HC62" s="32"/>
      <c r="HD62" s="32"/>
      <c r="HE62" s="32"/>
      <c r="HF62" s="32"/>
      <c r="HG62" s="32"/>
      <c r="HH62" s="32"/>
      <c r="HI62" s="32"/>
      <c r="HJ62" s="32"/>
      <c r="HK62" s="32"/>
      <c r="HL62" s="32"/>
      <c r="HM62" s="32"/>
      <c r="HN62" s="32"/>
      <c r="HO62" s="32"/>
      <c r="HP62" s="32"/>
      <c r="HQ62" s="32"/>
      <c r="HR62" s="32"/>
      <c r="HS62" s="32"/>
      <c r="HT62" s="32"/>
      <c r="HU62" s="32"/>
      <c r="HV62" s="32"/>
      <c r="HW62" s="32"/>
      <c r="HX62" s="32"/>
      <c r="HY62" s="32"/>
      <c r="HZ62" s="32"/>
      <c r="IA62" s="32"/>
      <c r="IB62" s="32"/>
      <c r="IC62" s="32"/>
      <c r="ID62" s="32"/>
      <c r="IE62" s="32"/>
      <c r="IF62" s="32"/>
      <c r="IG62" s="32"/>
    </row>
    <row r="63" spans="1:241" ht="24" customHeight="1" x14ac:dyDescent="0.2">
      <c r="A63" s="27">
        <v>56</v>
      </c>
      <c r="B63" s="57" t="s">
        <v>76</v>
      </c>
      <c r="C63" s="57" t="s">
        <v>77</v>
      </c>
      <c r="D63" s="57" t="s">
        <v>100</v>
      </c>
      <c r="E63" s="57" t="s">
        <v>101</v>
      </c>
      <c r="F63" s="57" t="s">
        <v>78</v>
      </c>
      <c r="G63" s="59">
        <v>3</v>
      </c>
      <c r="H63" s="58">
        <v>40</v>
      </c>
      <c r="I63" s="28" t="s">
        <v>39</v>
      </c>
      <c r="J63" s="61" t="s">
        <v>92</v>
      </c>
      <c r="K63" s="58">
        <v>2</v>
      </c>
      <c r="L63" s="65" t="s">
        <v>114</v>
      </c>
      <c r="M63" s="56">
        <v>4391.8500000000004</v>
      </c>
      <c r="N63" s="56"/>
      <c r="O63" s="54">
        <f t="shared" si="16"/>
        <v>4391.8500000000004</v>
      </c>
      <c r="P63" s="56"/>
      <c r="Q63" s="52">
        <f t="shared" ref="Q63" si="80">+O63/30*24</f>
        <v>3513.4800000000005</v>
      </c>
      <c r="R63" s="54">
        <f t="shared" ref="R63" si="81">+O63/30*50</f>
        <v>7319.7500000000009</v>
      </c>
      <c r="S63" s="53">
        <f t="shared" si="1"/>
        <v>592.89975000000004</v>
      </c>
      <c r="T63" s="53">
        <f t="shared" ref="T63" si="82">+O63*3%</f>
        <v>131.75550000000001</v>
      </c>
      <c r="U63" s="53">
        <f t="shared" ref="U63" si="83">+O63*12.75%</f>
        <v>559.9608750000001</v>
      </c>
      <c r="V63" s="55">
        <f t="shared" ref="V63" si="84">+O63*2%</f>
        <v>87.837000000000003</v>
      </c>
      <c r="W63" s="53">
        <v>931</v>
      </c>
      <c r="X63" s="56"/>
      <c r="Y63" s="53">
        <f t="shared" ref="Y63" si="85">+O63*5%*12</f>
        <v>2635.1100000000006</v>
      </c>
      <c r="Z63" s="53">
        <f t="shared" ref="Z63" si="86">(Q63+R63)*30%</f>
        <v>3249.9690000000005</v>
      </c>
      <c r="AA63" s="63">
        <v>0</v>
      </c>
      <c r="AB63" s="53">
        <f t="shared" ref="AB63" si="87">+(O63+S63+T63+U63+V63+W63+X63)*12+Q63+R63+Y63+Z63+AA63</f>
        <v>97061.946500000005</v>
      </c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/>
      <c r="EL63" s="32"/>
      <c r="EM63" s="32"/>
      <c r="EN63" s="32"/>
      <c r="EO63" s="32"/>
      <c r="EP63" s="32"/>
      <c r="EQ63" s="32"/>
      <c r="ER63" s="32"/>
      <c r="ES63" s="32"/>
      <c r="ET63" s="32"/>
      <c r="EU63" s="32"/>
      <c r="EV63" s="32"/>
      <c r="EW63" s="32"/>
      <c r="EX63" s="32"/>
      <c r="EY63" s="32"/>
      <c r="EZ63" s="32"/>
      <c r="FA63" s="32"/>
      <c r="FB63" s="32"/>
      <c r="FC63" s="32"/>
      <c r="FD63" s="32"/>
      <c r="FE63" s="32"/>
      <c r="FF63" s="32"/>
      <c r="FG63" s="32"/>
      <c r="FH63" s="32"/>
      <c r="FI63" s="32"/>
      <c r="FJ63" s="32"/>
      <c r="FK63" s="32"/>
      <c r="FL63" s="32"/>
      <c r="FM63" s="32"/>
      <c r="FN63" s="32"/>
      <c r="FO63" s="32"/>
      <c r="FP63" s="32"/>
      <c r="FQ63" s="32"/>
      <c r="FR63" s="32"/>
      <c r="FS63" s="32"/>
      <c r="FT63" s="32"/>
      <c r="FU63" s="32"/>
      <c r="FV63" s="32"/>
      <c r="FW63" s="32"/>
      <c r="FX63" s="32"/>
      <c r="FY63" s="32"/>
      <c r="FZ63" s="32"/>
      <c r="GA63" s="32"/>
      <c r="GB63" s="32"/>
      <c r="GC63" s="32"/>
      <c r="GD63" s="32"/>
      <c r="GE63" s="32"/>
      <c r="GF63" s="32"/>
      <c r="GG63" s="32"/>
      <c r="GH63" s="32"/>
      <c r="GI63" s="32"/>
      <c r="GJ63" s="32"/>
      <c r="GK63" s="32"/>
      <c r="GL63" s="32"/>
      <c r="GM63" s="32"/>
      <c r="GN63" s="32"/>
      <c r="GO63" s="32"/>
      <c r="GP63" s="32"/>
      <c r="GQ63" s="32"/>
      <c r="GR63" s="32"/>
      <c r="GS63" s="32"/>
      <c r="GT63" s="32"/>
      <c r="GU63" s="32"/>
      <c r="GV63" s="32"/>
      <c r="GW63" s="32"/>
      <c r="GX63" s="32"/>
      <c r="GY63" s="32"/>
      <c r="GZ63" s="32"/>
      <c r="HA63" s="32"/>
      <c r="HB63" s="32"/>
      <c r="HC63" s="32"/>
      <c r="HD63" s="32"/>
      <c r="HE63" s="32"/>
      <c r="HF63" s="32"/>
      <c r="HG63" s="32"/>
      <c r="HH63" s="32"/>
      <c r="HI63" s="32"/>
      <c r="HJ63" s="32"/>
      <c r="HK63" s="32"/>
      <c r="HL63" s="32"/>
      <c r="HM63" s="32"/>
      <c r="HN63" s="32"/>
      <c r="HO63" s="32"/>
      <c r="HP63" s="32"/>
      <c r="HQ63" s="32"/>
      <c r="HR63" s="32"/>
      <c r="HS63" s="32"/>
      <c r="HT63" s="32"/>
      <c r="HU63" s="32"/>
      <c r="HV63" s="32"/>
      <c r="HW63" s="32"/>
      <c r="HX63" s="32"/>
      <c r="HY63" s="32"/>
      <c r="HZ63" s="32"/>
      <c r="IA63" s="32"/>
      <c r="IB63" s="32"/>
      <c r="IC63" s="32"/>
      <c r="ID63" s="32"/>
      <c r="IE63" s="32"/>
      <c r="IF63" s="32"/>
      <c r="IG63" s="32"/>
    </row>
    <row r="64" spans="1:241" ht="24" customHeight="1" x14ac:dyDescent="0.2">
      <c r="A64" s="28">
        <v>57</v>
      </c>
      <c r="B64" s="57" t="s">
        <v>76</v>
      </c>
      <c r="C64" s="57" t="s">
        <v>77</v>
      </c>
      <c r="D64" s="57" t="s">
        <v>100</v>
      </c>
      <c r="E64" s="57" t="s">
        <v>101</v>
      </c>
      <c r="F64" s="57" t="s">
        <v>78</v>
      </c>
      <c r="G64" s="59">
        <v>3</v>
      </c>
      <c r="H64" s="58">
        <v>40</v>
      </c>
      <c r="I64" s="28" t="s">
        <v>39</v>
      </c>
      <c r="J64" s="61" t="s">
        <v>92</v>
      </c>
      <c r="K64" s="58">
        <v>2</v>
      </c>
      <c r="L64" s="65" t="s">
        <v>114</v>
      </c>
      <c r="M64" s="56">
        <v>4391.8500000000004</v>
      </c>
      <c r="N64" s="56"/>
      <c r="O64" s="54">
        <f t="shared" si="16"/>
        <v>4391.8500000000004</v>
      </c>
      <c r="P64" s="56"/>
      <c r="Q64" s="52">
        <f t="shared" si="0"/>
        <v>3513.4800000000005</v>
      </c>
      <c r="R64" s="54">
        <f t="shared" si="17"/>
        <v>7319.7500000000009</v>
      </c>
      <c r="S64" s="53">
        <f t="shared" si="1"/>
        <v>592.89975000000004</v>
      </c>
      <c r="T64" s="53">
        <f t="shared" si="2"/>
        <v>131.75550000000001</v>
      </c>
      <c r="U64" s="53">
        <f t="shared" si="3"/>
        <v>559.9608750000001</v>
      </c>
      <c r="V64" s="55">
        <f t="shared" si="18"/>
        <v>87.837000000000003</v>
      </c>
      <c r="W64" s="53">
        <v>931</v>
      </c>
      <c r="X64" s="56"/>
      <c r="Y64" s="53">
        <f t="shared" si="4"/>
        <v>2635.1100000000006</v>
      </c>
      <c r="Z64" s="53">
        <f t="shared" si="5"/>
        <v>3249.9690000000005</v>
      </c>
      <c r="AA64" s="63">
        <v>0</v>
      </c>
      <c r="AB64" s="53">
        <f t="shared" si="6"/>
        <v>97061.946500000005</v>
      </c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/>
      <c r="DY64" s="32"/>
      <c r="DZ64" s="32"/>
      <c r="EA64" s="32"/>
      <c r="EB64" s="32"/>
      <c r="EC64" s="32"/>
      <c r="ED64" s="32"/>
      <c r="EE64" s="32"/>
      <c r="EF64" s="32"/>
      <c r="EG64" s="32"/>
      <c r="EH64" s="32"/>
      <c r="EI64" s="32"/>
      <c r="EJ64" s="32"/>
      <c r="EK64" s="32"/>
      <c r="EL64" s="32"/>
      <c r="EM64" s="32"/>
      <c r="EN64" s="32"/>
      <c r="EO64" s="32"/>
      <c r="EP64" s="32"/>
      <c r="EQ64" s="32"/>
      <c r="ER64" s="32"/>
      <c r="ES64" s="32"/>
      <c r="ET64" s="32"/>
      <c r="EU64" s="32"/>
      <c r="EV64" s="32"/>
      <c r="EW64" s="32"/>
      <c r="EX64" s="32"/>
      <c r="EY64" s="32"/>
      <c r="EZ64" s="32"/>
      <c r="FA64" s="32"/>
      <c r="FB64" s="32"/>
      <c r="FC64" s="32"/>
      <c r="FD64" s="32"/>
      <c r="FE64" s="32"/>
      <c r="FF64" s="32"/>
      <c r="FG64" s="32"/>
      <c r="FH64" s="32"/>
      <c r="FI64" s="32"/>
      <c r="FJ64" s="32"/>
      <c r="FK64" s="32"/>
      <c r="FL64" s="32"/>
      <c r="FM64" s="32"/>
      <c r="FN64" s="32"/>
      <c r="FO64" s="32"/>
      <c r="FP64" s="32"/>
      <c r="FQ64" s="32"/>
      <c r="FR64" s="32"/>
      <c r="FS64" s="32"/>
      <c r="FT64" s="32"/>
      <c r="FU64" s="32"/>
      <c r="FV64" s="32"/>
      <c r="FW64" s="32"/>
      <c r="FX64" s="32"/>
      <c r="FY64" s="32"/>
      <c r="FZ64" s="32"/>
      <c r="GA64" s="32"/>
      <c r="GB64" s="32"/>
      <c r="GC64" s="32"/>
      <c r="GD64" s="32"/>
      <c r="GE64" s="32"/>
      <c r="GF64" s="32"/>
      <c r="GG64" s="32"/>
      <c r="GH64" s="32"/>
      <c r="GI64" s="32"/>
      <c r="GJ64" s="32"/>
      <c r="GK64" s="32"/>
      <c r="GL64" s="32"/>
      <c r="GM64" s="32"/>
      <c r="GN64" s="32"/>
      <c r="GO64" s="32"/>
      <c r="GP64" s="32"/>
      <c r="GQ64" s="32"/>
      <c r="GR64" s="32"/>
      <c r="GS64" s="32"/>
      <c r="GT64" s="32"/>
      <c r="GU64" s="32"/>
      <c r="GV64" s="32"/>
      <c r="GW64" s="32"/>
      <c r="GX64" s="32"/>
      <c r="GY64" s="32"/>
      <c r="GZ64" s="32"/>
      <c r="HA64" s="32"/>
      <c r="HB64" s="32"/>
      <c r="HC64" s="32"/>
      <c r="HD64" s="32"/>
      <c r="HE64" s="32"/>
      <c r="HF64" s="32"/>
      <c r="HG64" s="32"/>
      <c r="HH64" s="32"/>
      <c r="HI64" s="32"/>
      <c r="HJ64" s="32"/>
      <c r="HK64" s="32"/>
      <c r="HL64" s="32"/>
      <c r="HM64" s="32"/>
      <c r="HN64" s="32"/>
      <c r="HO64" s="32"/>
      <c r="HP64" s="32"/>
      <c r="HQ64" s="32"/>
      <c r="HR64" s="32"/>
      <c r="HS64" s="32"/>
      <c r="HT64" s="32"/>
      <c r="HU64" s="32"/>
      <c r="HV64" s="32"/>
      <c r="HW64" s="32"/>
      <c r="HX64" s="32"/>
      <c r="HY64" s="32"/>
      <c r="HZ64" s="32"/>
      <c r="IA64" s="32"/>
      <c r="IB64" s="32"/>
      <c r="IC64" s="32"/>
      <c r="ID64" s="32"/>
      <c r="IE64" s="32"/>
      <c r="IF64" s="32"/>
      <c r="IG64" s="32"/>
    </row>
    <row r="65" spans="1:241" ht="24" customHeight="1" x14ac:dyDescent="0.2">
      <c r="A65" s="23">
        <v>58</v>
      </c>
      <c r="B65" s="57" t="s">
        <v>76</v>
      </c>
      <c r="C65" s="57" t="s">
        <v>77</v>
      </c>
      <c r="D65" s="57" t="s">
        <v>100</v>
      </c>
      <c r="E65" s="57" t="s">
        <v>101</v>
      </c>
      <c r="F65" s="57" t="s">
        <v>78</v>
      </c>
      <c r="G65" s="59">
        <v>1</v>
      </c>
      <c r="H65" s="58">
        <v>40</v>
      </c>
      <c r="I65" s="28" t="s">
        <v>39</v>
      </c>
      <c r="J65" s="61" t="s">
        <v>93</v>
      </c>
      <c r="K65" s="58">
        <v>2</v>
      </c>
      <c r="L65" s="65" t="s">
        <v>114</v>
      </c>
      <c r="M65" s="68">
        <v>4075.05</v>
      </c>
      <c r="N65" s="56"/>
      <c r="O65" s="54">
        <f t="shared" si="16"/>
        <v>4075.05</v>
      </c>
      <c r="P65" s="56"/>
      <c r="Q65" s="52">
        <f t="shared" si="0"/>
        <v>3260.04</v>
      </c>
      <c r="R65" s="54">
        <f t="shared" si="17"/>
        <v>6791.75</v>
      </c>
      <c r="S65" s="53">
        <f t="shared" si="1"/>
        <v>550.13175000000001</v>
      </c>
      <c r="T65" s="53">
        <f t="shared" si="2"/>
        <v>122.25150000000001</v>
      </c>
      <c r="U65" s="53">
        <f t="shared" si="3"/>
        <v>519.56887500000005</v>
      </c>
      <c r="V65" s="55">
        <f t="shared" si="18"/>
        <v>81.501000000000005</v>
      </c>
      <c r="W65" s="53">
        <v>931</v>
      </c>
      <c r="X65" s="56"/>
      <c r="Y65" s="53">
        <f t="shared" si="4"/>
        <v>2445.0300000000002</v>
      </c>
      <c r="Z65" s="53">
        <f t="shared" si="5"/>
        <v>3015.5370000000003</v>
      </c>
      <c r="AA65" s="63">
        <v>0</v>
      </c>
      <c r="AB65" s="53">
        <f t="shared" si="6"/>
        <v>90866.394499999995</v>
      </c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/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/>
      <c r="EL65" s="32"/>
      <c r="EM65" s="32"/>
      <c r="EN65" s="32"/>
      <c r="EO65" s="32"/>
      <c r="EP65" s="32"/>
      <c r="EQ65" s="32"/>
      <c r="ER65" s="32"/>
      <c r="ES65" s="32"/>
      <c r="ET65" s="32"/>
      <c r="EU65" s="32"/>
      <c r="EV65" s="32"/>
      <c r="EW65" s="32"/>
      <c r="EX65" s="32"/>
      <c r="EY65" s="32"/>
      <c r="EZ65" s="32"/>
      <c r="FA65" s="32"/>
      <c r="FB65" s="32"/>
      <c r="FC65" s="32"/>
      <c r="FD65" s="32"/>
      <c r="FE65" s="32"/>
      <c r="FF65" s="32"/>
      <c r="FG65" s="32"/>
      <c r="FH65" s="32"/>
      <c r="FI65" s="32"/>
      <c r="FJ65" s="32"/>
      <c r="FK65" s="32"/>
      <c r="FL65" s="32"/>
      <c r="FM65" s="32"/>
      <c r="FN65" s="32"/>
      <c r="FO65" s="32"/>
      <c r="FP65" s="32"/>
      <c r="FQ65" s="32"/>
      <c r="FR65" s="32"/>
      <c r="FS65" s="32"/>
      <c r="FT65" s="32"/>
      <c r="FU65" s="32"/>
      <c r="FV65" s="32"/>
      <c r="FW65" s="32"/>
      <c r="FX65" s="32"/>
      <c r="FY65" s="32"/>
      <c r="FZ65" s="32"/>
      <c r="GA65" s="32"/>
      <c r="GB65" s="32"/>
      <c r="GC65" s="32"/>
      <c r="GD65" s="32"/>
      <c r="GE65" s="32"/>
      <c r="GF65" s="32"/>
      <c r="GG65" s="32"/>
      <c r="GH65" s="32"/>
      <c r="GI65" s="32"/>
      <c r="GJ65" s="32"/>
      <c r="GK65" s="32"/>
      <c r="GL65" s="32"/>
      <c r="GM65" s="32"/>
      <c r="GN65" s="32"/>
      <c r="GO65" s="32"/>
      <c r="GP65" s="32"/>
      <c r="GQ65" s="32"/>
      <c r="GR65" s="32"/>
      <c r="GS65" s="32"/>
      <c r="GT65" s="32"/>
      <c r="GU65" s="32"/>
      <c r="GV65" s="32"/>
      <c r="GW65" s="32"/>
      <c r="GX65" s="32"/>
      <c r="GY65" s="32"/>
      <c r="GZ65" s="32"/>
      <c r="HA65" s="32"/>
      <c r="HB65" s="32"/>
      <c r="HC65" s="32"/>
      <c r="HD65" s="32"/>
      <c r="HE65" s="32"/>
      <c r="HF65" s="32"/>
      <c r="HG65" s="32"/>
      <c r="HH65" s="32"/>
      <c r="HI65" s="32"/>
      <c r="HJ65" s="32"/>
      <c r="HK65" s="32"/>
      <c r="HL65" s="32"/>
      <c r="HM65" s="32"/>
      <c r="HN65" s="32"/>
      <c r="HO65" s="32"/>
      <c r="HP65" s="32"/>
      <c r="HQ65" s="32"/>
      <c r="HR65" s="32"/>
      <c r="HS65" s="32"/>
      <c r="HT65" s="32"/>
      <c r="HU65" s="32"/>
      <c r="HV65" s="32"/>
      <c r="HW65" s="32"/>
      <c r="HX65" s="32"/>
      <c r="HY65" s="32"/>
      <c r="HZ65" s="32"/>
      <c r="IA65" s="32"/>
      <c r="IB65" s="32"/>
      <c r="IC65" s="32"/>
      <c r="ID65" s="32"/>
      <c r="IE65" s="32"/>
      <c r="IF65" s="32"/>
      <c r="IG65" s="32"/>
    </row>
    <row r="66" spans="1:241" ht="24" customHeight="1" x14ac:dyDescent="0.2">
      <c r="A66" s="27">
        <v>59</v>
      </c>
      <c r="B66" s="57" t="s">
        <v>76</v>
      </c>
      <c r="C66" s="57" t="s">
        <v>77</v>
      </c>
      <c r="D66" s="57" t="s">
        <v>100</v>
      </c>
      <c r="E66" s="57" t="s">
        <v>101</v>
      </c>
      <c r="F66" s="57" t="s">
        <v>78</v>
      </c>
      <c r="G66" s="27">
        <v>1</v>
      </c>
      <c r="H66" s="58">
        <v>40</v>
      </c>
      <c r="I66" s="28" t="s">
        <v>39</v>
      </c>
      <c r="J66" s="61" t="s">
        <v>93</v>
      </c>
      <c r="K66" s="58">
        <v>2</v>
      </c>
      <c r="L66" s="65" t="s">
        <v>114</v>
      </c>
      <c r="M66" s="68">
        <v>4075.05</v>
      </c>
      <c r="N66" s="56"/>
      <c r="O66" s="54">
        <f t="shared" si="16"/>
        <v>4075.05</v>
      </c>
      <c r="P66" s="56"/>
      <c r="Q66" s="52">
        <f t="shared" si="0"/>
        <v>3260.04</v>
      </c>
      <c r="R66" s="54">
        <f t="shared" si="17"/>
        <v>6791.75</v>
      </c>
      <c r="S66" s="53">
        <f t="shared" si="1"/>
        <v>550.13175000000001</v>
      </c>
      <c r="T66" s="53">
        <f t="shared" si="2"/>
        <v>122.25150000000001</v>
      </c>
      <c r="U66" s="53">
        <f t="shared" si="3"/>
        <v>519.56887500000005</v>
      </c>
      <c r="V66" s="55">
        <f t="shared" si="18"/>
        <v>81.501000000000005</v>
      </c>
      <c r="W66" s="53">
        <v>931</v>
      </c>
      <c r="X66" s="56"/>
      <c r="Y66" s="53">
        <f t="shared" si="4"/>
        <v>2445.0300000000002</v>
      </c>
      <c r="Z66" s="53">
        <f t="shared" si="5"/>
        <v>3015.5370000000003</v>
      </c>
      <c r="AA66" s="63">
        <v>0</v>
      </c>
      <c r="AB66" s="53">
        <f t="shared" si="6"/>
        <v>90866.394499999995</v>
      </c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/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2"/>
      <c r="EL66" s="32"/>
      <c r="EM66" s="32"/>
      <c r="EN66" s="32"/>
      <c r="EO66" s="32"/>
      <c r="EP66" s="32"/>
      <c r="EQ66" s="32"/>
      <c r="ER66" s="32"/>
      <c r="ES66" s="32"/>
      <c r="ET66" s="32"/>
      <c r="EU66" s="32"/>
      <c r="EV66" s="32"/>
      <c r="EW66" s="32"/>
      <c r="EX66" s="32"/>
      <c r="EY66" s="32"/>
      <c r="EZ66" s="32"/>
      <c r="FA66" s="32"/>
      <c r="FB66" s="32"/>
      <c r="FC66" s="32"/>
      <c r="FD66" s="32"/>
      <c r="FE66" s="32"/>
      <c r="FF66" s="32"/>
      <c r="FG66" s="32"/>
      <c r="FH66" s="32"/>
      <c r="FI66" s="32"/>
      <c r="FJ66" s="32"/>
      <c r="FK66" s="32"/>
      <c r="FL66" s="32"/>
      <c r="FM66" s="32"/>
      <c r="FN66" s="32"/>
      <c r="FO66" s="32"/>
      <c r="FP66" s="32"/>
      <c r="FQ66" s="32"/>
      <c r="FR66" s="32"/>
      <c r="FS66" s="32"/>
      <c r="FT66" s="32"/>
      <c r="FU66" s="32"/>
      <c r="FV66" s="32"/>
      <c r="FW66" s="32"/>
      <c r="FX66" s="32"/>
      <c r="FY66" s="32"/>
      <c r="FZ66" s="32"/>
      <c r="GA66" s="32"/>
      <c r="GB66" s="32"/>
      <c r="GC66" s="32"/>
      <c r="GD66" s="32"/>
      <c r="GE66" s="32"/>
      <c r="GF66" s="32"/>
      <c r="GG66" s="32"/>
      <c r="GH66" s="32"/>
      <c r="GI66" s="32"/>
      <c r="GJ66" s="32"/>
      <c r="GK66" s="32"/>
      <c r="GL66" s="32"/>
      <c r="GM66" s="32"/>
      <c r="GN66" s="32"/>
      <c r="GO66" s="32"/>
      <c r="GP66" s="32"/>
      <c r="GQ66" s="32"/>
      <c r="GR66" s="32"/>
      <c r="GS66" s="32"/>
      <c r="GT66" s="32"/>
      <c r="GU66" s="32"/>
      <c r="GV66" s="32"/>
      <c r="GW66" s="32"/>
      <c r="GX66" s="32"/>
      <c r="GY66" s="32"/>
      <c r="GZ66" s="32"/>
      <c r="HA66" s="32"/>
      <c r="HB66" s="32"/>
      <c r="HC66" s="32"/>
      <c r="HD66" s="32"/>
      <c r="HE66" s="32"/>
      <c r="HF66" s="32"/>
      <c r="HG66" s="32"/>
      <c r="HH66" s="32"/>
      <c r="HI66" s="32"/>
      <c r="HJ66" s="32"/>
      <c r="HK66" s="32"/>
      <c r="HL66" s="32"/>
      <c r="HM66" s="32"/>
      <c r="HN66" s="32"/>
      <c r="HO66" s="32"/>
      <c r="HP66" s="32"/>
      <c r="HQ66" s="32"/>
      <c r="HR66" s="32"/>
      <c r="HS66" s="32"/>
      <c r="HT66" s="32"/>
      <c r="HU66" s="32"/>
      <c r="HV66" s="32"/>
      <c r="HW66" s="32"/>
      <c r="HX66" s="32"/>
      <c r="HY66" s="32"/>
      <c r="HZ66" s="32"/>
      <c r="IA66" s="32"/>
      <c r="IB66" s="32"/>
      <c r="IC66" s="32"/>
      <c r="ID66" s="32"/>
      <c r="IE66" s="32"/>
      <c r="IF66" s="32"/>
      <c r="IG66" s="32"/>
    </row>
    <row r="67" spans="1:241" ht="24" customHeight="1" x14ac:dyDescent="0.2">
      <c r="A67" s="28">
        <v>60</v>
      </c>
      <c r="B67" s="57" t="s">
        <v>76</v>
      </c>
      <c r="C67" s="57" t="s">
        <v>77</v>
      </c>
      <c r="D67" s="57" t="s">
        <v>100</v>
      </c>
      <c r="E67" s="57" t="s">
        <v>101</v>
      </c>
      <c r="F67" s="57" t="s">
        <v>78</v>
      </c>
      <c r="G67" s="28">
        <v>1</v>
      </c>
      <c r="H67" s="58">
        <v>40</v>
      </c>
      <c r="I67" s="28" t="s">
        <v>39</v>
      </c>
      <c r="J67" s="61" t="s">
        <v>93</v>
      </c>
      <c r="K67" s="58">
        <v>2</v>
      </c>
      <c r="L67" s="65" t="s">
        <v>114</v>
      </c>
      <c r="M67" s="68">
        <v>4075.05</v>
      </c>
      <c r="N67" s="56"/>
      <c r="O67" s="54">
        <f t="shared" si="16"/>
        <v>4075.05</v>
      </c>
      <c r="P67" s="56"/>
      <c r="Q67" s="52">
        <f t="shared" si="0"/>
        <v>3260.04</v>
      </c>
      <c r="R67" s="54">
        <f t="shared" si="17"/>
        <v>6791.75</v>
      </c>
      <c r="S67" s="53">
        <f t="shared" si="1"/>
        <v>550.13175000000001</v>
      </c>
      <c r="T67" s="53">
        <f t="shared" si="2"/>
        <v>122.25150000000001</v>
      </c>
      <c r="U67" s="53">
        <f t="shared" si="3"/>
        <v>519.56887500000005</v>
      </c>
      <c r="V67" s="55">
        <f t="shared" si="18"/>
        <v>81.501000000000005</v>
      </c>
      <c r="W67" s="53">
        <v>931</v>
      </c>
      <c r="X67" s="56"/>
      <c r="Y67" s="53">
        <f t="shared" si="4"/>
        <v>2445.0300000000002</v>
      </c>
      <c r="Z67" s="53">
        <f t="shared" si="5"/>
        <v>3015.5370000000003</v>
      </c>
      <c r="AA67" s="63">
        <v>0</v>
      </c>
      <c r="AB67" s="53">
        <f t="shared" si="6"/>
        <v>90866.394499999995</v>
      </c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/>
      <c r="EL67" s="32"/>
      <c r="EM67" s="32"/>
      <c r="EN67" s="32"/>
      <c r="EO67" s="32"/>
      <c r="EP67" s="32"/>
      <c r="EQ67" s="32"/>
      <c r="ER67" s="32"/>
      <c r="ES67" s="32"/>
      <c r="ET67" s="32"/>
      <c r="EU67" s="32"/>
      <c r="EV67" s="32"/>
      <c r="EW67" s="32"/>
      <c r="EX67" s="32"/>
      <c r="EY67" s="32"/>
      <c r="EZ67" s="32"/>
      <c r="FA67" s="32"/>
      <c r="FB67" s="32"/>
      <c r="FC67" s="32"/>
      <c r="FD67" s="32"/>
      <c r="FE67" s="32"/>
      <c r="FF67" s="32"/>
      <c r="FG67" s="32"/>
      <c r="FH67" s="32"/>
      <c r="FI67" s="32"/>
      <c r="FJ67" s="32"/>
      <c r="FK67" s="32"/>
      <c r="FL67" s="32"/>
      <c r="FM67" s="32"/>
      <c r="FN67" s="32"/>
      <c r="FO67" s="32"/>
      <c r="FP67" s="32"/>
      <c r="FQ67" s="32"/>
      <c r="FR67" s="32"/>
      <c r="FS67" s="32"/>
      <c r="FT67" s="32"/>
      <c r="FU67" s="32"/>
      <c r="FV67" s="32"/>
      <c r="FW67" s="32"/>
      <c r="FX67" s="32"/>
      <c r="FY67" s="32"/>
      <c r="FZ67" s="32"/>
      <c r="GA67" s="32"/>
      <c r="GB67" s="32"/>
      <c r="GC67" s="32"/>
      <c r="GD67" s="32"/>
      <c r="GE67" s="32"/>
      <c r="GF67" s="32"/>
      <c r="GG67" s="32"/>
      <c r="GH67" s="32"/>
      <c r="GI67" s="32"/>
      <c r="GJ67" s="32"/>
      <c r="GK67" s="32"/>
      <c r="GL67" s="32"/>
      <c r="GM67" s="32"/>
      <c r="GN67" s="32"/>
      <c r="GO67" s="32"/>
      <c r="GP67" s="32"/>
      <c r="GQ67" s="32"/>
      <c r="GR67" s="32"/>
      <c r="GS67" s="32"/>
      <c r="GT67" s="32"/>
      <c r="GU67" s="32"/>
      <c r="GV67" s="32"/>
      <c r="GW67" s="32"/>
      <c r="GX67" s="32"/>
      <c r="GY67" s="32"/>
      <c r="GZ67" s="32"/>
      <c r="HA67" s="32"/>
      <c r="HB67" s="32"/>
      <c r="HC67" s="32"/>
      <c r="HD67" s="32"/>
      <c r="HE67" s="32"/>
      <c r="HF67" s="32"/>
      <c r="HG67" s="32"/>
      <c r="HH67" s="32"/>
      <c r="HI67" s="32"/>
      <c r="HJ67" s="32"/>
      <c r="HK67" s="32"/>
      <c r="HL67" s="32"/>
      <c r="HM67" s="32"/>
      <c r="HN67" s="32"/>
      <c r="HO67" s="32"/>
      <c r="HP67" s="32"/>
      <c r="HQ67" s="32"/>
      <c r="HR67" s="32"/>
      <c r="HS67" s="32"/>
      <c r="HT67" s="32"/>
      <c r="HU67" s="32"/>
      <c r="HV67" s="32"/>
      <c r="HW67" s="32"/>
      <c r="HX67" s="32"/>
      <c r="HY67" s="32"/>
      <c r="HZ67" s="32"/>
      <c r="IA67" s="32"/>
      <c r="IB67" s="32"/>
      <c r="IC67" s="32"/>
      <c r="ID67" s="32"/>
      <c r="IE67" s="32"/>
      <c r="IF67" s="32"/>
      <c r="IG67" s="32"/>
    </row>
    <row r="68" spans="1:241" ht="24" customHeight="1" x14ac:dyDescent="0.2">
      <c r="A68" s="23">
        <v>61</v>
      </c>
      <c r="B68" s="57" t="s">
        <v>76</v>
      </c>
      <c r="C68" s="57" t="s">
        <v>77</v>
      </c>
      <c r="D68" s="57" t="s">
        <v>100</v>
      </c>
      <c r="E68" s="57" t="s">
        <v>101</v>
      </c>
      <c r="F68" s="57" t="s">
        <v>78</v>
      </c>
      <c r="G68" s="28">
        <v>1</v>
      </c>
      <c r="H68" s="58">
        <v>40</v>
      </c>
      <c r="I68" s="28" t="s">
        <v>39</v>
      </c>
      <c r="J68" s="61" t="s">
        <v>93</v>
      </c>
      <c r="K68" s="58">
        <v>2</v>
      </c>
      <c r="L68" s="65" t="s">
        <v>114</v>
      </c>
      <c r="M68" s="68">
        <v>4075.05</v>
      </c>
      <c r="N68" s="56"/>
      <c r="O68" s="54">
        <f t="shared" si="16"/>
        <v>4075.05</v>
      </c>
      <c r="P68" s="56"/>
      <c r="Q68" s="52">
        <f t="shared" si="0"/>
        <v>3260.04</v>
      </c>
      <c r="R68" s="54">
        <f t="shared" si="17"/>
        <v>6791.75</v>
      </c>
      <c r="S68" s="53">
        <f t="shared" si="1"/>
        <v>550.13175000000001</v>
      </c>
      <c r="T68" s="53">
        <f t="shared" si="2"/>
        <v>122.25150000000001</v>
      </c>
      <c r="U68" s="53">
        <f t="shared" si="3"/>
        <v>519.56887500000005</v>
      </c>
      <c r="V68" s="55">
        <f t="shared" si="18"/>
        <v>81.501000000000005</v>
      </c>
      <c r="W68" s="53">
        <v>931</v>
      </c>
      <c r="X68" s="56"/>
      <c r="Y68" s="53">
        <f t="shared" si="4"/>
        <v>2445.0300000000002</v>
      </c>
      <c r="Z68" s="53">
        <f t="shared" si="5"/>
        <v>3015.5370000000003</v>
      </c>
      <c r="AA68" s="63">
        <v>0</v>
      </c>
      <c r="AB68" s="53">
        <f t="shared" si="6"/>
        <v>90866.394499999995</v>
      </c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2"/>
      <c r="DW68" s="32"/>
      <c r="DX68" s="32"/>
      <c r="DY68" s="32"/>
      <c r="DZ68" s="32"/>
      <c r="EA68" s="32"/>
      <c r="EB68" s="32"/>
      <c r="EC68" s="32"/>
      <c r="ED68" s="32"/>
      <c r="EE68" s="32"/>
      <c r="EF68" s="32"/>
      <c r="EG68" s="32"/>
      <c r="EH68" s="32"/>
      <c r="EI68" s="32"/>
      <c r="EJ68" s="32"/>
      <c r="EK68" s="32"/>
      <c r="EL68" s="32"/>
      <c r="EM68" s="32"/>
      <c r="EN68" s="32"/>
      <c r="EO68" s="32"/>
      <c r="EP68" s="32"/>
      <c r="EQ68" s="32"/>
      <c r="ER68" s="32"/>
      <c r="ES68" s="32"/>
      <c r="ET68" s="32"/>
      <c r="EU68" s="32"/>
      <c r="EV68" s="32"/>
      <c r="EW68" s="32"/>
      <c r="EX68" s="32"/>
      <c r="EY68" s="32"/>
      <c r="EZ68" s="32"/>
      <c r="FA68" s="32"/>
      <c r="FB68" s="32"/>
      <c r="FC68" s="32"/>
      <c r="FD68" s="32"/>
      <c r="FE68" s="32"/>
      <c r="FF68" s="32"/>
      <c r="FG68" s="32"/>
      <c r="FH68" s="32"/>
      <c r="FI68" s="32"/>
      <c r="FJ68" s="32"/>
      <c r="FK68" s="32"/>
      <c r="FL68" s="32"/>
      <c r="FM68" s="32"/>
      <c r="FN68" s="32"/>
      <c r="FO68" s="32"/>
      <c r="FP68" s="32"/>
      <c r="FQ68" s="32"/>
      <c r="FR68" s="32"/>
      <c r="FS68" s="32"/>
      <c r="FT68" s="32"/>
      <c r="FU68" s="32"/>
      <c r="FV68" s="32"/>
      <c r="FW68" s="32"/>
      <c r="FX68" s="32"/>
      <c r="FY68" s="32"/>
      <c r="FZ68" s="32"/>
      <c r="GA68" s="32"/>
      <c r="GB68" s="32"/>
      <c r="GC68" s="32"/>
      <c r="GD68" s="32"/>
      <c r="GE68" s="32"/>
      <c r="GF68" s="32"/>
      <c r="GG68" s="32"/>
      <c r="GH68" s="32"/>
      <c r="GI68" s="32"/>
      <c r="GJ68" s="32"/>
      <c r="GK68" s="32"/>
      <c r="GL68" s="32"/>
      <c r="GM68" s="32"/>
      <c r="GN68" s="32"/>
      <c r="GO68" s="32"/>
      <c r="GP68" s="32"/>
      <c r="GQ68" s="32"/>
      <c r="GR68" s="32"/>
      <c r="GS68" s="32"/>
      <c r="GT68" s="32"/>
      <c r="GU68" s="32"/>
      <c r="GV68" s="32"/>
      <c r="GW68" s="32"/>
      <c r="GX68" s="32"/>
      <c r="GY68" s="32"/>
      <c r="GZ68" s="32"/>
      <c r="HA68" s="32"/>
      <c r="HB68" s="32"/>
      <c r="HC68" s="32"/>
      <c r="HD68" s="32"/>
      <c r="HE68" s="32"/>
      <c r="HF68" s="32"/>
      <c r="HG68" s="32"/>
      <c r="HH68" s="32"/>
      <c r="HI68" s="32"/>
      <c r="HJ68" s="32"/>
      <c r="HK68" s="32"/>
      <c r="HL68" s="32"/>
      <c r="HM68" s="32"/>
      <c r="HN68" s="32"/>
      <c r="HO68" s="32"/>
      <c r="HP68" s="32"/>
      <c r="HQ68" s="32"/>
      <c r="HR68" s="32"/>
      <c r="HS68" s="32"/>
      <c r="HT68" s="32"/>
      <c r="HU68" s="32"/>
      <c r="HV68" s="32"/>
      <c r="HW68" s="32"/>
      <c r="HX68" s="32"/>
      <c r="HY68" s="32"/>
      <c r="HZ68" s="32"/>
      <c r="IA68" s="32"/>
      <c r="IB68" s="32"/>
      <c r="IC68" s="32"/>
      <c r="ID68" s="32"/>
      <c r="IE68" s="32"/>
      <c r="IF68" s="32"/>
      <c r="IG68" s="32"/>
    </row>
    <row r="69" spans="1:241" ht="24" customHeight="1" x14ac:dyDescent="0.2">
      <c r="A69" s="27">
        <v>62</v>
      </c>
      <c r="B69" s="57" t="s">
        <v>76</v>
      </c>
      <c r="C69" s="57" t="s">
        <v>77</v>
      </c>
      <c r="D69" s="57" t="s">
        <v>100</v>
      </c>
      <c r="E69" s="57" t="s">
        <v>101</v>
      </c>
      <c r="F69" s="57" t="s">
        <v>78</v>
      </c>
      <c r="G69" s="28">
        <v>1</v>
      </c>
      <c r="H69" s="58">
        <v>40</v>
      </c>
      <c r="I69" s="28" t="s">
        <v>39</v>
      </c>
      <c r="J69" s="61" t="s">
        <v>93</v>
      </c>
      <c r="K69" s="58">
        <v>2</v>
      </c>
      <c r="L69" s="65" t="s">
        <v>114</v>
      </c>
      <c r="M69" s="68">
        <v>4075.05</v>
      </c>
      <c r="N69" s="56"/>
      <c r="O69" s="54">
        <f t="shared" si="16"/>
        <v>4075.05</v>
      </c>
      <c r="P69" s="56"/>
      <c r="Q69" s="52">
        <f t="shared" ref="Q69" si="88">+O69/30*24</f>
        <v>3260.04</v>
      </c>
      <c r="R69" s="54">
        <f t="shared" ref="R69" si="89">+O69/30*50</f>
        <v>6791.75</v>
      </c>
      <c r="S69" s="53">
        <f t="shared" si="1"/>
        <v>550.13175000000001</v>
      </c>
      <c r="T69" s="53">
        <f t="shared" ref="T69" si="90">+O69*3%</f>
        <v>122.25150000000001</v>
      </c>
      <c r="U69" s="53">
        <f t="shared" ref="U69" si="91">+O69*12.75%</f>
        <v>519.56887500000005</v>
      </c>
      <c r="V69" s="55">
        <f t="shared" ref="V69" si="92">+O69*2%</f>
        <v>81.501000000000005</v>
      </c>
      <c r="W69" s="53">
        <v>931</v>
      </c>
      <c r="X69" s="56"/>
      <c r="Y69" s="53">
        <f t="shared" ref="Y69" si="93">+O69*5%*12</f>
        <v>2445.0300000000002</v>
      </c>
      <c r="Z69" s="53">
        <f t="shared" ref="Z69" si="94">(Q69+R69)*30%</f>
        <v>3015.5370000000003</v>
      </c>
      <c r="AA69" s="63">
        <v>0</v>
      </c>
      <c r="AB69" s="53">
        <f t="shared" ref="AB69" si="95">+(O69+S69+T69+U69+V69+W69+X69)*12+Q69+R69+Y69+Z69+AA69</f>
        <v>90866.394499999995</v>
      </c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/>
      <c r="DY69" s="32"/>
      <c r="DZ69" s="32"/>
      <c r="EA69" s="32"/>
      <c r="EB69" s="32"/>
      <c r="EC69" s="32"/>
      <c r="ED69" s="32"/>
      <c r="EE69" s="32"/>
      <c r="EF69" s="32"/>
      <c r="EG69" s="32"/>
      <c r="EH69" s="32"/>
      <c r="EI69" s="32"/>
      <c r="EJ69" s="32"/>
      <c r="EK69" s="32"/>
      <c r="EL69" s="32"/>
      <c r="EM69" s="32"/>
      <c r="EN69" s="32"/>
      <c r="EO69" s="32"/>
      <c r="EP69" s="32"/>
      <c r="EQ69" s="32"/>
      <c r="ER69" s="32"/>
      <c r="ES69" s="32"/>
      <c r="ET69" s="32"/>
      <c r="EU69" s="32"/>
      <c r="EV69" s="32"/>
      <c r="EW69" s="32"/>
      <c r="EX69" s="32"/>
      <c r="EY69" s="32"/>
      <c r="EZ69" s="32"/>
      <c r="FA69" s="32"/>
      <c r="FB69" s="32"/>
      <c r="FC69" s="32"/>
      <c r="FD69" s="32"/>
      <c r="FE69" s="32"/>
      <c r="FF69" s="32"/>
      <c r="FG69" s="32"/>
      <c r="FH69" s="32"/>
      <c r="FI69" s="32"/>
      <c r="FJ69" s="32"/>
      <c r="FK69" s="32"/>
      <c r="FL69" s="32"/>
      <c r="FM69" s="32"/>
      <c r="FN69" s="32"/>
      <c r="FO69" s="32"/>
      <c r="FP69" s="32"/>
      <c r="FQ69" s="32"/>
      <c r="FR69" s="32"/>
      <c r="FS69" s="32"/>
      <c r="FT69" s="32"/>
      <c r="FU69" s="32"/>
      <c r="FV69" s="32"/>
      <c r="FW69" s="32"/>
      <c r="FX69" s="32"/>
      <c r="FY69" s="32"/>
      <c r="FZ69" s="32"/>
      <c r="GA69" s="32"/>
      <c r="GB69" s="32"/>
      <c r="GC69" s="32"/>
      <c r="GD69" s="32"/>
      <c r="GE69" s="32"/>
      <c r="GF69" s="32"/>
      <c r="GG69" s="32"/>
      <c r="GH69" s="32"/>
      <c r="GI69" s="32"/>
      <c r="GJ69" s="32"/>
      <c r="GK69" s="32"/>
      <c r="GL69" s="32"/>
      <c r="GM69" s="32"/>
      <c r="GN69" s="32"/>
      <c r="GO69" s="32"/>
      <c r="GP69" s="32"/>
      <c r="GQ69" s="32"/>
      <c r="GR69" s="32"/>
      <c r="GS69" s="32"/>
      <c r="GT69" s="32"/>
      <c r="GU69" s="32"/>
      <c r="GV69" s="32"/>
      <c r="GW69" s="32"/>
      <c r="GX69" s="32"/>
      <c r="GY69" s="32"/>
      <c r="GZ69" s="32"/>
      <c r="HA69" s="32"/>
      <c r="HB69" s="32"/>
      <c r="HC69" s="32"/>
      <c r="HD69" s="32"/>
      <c r="HE69" s="32"/>
      <c r="HF69" s="32"/>
      <c r="HG69" s="32"/>
      <c r="HH69" s="32"/>
      <c r="HI69" s="32"/>
      <c r="HJ69" s="32"/>
      <c r="HK69" s="32"/>
      <c r="HL69" s="32"/>
      <c r="HM69" s="32"/>
      <c r="HN69" s="32"/>
      <c r="HO69" s="32"/>
      <c r="HP69" s="32"/>
      <c r="HQ69" s="32"/>
      <c r="HR69" s="32"/>
      <c r="HS69" s="32"/>
      <c r="HT69" s="32"/>
      <c r="HU69" s="32"/>
      <c r="HV69" s="32"/>
      <c r="HW69" s="32"/>
      <c r="HX69" s="32"/>
      <c r="HY69" s="32"/>
      <c r="HZ69" s="32"/>
      <c r="IA69" s="32"/>
      <c r="IB69" s="32"/>
      <c r="IC69" s="32"/>
      <c r="ID69" s="32"/>
      <c r="IE69" s="32"/>
      <c r="IF69" s="32"/>
      <c r="IG69" s="32"/>
    </row>
    <row r="70" spans="1:241" ht="24" customHeight="1" x14ac:dyDescent="0.2">
      <c r="A70" s="28">
        <v>63</v>
      </c>
      <c r="B70" s="57" t="s">
        <v>76</v>
      </c>
      <c r="C70" s="57" t="s">
        <v>77</v>
      </c>
      <c r="D70" s="57" t="s">
        <v>100</v>
      </c>
      <c r="E70" s="57" t="s">
        <v>101</v>
      </c>
      <c r="F70" s="57" t="s">
        <v>78</v>
      </c>
      <c r="G70" s="28">
        <v>1</v>
      </c>
      <c r="H70" s="58">
        <v>40</v>
      </c>
      <c r="I70" s="28" t="s">
        <v>39</v>
      </c>
      <c r="J70" s="61" t="s">
        <v>93</v>
      </c>
      <c r="K70" s="58">
        <v>2</v>
      </c>
      <c r="L70" s="65" t="s">
        <v>114</v>
      </c>
      <c r="M70" s="68">
        <v>4075.05</v>
      </c>
      <c r="N70" s="56"/>
      <c r="O70" s="54">
        <f t="shared" si="16"/>
        <v>4075.05</v>
      </c>
      <c r="P70" s="56"/>
      <c r="Q70" s="52">
        <f t="shared" si="0"/>
        <v>3260.04</v>
      </c>
      <c r="R70" s="54">
        <f t="shared" si="17"/>
        <v>6791.75</v>
      </c>
      <c r="S70" s="53">
        <f t="shared" si="1"/>
        <v>550.13175000000001</v>
      </c>
      <c r="T70" s="53">
        <f t="shared" si="2"/>
        <v>122.25150000000001</v>
      </c>
      <c r="U70" s="53">
        <f t="shared" si="3"/>
        <v>519.56887500000005</v>
      </c>
      <c r="V70" s="55">
        <f t="shared" si="18"/>
        <v>81.501000000000005</v>
      </c>
      <c r="W70" s="53">
        <v>931</v>
      </c>
      <c r="X70" s="56"/>
      <c r="Y70" s="53">
        <f t="shared" si="4"/>
        <v>2445.0300000000002</v>
      </c>
      <c r="Z70" s="53">
        <f t="shared" si="5"/>
        <v>3015.5370000000003</v>
      </c>
      <c r="AA70" s="63">
        <v>0</v>
      </c>
      <c r="AB70" s="53">
        <f t="shared" si="6"/>
        <v>90866.394499999995</v>
      </c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2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  <c r="DW70" s="32"/>
      <c r="DX70" s="32"/>
      <c r="DY70" s="32"/>
      <c r="DZ70" s="32"/>
      <c r="EA70" s="32"/>
      <c r="EB70" s="32"/>
      <c r="EC70" s="32"/>
      <c r="ED70" s="32"/>
      <c r="EE70" s="32"/>
      <c r="EF70" s="32"/>
      <c r="EG70" s="32"/>
      <c r="EH70" s="32"/>
      <c r="EI70" s="32"/>
      <c r="EJ70" s="32"/>
      <c r="EK70" s="32"/>
      <c r="EL70" s="32"/>
      <c r="EM70" s="32"/>
      <c r="EN70" s="32"/>
      <c r="EO70" s="32"/>
      <c r="EP70" s="32"/>
      <c r="EQ70" s="32"/>
      <c r="ER70" s="32"/>
      <c r="ES70" s="32"/>
      <c r="ET70" s="32"/>
      <c r="EU70" s="32"/>
      <c r="EV70" s="32"/>
      <c r="EW70" s="32"/>
      <c r="EX70" s="32"/>
      <c r="EY70" s="32"/>
      <c r="EZ70" s="32"/>
      <c r="FA70" s="32"/>
      <c r="FB70" s="32"/>
      <c r="FC70" s="32"/>
      <c r="FD70" s="32"/>
      <c r="FE70" s="32"/>
      <c r="FF70" s="32"/>
      <c r="FG70" s="32"/>
      <c r="FH70" s="32"/>
      <c r="FI70" s="32"/>
      <c r="FJ70" s="32"/>
      <c r="FK70" s="32"/>
      <c r="FL70" s="32"/>
      <c r="FM70" s="32"/>
      <c r="FN70" s="32"/>
      <c r="FO70" s="32"/>
      <c r="FP70" s="32"/>
      <c r="FQ70" s="32"/>
      <c r="FR70" s="32"/>
      <c r="FS70" s="32"/>
      <c r="FT70" s="32"/>
      <c r="FU70" s="32"/>
      <c r="FV70" s="32"/>
      <c r="FW70" s="32"/>
      <c r="FX70" s="32"/>
      <c r="FY70" s="32"/>
      <c r="FZ70" s="32"/>
      <c r="GA70" s="32"/>
      <c r="GB70" s="32"/>
      <c r="GC70" s="32"/>
      <c r="GD70" s="32"/>
      <c r="GE70" s="32"/>
      <c r="GF70" s="32"/>
      <c r="GG70" s="32"/>
      <c r="GH70" s="32"/>
      <c r="GI70" s="32"/>
      <c r="GJ70" s="32"/>
      <c r="GK70" s="32"/>
      <c r="GL70" s="32"/>
      <c r="GM70" s="32"/>
      <c r="GN70" s="32"/>
      <c r="GO70" s="32"/>
      <c r="GP70" s="32"/>
      <c r="GQ70" s="32"/>
      <c r="GR70" s="32"/>
      <c r="GS70" s="32"/>
      <c r="GT70" s="32"/>
      <c r="GU70" s="32"/>
      <c r="GV70" s="32"/>
      <c r="GW70" s="32"/>
      <c r="GX70" s="32"/>
      <c r="GY70" s="32"/>
      <c r="GZ70" s="32"/>
      <c r="HA70" s="32"/>
      <c r="HB70" s="32"/>
      <c r="HC70" s="32"/>
      <c r="HD70" s="32"/>
      <c r="HE70" s="32"/>
      <c r="HF70" s="32"/>
      <c r="HG70" s="32"/>
      <c r="HH70" s="32"/>
      <c r="HI70" s="32"/>
      <c r="HJ70" s="32"/>
      <c r="HK70" s="32"/>
      <c r="HL70" s="32"/>
      <c r="HM70" s="32"/>
      <c r="HN70" s="32"/>
      <c r="HO70" s="32"/>
      <c r="HP70" s="32"/>
      <c r="HQ70" s="32"/>
      <c r="HR70" s="32"/>
      <c r="HS70" s="32"/>
      <c r="HT70" s="32"/>
      <c r="HU70" s="32"/>
      <c r="HV70" s="32"/>
      <c r="HW70" s="32"/>
      <c r="HX70" s="32"/>
      <c r="HY70" s="32"/>
      <c r="HZ70" s="32"/>
      <c r="IA70" s="32"/>
      <c r="IB70" s="32"/>
      <c r="IC70" s="32"/>
      <c r="ID70" s="32"/>
      <c r="IE70" s="32"/>
      <c r="IF70" s="32"/>
      <c r="IG70" s="32"/>
    </row>
    <row r="71" spans="1:241" ht="24" customHeight="1" x14ac:dyDescent="0.2">
      <c r="A71" s="23">
        <v>64</v>
      </c>
      <c r="B71" s="57" t="s">
        <v>76</v>
      </c>
      <c r="C71" s="57" t="s">
        <v>77</v>
      </c>
      <c r="D71" s="57" t="s">
        <v>100</v>
      </c>
      <c r="E71" s="57" t="s">
        <v>101</v>
      </c>
      <c r="F71" s="57" t="s">
        <v>78</v>
      </c>
      <c r="G71" s="28"/>
      <c r="H71" s="58">
        <v>40</v>
      </c>
      <c r="I71" s="28"/>
      <c r="J71" s="61" t="s">
        <v>94</v>
      </c>
      <c r="K71" s="58">
        <v>3</v>
      </c>
      <c r="L71" s="65" t="s">
        <v>112</v>
      </c>
      <c r="M71" s="54">
        <v>12447</v>
      </c>
      <c r="N71" s="54"/>
      <c r="O71" s="54">
        <f t="shared" si="16"/>
        <v>12447</v>
      </c>
      <c r="P71" s="56"/>
      <c r="Q71" s="52">
        <f t="shared" si="0"/>
        <v>9957.5999999999985</v>
      </c>
      <c r="R71" s="54">
        <f>+O71/30*50</f>
        <v>20745</v>
      </c>
      <c r="S71" s="53">
        <f t="shared" si="1"/>
        <v>1680.345</v>
      </c>
      <c r="T71" s="53">
        <f t="shared" si="2"/>
        <v>373.40999999999997</v>
      </c>
      <c r="U71" s="53">
        <f t="shared" si="3"/>
        <v>1586.9925000000001</v>
      </c>
      <c r="V71" s="55">
        <f t="shared" si="18"/>
        <v>248.94</v>
      </c>
      <c r="W71" s="53">
        <v>931</v>
      </c>
      <c r="X71" s="56"/>
      <c r="Y71" s="53">
        <f t="shared" si="4"/>
        <v>7468.2000000000007</v>
      </c>
      <c r="Z71" s="53">
        <f t="shared" si="5"/>
        <v>9210.7799999999988</v>
      </c>
      <c r="AA71" s="63">
        <f>H71*9.75*12</f>
        <v>4680</v>
      </c>
      <c r="AB71" s="53">
        <f>+(O71+S71+T71+U71+V71+W71+X71)*12+Q71+R71+Y71+Z71+AA71</f>
        <v>259273.83000000002</v>
      </c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/>
      <c r="EL71" s="32"/>
      <c r="EM71" s="32"/>
      <c r="EN71" s="32"/>
      <c r="EO71" s="32"/>
      <c r="EP71" s="32"/>
      <c r="EQ71" s="32"/>
      <c r="ER71" s="32"/>
      <c r="ES71" s="32"/>
      <c r="ET71" s="32"/>
      <c r="EU71" s="32"/>
      <c r="EV71" s="32"/>
      <c r="EW71" s="32"/>
      <c r="EX71" s="32"/>
      <c r="EY71" s="32"/>
      <c r="EZ71" s="32"/>
      <c r="FA71" s="32"/>
      <c r="FB71" s="32"/>
      <c r="FC71" s="32"/>
      <c r="FD71" s="32"/>
      <c r="FE71" s="32"/>
      <c r="FF71" s="32"/>
      <c r="FG71" s="32"/>
      <c r="FH71" s="32"/>
      <c r="FI71" s="32"/>
      <c r="FJ71" s="32"/>
      <c r="FK71" s="32"/>
      <c r="FL71" s="32"/>
      <c r="FM71" s="32"/>
      <c r="FN71" s="32"/>
      <c r="FO71" s="32"/>
      <c r="FP71" s="32"/>
      <c r="FQ71" s="32"/>
      <c r="FR71" s="32"/>
      <c r="FS71" s="32"/>
      <c r="FT71" s="32"/>
      <c r="FU71" s="32"/>
      <c r="FV71" s="32"/>
      <c r="FW71" s="32"/>
      <c r="FX71" s="32"/>
      <c r="FY71" s="32"/>
      <c r="FZ71" s="32"/>
      <c r="GA71" s="32"/>
      <c r="GB71" s="32"/>
      <c r="GC71" s="32"/>
      <c r="GD71" s="32"/>
      <c r="GE71" s="32"/>
      <c r="GF71" s="32"/>
      <c r="GG71" s="32"/>
      <c r="GH71" s="32"/>
      <c r="GI71" s="32"/>
      <c r="GJ71" s="32"/>
      <c r="GK71" s="32"/>
      <c r="GL71" s="32"/>
      <c r="GM71" s="32"/>
      <c r="GN71" s="32"/>
      <c r="GO71" s="32"/>
      <c r="GP71" s="32"/>
      <c r="GQ71" s="32"/>
      <c r="GR71" s="32"/>
      <c r="GS71" s="32"/>
      <c r="GT71" s="32"/>
      <c r="GU71" s="32"/>
      <c r="GV71" s="32"/>
      <c r="GW71" s="32"/>
      <c r="GX71" s="32"/>
      <c r="GY71" s="32"/>
      <c r="GZ71" s="32"/>
      <c r="HA71" s="32"/>
      <c r="HB71" s="32"/>
      <c r="HC71" s="32"/>
      <c r="HD71" s="32"/>
      <c r="HE71" s="32"/>
      <c r="HF71" s="32"/>
      <c r="HG71" s="32"/>
      <c r="HH71" s="32"/>
      <c r="HI71" s="32"/>
      <c r="HJ71" s="32"/>
      <c r="HK71" s="32"/>
      <c r="HL71" s="32"/>
      <c r="HM71" s="32"/>
      <c r="HN71" s="32"/>
      <c r="HO71" s="32"/>
      <c r="HP71" s="32"/>
      <c r="HQ71" s="32"/>
      <c r="HR71" s="32"/>
      <c r="HS71" s="32"/>
      <c r="HT71" s="32"/>
      <c r="HU71" s="32"/>
      <c r="HV71" s="32"/>
      <c r="HW71" s="32"/>
      <c r="HX71" s="32"/>
      <c r="HY71" s="32"/>
      <c r="HZ71" s="32"/>
      <c r="IA71" s="32"/>
      <c r="IB71" s="32"/>
      <c r="IC71" s="32"/>
      <c r="ID71" s="32"/>
      <c r="IE71" s="32"/>
      <c r="IF71" s="32"/>
      <c r="IG71" s="32"/>
    </row>
    <row r="72" spans="1:241" ht="24" customHeight="1" x14ac:dyDescent="0.2">
      <c r="A72" s="27">
        <v>65</v>
      </c>
      <c r="B72" s="57" t="s">
        <v>76</v>
      </c>
      <c r="C72" s="57" t="s">
        <v>77</v>
      </c>
      <c r="D72" s="57" t="s">
        <v>100</v>
      </c>
      <c r="E72" s="57" t="s">
        <v>101</v>
      </c>
      <c r="F72" s="57" t="s">
        <v>78</v>
      </c>
      <c r="G72" s="28"/>
      <c r="H72" s="58">
        <v>40</v>
      </c>
      <c r="I72" s="28"/>
      <c r="J72" s="61" t="s">
        <v>94</v>
      </c>
      <c r="K72" s="58">
        <v>3</v>
      </c>
      <c r="L72" s="65" t="s">
        <v>112</v>
      </c>
      <c r="M72" s="54">
        <v>12447</v>
      </c>
      <c r="N72" s="54"/>
      <c r="O72" s="54">
        <f t="shared" si="16"/>
        <v>12447</v>
      </c>
      <c r="P72" s="56"/>
      <c r="Q72" s="52">
        <f t="shared" si="0"/>
        <v>9957.5999999999985</v>
      </c>
      <c r="R72" s="54">
        <f t="shared" si="17"/>
        <v>20745</v>
      </c>
      <c r="S72" s="53">
        <f t="shared" si="1"/>
        <v>1680.345</v>
      </c>
      <c r="T72" s="53">
        <f t="shared" si="2"/>
        <v>373.40999999999997</v>
      </c>
      <c r="U72" s="53">
        <f t="shared" si="3"/>
        <v>1586.9925000000001</v>
      </c>
      <c r="V72" s="55">
        <f t="shared" si="18"/>
        <v>248.94</v>
      </c>
      <c r="W72" s="53">
        <v>931</v>
      </c>
      <c r="X72" s="56"/>
      <c r="Y72" s="53">
        <f t="shared" si="4"/>
        <v>7468.2000000000007</v>
      </c>
      <c r="Z72" s="53">
        <f t="shared" si="5"/>
        <v>9210.7799999999988</v>
      </c>
      <c r="AA72" s="63">
        <f t="shared" ref="AA72:AA80" si="96">H72*9.75*12</f>
        <v>4680</v>
      </c>
      <c r="AB72" s="53">
        <f t="shared" si="6"/>
        <v>259273.83000000002</v>
      </c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  <c r="DU72" s="32"/>
      <c r="DV72" s="32"/>
      <c r="DW72" s="32"/>
      <c r="DX72" s="32"/>
      <c r="DY72" s="32"/>
      <c r="DZ72" s="32"/>
      <c r="EA72" s="32"/>
      <c r="EB72" s="32"/>
      <c r="EC72" s="32"/>
      <c r="ED72" s="32"/>
      <c r="EE72" s="32"/>
      <c r="EF72" s="32"/>
      <c r="EG72" s="32"/>
      <c r="EH72" s="32"/>
      <c r="EI72" s="32"/>
      <c r="EJ72" s="32"/>
      <c r="EK72" s="32"/>
      <c r="EL72" s="32"/>
      <c r="EM72" s="32"/>
      <c r="EN72" s="32"/>
      <c r="EO72" s="32"/>
      <c r="EP72" s="32"/>
      <c r="EQ72" s="32"/>
      <c r="ER72" s="32"/>
      <c r="ES72" s="32"/>
      <c r="ET72" s="32"/>
      <c r="EU72" s="32"/>
      <c r="EV72" s="32"/>
      <c r="EW72" s="32"/>
      <c r="EX72" s="32"/>
      <c r="EY72" s="32"/>
      <c r="EZ72" s="32"/>
      <c r="FA72" s="32"/>
      <c r="FB72" s="32"/>
      <c r="FC72" s="32"/>
      <c r="FD72" s="32"/>
      <c r="FE72" s="32"/>
      <c r="FF72" s="32"/>
      <c r="FG72" s="32"/>
      <c r="FH72" s="32"/>
      <c r="FI72" s="32"/>
      <c r="FJ72" s="32"/>
      <c r="FK72" s="32"/>
      <c r="FL72" s="32"/>
      <c r="FM72" s="32"/>
      <c r="FN72" s="32"/>
      <c r="FO72" s="32"/>
      <c r="FP72" s="32"/>
      <c r="FQ72" s="32"/>
      <c r="FR72" s="32"/>
      <c r="FS72" s="32"/>
      <c r="FT72" s="32"/>
      <c r="FU72" s="32"/>
      <c r="FV72" s="32"/>
      <c r="FW72" s="32"/>
      <c r="FX72" s="32"/>
      <c r="FY72" s="32"/>
      <c r="FZ72" s="32"/>
      <c r="GA72" s="32"/>
      <c r="GB72" s="32"/>
      <c r="GC72" s="32"/>
      <c r="GD72" s="32"/>
      <c r="GE72" s="32"/>
      <c r="GF72" s="32"/>
      <c r="GG72" s="32"/>
      <c r="GH72" s="32"/>
      <c r="GI72" s="32"/>
      <c r="GJ72" s="32"/>
      <c r="GK72" s="32"/>
      <c r="GL72" s="32"/>
      <c r="GM72" s="32"/>
      <c r="GN72" s="32"/>
      <c r="GO72" s="32"/>
      <c r="GP72" s="32"/>
      <c r="GQ72" s="32"/>
      <c r="GR72" s="32"/>
      <c r="GS72" s="32"/>
      <c r="GT72" s="32"/>
      <c r="GU72" s="32"/>
      <c r="GV72" s="32"/>
      <c r="GW72" s="32"/>
      <c r="GX72" s="32"/>
      <c r="GY72" s="32"/>
      <c r="GZ72" s="32"/>
      <c r="HA72" s="32"/>
      <c r="HB72" s="32"/>
      <c r="HC72" s="32"/>
      <c r="HD72" s="32"/>
      <c r="HE72" s="32"/>
      <c r="HF72" s="32"/>
      <c r="HG72" s="32"/>
      <c r="HH72" s="32"/>
      <c r="HI72" s="32"/>
      <c r="HJ72" s="32"/>
      <c r="HK72" s="32"/>
      <c r="HL72" s="32"/>
      <c r="HM72" s="32"/>
      <c r="HN72" s="32"/>
      <c r="HO72" s="32"/>
      <c r="HP72" s="32"/>
      <c r="HQ72" s="32"/>
      <c r="HR72" s="32"/>
      <c r="HS72" s="32"/>
      <c r="HT72" s="32"/>
      <c r="HU72" s="32"/>
      <c r="HV72" s="32"/>
      <c r="HW72" s="32"/>
      <c r="HX72" s="32"/>
      <c r="HY72" s="32"/>
      <c r="HZ72" s="32"/>
      <c r="IA72" s="32"/>
      <c r="IB72" s="32"/>
      <c r="IC72" s="32"/>
      <c r="ID72" s="32"/>
      <c r="IE72" s="32"/>
      <c r="IF72" s="32"/>
      <c r="IG72" s="32"/>
    </row>
    <row r="73" spans="1:241" ht="24" customHeight="1" x14ac:dyDescent="0.2">
      <c r="A73" s="28">
        <v>66</v>
      </c>
      <c r="B73" s="57" t="s">
        <v>76</v>
      </c>
      <c r="C73" s="57" t="s">
        <v>77</v>
      </c>
      <c r="D73" s="57" t="s">
        <v>100</v>
      </c>
      <c r="E73" s="57" t="s">
        <v>101</v>
      </c>
      <c r="F73" s="57" t="s">
        <v>78</v>
      </c>
      <c r="G73" s="28"/>
      <c r="H73" s="58">
        <v>40</v>
      </c>
      <c r="I73" s="28"/>
      <c r="J73" s="61" t="s">
        <v>94</v>
      </c>
      <c r="K73" s="58">
        <v>3</v>
      </c>
      <c r="L73" s="65" t="s">
        <v>112</v>
      </c>
      <c r="M73" s="54">
        <v>12447</v>
      </c>
      <c r="N73" s="54"/>
      <c r="O73" s="54">
        <f t="shared" ref="O73:O74" si="97">+M73+N73</f>
        <v>12447</v>
      </c>
      <c r="P73" s="56"/>
      <c r="Q73" s="52">
        <f t="shared" ref="Q73:Q74" si="98">+O73/30*24</f>
        <v>9957.5999999999985</v>
      </c>
      <c r="R73" s="54">
        <f>+O73/30*50</f>
        <v>20745</v>
      </c>
      <c r="S73" s="53">
        <f t="shared" ref="S73:S89" si="99">+O73*13.5%</f>
        <v>1680.345</v>
      </c>
      <c r="T73" s="53">
        <f t="shared" ref="T73:T74" si="100">+O73*3%</f>
        <v>373.40999999999997</v>
      </c>
      <c r="U73" s="53">
        <f t="shared" ref="U73:U74" si="101">+O73*12.75%</f>
        <v>1586.9925000000001</v>
      </c>
      <c r="V73" s="55">
        <f t="shared" ref="V73:V74" si="102">+O73*2%</f>
        <v>248.94</v>
      </c>
      <c r="W73" s="53">
        <v>931</v>
      </c>
      <c r="X73" s="56"/>
      <c r="Y73" s="53">
        <f t="shared" ref="Y73:Y74" si="103">+O73*5%*12</f>
        <v>7468.2000000000007</v>
      </c>
      <c r="Z73" s="53">
        <f t="shared" ref="Z73:Z74" si="104">(Q73+R73)*30%</f>
        <v>9210.7799999999988</v>
      </c>
      <c r="AA73" s="63">
        <f>H73*9.75*12</f>
        <v>4680</v>
      </c>
      <c r="AB73" s="53">
        <f>+(O73+S73+T73+U73+V73+W73+X73)*12+Q73+R73+Y73+Z73+AA73</f>
        <v>259273.83000000002</v>
      </c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  <c r="DT73" s="32"/>
      <c r="DU73" s="32"/>
      <c r="DV73" s="32"/>
      <c r="DW73" s="32"/>
      <c r="DX73" s="32"/>
      <c r="DY73" s="32"/>
      <c r="DZ73" s="32"/>
      <c r="EA73" s="32"/>
      <c r="EB73" s="32"/>
      <c r="EC73" s="32"/>
      <c r="ED73" s="32"/>
      <c r="EE73" s="32"/>
      <c r="EF73" s="32"/>
      <c r="EG73" s="32"/>
      <c r="EH73" s="32"/>
      <c r="EI73" s="32"/>
      <c r="EJ73" s="32"/>
      <c r="EK73" s="32"/>
      <c r="EL73" s="32"/>
      <c r="EM73" s="32"/>
      <c r="EN73" s="32"/>
      <c r="EO73" s="32"/>
      <c r="EP73" s="32"/>
      <c r="EQ73" s="32"/>
      <c r="ER73" s="32"/>
      <c r="ES73" s="32"/>
      <c r="ET73" s="32"/>
      <c r="EU73" s="32"/>
      <c r="EV73" s="32"/>
      <c r="EW73" s="32"/>
      <c r="EX73" s="32"/>
      <c r="EY73" s="32"/>
      <c r="EZ73" s="32"/>
      <c r="FA73" s="32"/>
      <c r="FB73" s="32"/>
      <c r="FC73" s="32"/>
      <c r="FD73" s="32"/>
      <c r="FE73" s="32"/>
      <c r="FF73" s="32"/>
      <c r="FG73" s="32"/>
      <c r="FH73" s="32"/>
      <c r="FI73" s="32"/>
      <c r="FJ73" s="32"/>
      <c r="FK73" s="32"/>
      <c r="FL73" s="32"/>
      <c r="FM73" s="32"/>
      <c r="FN73" s="32"/>
      <c r="FO73" s="32"/>
      <c r="FP73" s="32"/>
      <c r="FQ73" s="32"/>
      <c r="FR73" s="32"/>
      <c r="FS73" s="32"/>
      <c r="FT73" s="32"/>
      <c r="FU73" s="32"/>
      <c r="FV73" s="32"/>
      <c r="FW73" s="32"/>
      <c r="FX73" s="32"/>
      <c r="FY73" s="32"/>
      <c r="FZ73" s="32"/>
      <c r="GA73" s="32"/>
      <c r="GB73" s="32"/>
      <c r="GC73" s="32"/>
      <c r="GD73" s="32"/>
      <c r="GE73" s="32"/>
      <c r="GF73" s="32"/>
      <c r="GG73" s="32"/>
      <c r="GH73" s="32"/>
      <c r="GI73" s="32"/>
      <c r="GJ73" s="32"/>
      <c r="GK73" s="32"/>
      <c r="GL73" s="32"/>
      <c r="GM73" s="32"/>
      <c r="GN73" s="32"/>
      <c r="GO73" s="32"/>
      <c r="GP73" s="32"/>
      <c r="GQ73" s="32"/>
      <c r="GR73" s="32"/>
      <c r="GS73" s="32"/>
      <c r="GT73" s="32"/>
      <c r="GU73" s="32"/>
      <c r="GV73" s="32"/>
      <c r="GW73" s="32"/>
      <c r="GX73" s="32"/>
      <c r="GY73" s="32"/>
      <c r="GZ73" s="32"/>
      <c r="HA73" s="32"/>
      <c r="HB73" s="32"/>
      <c r="HC73" s="32"/>
      <c r="HD73" s="32"/>
      <c r="HE73" s="32"/>
      <c r="HF73" s="32"/>
      <c r="HG73" s="32"/>
      <c r="HH73" s="32"/>
      <c r="HI73" s="32"/>
      <c r="HJ73" s="32"/>
      <c r="HK73" s="32"/>
      <c r="HL73" s="32"/>
      <c r="HM73" s="32"/>
      <c r="HN73" s="32"/>
      <c r="HO73" s="32"/>
      <c r="HP73" s="32"/>
      <c r="HQ73" s="32"/>
      <c r="HR73" s="32"/>
      <c r="HS73" s="32"/>
      <c r="HT73" s="32"/>
      <c r="HU73" s="32"/>
      <c r="HV73" s="32"/>
      <c r="HW73" s="32"/>
      <c r="HX73" s="32"/>
      <c r="HY73" s="32"/>
      <c r="HZ73" s="32"/>
      <c r="IA73" s="32"/>
      <c r="IB73" s="32"/>
      <c r="IC73" s="32"/>
      <c r="ID73" s="32"/>
      <c r="IE73" s="32"/>
      <c r="IF73" s="32"/>
      <c r="IG73" s="32"/>
    </row>
    <row r="74" spans="1:241" ht="24" customHeight="1" x14ac:dyDescent="0.2">
      <c r="A74" s="23">
        <v>67</v>
      </c>
      <c r="B74" s="57" t="s">
        <v>76</v>
      </c>
      <c r="C74" s="57" t="s">
        <v>77</v>
      </c>
      <c r="D74" s="57" t="s">
        <v>100</v>
      </c>
      <c r="E74" s="57" t="s">
        <v>101</v>
      </c>
      <c r="F74" s="57" t="s">
        <v>78</v>
      </c>
      <c r="G74" s="28"/>
      <c r="H74" s="58">
        <v>40</v>
      </c>
      <c r="I74" s="28"/>
      <c r="J74" s="61" t="s">
        <v>94</v>
      </c>
      <c r="K74" s="58">
        <v>3</v>
      </c>
      <c r="L74" s="65" t="s">
        <v>112</v>
      </c>
      <c r="M74" s="54">
        <v>12447</v>
      </c>
      <c r="N74" s="54"/>
      <c r="O74" s="54">
        <f t="shared" si="97"/>
        <v>12447</v>
      </c>
      <c r="P74" s="56"/>
      <c r="Q74" s="52">
        <f t="shared" si="98"/>
        <v>9957.5999999999985</v>
      </c>
      <c r="R74" s="54">
        <f t="shared" ref="R74" si="105">+O74/30*50</f>
        <v>20745</v>
      </c>
      <c r="S74" s="53">
        <f t="shared" si="99"/>
        <v>1680.345</v>
      </c>
      <c r="T74" s="53">
        <f t="shared" si="100"/>
        <v>373.40999999999997</v>
      </c>
      <c r="U74" s="53">
        <f t="shared" si="101"/>
        <v>1586.9925000000001</v>
      </c>
      <c r="V74" s="55">
        <f t="shared" si="102"/>
        <v>248.94</v>
      </c>
      <c r="W74" s="53">
        <v>931</v>
      </c>
      <c r="X74" s="56"/>
      <c r="Y74" s="53">
        <f t="shared" si="103"/>
        <v>7468.2000000000007</v>
      </c>
      <c r="Z74" s="53">
        <f t="shared" si="104"/>
        <v>9210.7799999999988</v>
      </c>
      <c r="AA74" s="63">
        <f t="shared" ref="AA74" si="106">H74*9.75*12</f>
        <v>4680</v>
      </c>
      <c r="AB74" s="53">
        <f t="shared" ref="AB74" si="107">+(O74+S74+T74+U74+V74+W74+X74)*12+Q74+R74+Y74+Z74+AA74</f>
        <v>259273.83000000002</v>
      </c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  <c r="CI74" s="32"/>
      <c r="CJ74" s="32"/>
      <c r="CK74" s="32"/>
      <c r="CL74" s="32"/>
      <c r="CM74" s="32"/>
      <c r="CN74" s="32"/>
      <c r="CO74" s="32"/>
      <c r="CP74" s="32"/>
      <c r="CQ74" s="32"/>
      <c r="CR74" s="32"/>
      <c r="CS74" s="32"/>
      <c r="CT74" s="32"/>
      <c r="CU74" s="32"/>
      <c r="CV74" s="32"/>
      <c r="CW74" s="32"/>
      <c r="CX74" s="32"/>
      <c r="CY74" s="32"/>
      <c r="CZ74" s="32"/>
      <c r="DA74" s="32"/>
      <c r="DB74" s="32"/>
      <c r="DC74" s="32"/>
      <c r="DD74" s="32"/>
      <c r="DE74" s="32"/>
      <c r="DF74" s="32"/>
      <c r="DG74" s="32"/>
      <c r="DH74" s="32"/>
      <c r="DI74" s="32"/>
      <c r="DJ74" s="32"/>
      <c r="DK74" s="32"/>
      <c r="DL74" s="32"/>
      <c r="DM74" s="32"/>
      <c r="DN74" s="32"/>
      <c r="DO74" s="32"/>
      <c r="DP74" s="32"/>
      <c r="DQ74" s="32"/>
      <c r="DR74" s="32"/>
      <c r="DS74" s="32"/>
      <c r="DT74" s="32"/>
      <c r="DU74" s="32"/>
      <c r="DV74" s="32"/>
      <c r="DW74" s="32"/>
      <c r="DX74" s="32"/>
      <c r="DY74" s="32"/>
      <c r="DZ74" s="32"/>
      <c r="EA74" s="32"/>
      <c r="EB74" s="32"/>
      <c r="EC74" s="32"/>
      <c r="ED74" s="32"/>
      <c r="EE74" s="32"/>
      <c r="EF74" s="32"/>
      <c r="EG74" s="32"/>
      <c r="EH74" s="32"/>
      <c r="EI74" s="32"/>
      <c r="EJ74" s="32"/>
      <c r="EK74" s="32"/>
      <c r="EL74" s="32"/>
      <c r="EM74" s="32"/>
      <c r="EN74" s="32"/>
      <c r="EO74" s="32"/>
      <c r="EP74" s="32"/>
      <c r="EQ74" s="32"/>
      <c r="ER74" s="32"/>
      <c r="ES74" s="32"/>
      <c r="ET74" s="32"/>
      <c r="EU74" s="32"/>
      <c r="EV74" s="32"/>
      <c r="EW74" s="32"/>
      <c r="EX74" s="32"/>
      <c r="EY74" s="32"/>
      <c r="EZ74" s="32"/>
      <c r="FA74" s="32"/>
      <c r="FB74" s="32"/>
      <c r="FC74" s="32"/>
      <c r="FD74" s="32"/>
      <c r="FE74" s="32"/>
      <c r="FF74" s="32"/>
      <c r="FG74" s="32"/>
      <c r="FH74" s="32"/>
      <c r="FI74" s="32"/>
      <c r="FJ74" s="32"/>
      <c r="FK74" s="32"/>
      <c r="FL74" s="32"/>
      <c r="FM74" s="32"/>
      <c r="FN74" s="32"/>
      <c r="FO74" s="32"/>
      <c r="FP74" s="32"/>
      <c r="FQ74" s="32"/>
      <c r="FR74" s="32"/>
      <c r="FS74" s="32"/>
      <c r="FT74" s="32"/>
      <c r="FU74" s="32"/>
      <c r="FV74" s="32"/>
      <c r="FW74" s="32"/>
      <c r="FX74" s="32"/>
      <c r="FY74" s="32"/>
      <c r="FZ74" s="32"/>
      <c r="GA74" s="32"/>
      <c r="GB74" s="32"/>
      <c r="GC74" s="32"/>
      <c r="GD74" s="32"/>
      <c r="GE74" s="32"/>
      <c r="GF74" s="32"/>
      <c r="GG74" s="32"/>
      <c r="GH74" s="32"/>
      <c r="GI74" s="32"/>
      <c r="GJ74" s="32"/>
      <c r="GK74" s="32"/>
      <c r="GL74" s="32"/>
      <c r="GM74" s="32"/>
      <c r="GN74" s="32"/>
      <c r="GO74" s="32"/>
      <c r="GP74" s="32"/>
      <c r="GQ74" s="32"/>
      <c r="GR74" s="32"/>
      <c r="GS74" s="32"/>
      <c r="GT74" s="32"/>
      <c r="GU74" s="32"/>
      <c r="GV74" s="32"/>
      <c r="GW74" s="32"/>
      <c r="GX74" s="32"/>
      <c r="GY74" s="32"/>
      <c r="GZ74" s="32"/>
      <c r="HA74" s="32"/>
      <c r="HB74" s="32"/>
      <c r="HC74" s="32"/>
      <c r="HD74" s="32"/>
      <c r="HE74" s="32"/>
      <c r="HF74" s="32"/>
      <c r="HG74" s="32"/>
      <c r="HH74" s="32"/>
      <c r="HI74" s="32"/>
      <c r="HJ74" s="32"/>
      <c r="HK74" s="32"/>
      <c r="HL74" s="32"/>
      <c r="HM74" s="32"/>
      <c r="HN74" s="32"/>
      <c r="HO74" s="32"/>
      <c r="HP74" s="32"/>
      <c r="HQ74" s="32"/>
      <c r="HR74" s="32"/>
      <c r="HS74" s="32"/>
      <c r="HT74" s="32"/>
      <c r="HU74" s="32"/>
      <c r="HV74" s="32"/>
      <c r="HW74" s="32"/>
      <c r="HX74" s="32"/>
      <c r="HY74" s="32"/>
      <c r="HZ74" s="32"/>
      <c r="IA74" s="32"/>
      <c r="IB74" s="32"/>
      <c r="IC74" s="32"/>
      <c r="ID74" s="32"/>
      <c r="IE74" s="32"/>
      <c r="IF74" s="32"/>
      <c r="IG74" s="32"/>
    </row>
    <row r="75" spans="1:241" ht="24" customHeight="1" x14ac:dyDescent="0.2">
      <c r="A75" s="27">
        <v>68</v>
      </c>
      <c r="B75" s="57" t="s">
        <v>76</v>
      </c>
      <c r="C75" s="57" t="s">
        <v>77</v>
      </c>
      <c r="D75" s="57" t="s">
        <v>100</v>
      </c>
      <c r="E75" s="57" t="s">
        <v>101</v>
      </c>
      <c r="F75" s="57" t="s">
        <v>78</v>
      </c>
      <c r="G75" s="28"/>
      <c r="H75" s="58">
        <v>40</v>
      </c>
      <c r="I75" s="28"/>
      <c r="J75" s="61" t="s">
        <v>94</v>
      </c>
      <c r="K75" s="58">
        <v>3</v>
      </c>
      <c r="L75" s="65" t="s">
        <v>112</v>
      </c>
      <c r="M75" s="54">
        <v>12447</v>
      </c>
      <c r="N75" s="54"/>
      <c r="O75" s="54">
        <f t="shared" ref="O75" si="108">+M75+N75</f>
        <v>12447</v>
      </c>
      <c r="P75" s="56"/>
      <c r="Q75" s="52">
        <f t="shared" ref="Q75" si="109">+O75/30*24</f>
        <v>9957.5999999999985</v>
      </c>
      <c r="R75" s="54">
        <f t="shared" ref="R75" si="110">+O75/30*50</f>
        <v>20745</v>
      </c>
      <c r="S75" s="53">
        <f t="shared" si="99"/>
        <v>1680.345</v>
      </c>
      <c r="T75" s="53">
        <f t="shared" ref="T75" si="111">+O75*3%</f>
        <v>373.40999999999997</v>
      </c>
      <c r="U75" s="53">
        <f t="shared" ref="U75" si="112">+O75*12.75%</f>
        <v>1586.9925000000001</v>
      </c>
      <c r="V75" s="55">
        <f t="shared" ref="V75" si="113">+O75*2%</f>
        <v>248.94</v>
      </c>
      <c r="W75" s="53">
        <v>931</v>
      </c>
      <c r="X75" s="56"/>
      <c r="Y75" s="53">
        <f t="shared" ref="Y75" si="114">+O75*5%*12</f>
        <v>7468.2000000000007</v>
      </c>
      <c r="Z75" s="53">
        <f t="shared" ref="Z75" si="115">(Q75+R75)*30%</f>
        <v>9210.7799999999988</v>
      </c>
      <c r="AA75" s="63">
        <f t="shared" ref="AA75" si="116">H75*9.75*12</f>
        <v>4680</v>
      </c>
      <c r="AB75" s="53">
        <f t="shared" ref="AB75" si="117">+(O75+S75+T75+U75+V75+W75+X75)*12+Q75+R75+Y75+Z75+AA75</f>
        <v>259273.83000000002</v>
      </c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32"/>
      <c r="CC75" s="32"/>
      <c r="CD75" s="32"/>
      <c r="CE75" s="32"/>
      <c r="CF75" s="32"/>
      <c r="CG75" s="32"/>
      <c r="CH75" s="32"/>
      <c r="CI75" s="32"/>
      <c r="CJ75" s="32"/>
      <c r="CK75" s="32"/>
      <c r="CL75" s="32"/>
      <c r="CM75" s="32"/>
      <c r="CN75" s="32"/>
      <c r="CO75" s="32"/>
      <c r="CP75" s="32"/>
      <c r="CQ75" s="32"/>
      <c r="CR75" s="32"/>
      <c r="CS75" s="32"/>
      <c r="CT75" s="32"/>
      <c r="CU75" s="32"/>
      <c r="CV75" s="32"/>
      <c r="CW75" s="32"/>
      <c r="CX75" s="32"/>
      <c r="CY75" s="32"/>
      <c r="CZ75" s="32"/>
      <c r="DA75" s="32"/>
      <c r="DB75" s="32"/>
      <c r="DC75" s="32"/>
      <c r="DD75" s="32"/>
      <c r="DE75" s="32"/>
      <c r="DF75" s="32"/>
      <c r="DG75" s="32"/>
      <c r="DH75" s="32"/>
      <c r="DI75" s="32"/>
      <c r="DJ75" s="32"/>
      <c r="DK75" s="32"/>
      <c r="DL75" s="32"/>
      <c r="DM75" s="32"/>
      <c r="DN75" s="32"/>
      <c r="DO75" s="32"/>
      <c r="DP75" s="32"/>
      <c r="DQ75" s="32"/>
      <c r="DR75" s="32"/>
      <c r="DS75" s="32"/>
      <c r="DT75" s="32"/>
      <c r="DU75" s="32"/>
      <c r="DV75" s="32"/>
      <c r="DW75" s="32"/>
      <c r="DX75" s="32"/>
      <c r="DY75" s="32"/>
      <c r="DZ75" s="32"/>
      <c r="EA75" s="32"/>
      <c r="EB75" s="32"/>
      <c r="EC75" s="32"/>
      <c r="ED75" s="32"/>
      <c r="EE75" s="32"/>
      <c r="EF75" s="32"/>
      <c r="EG75" s="32"/>
      <c r="EH75" s="32"/>
      <c r="EI75" s="32"/>
      <c r="EJ75" s="32"/>
      <c r="EK75" s="32"/>
      <c r="EL75" s="32"/>
      <c r="EM75" s="32"/>
      <c r="EN75" s="32"/>
      <c r="EO75" s="32"/>
      <c r="EP75" s="32"/>
      <c r="EQ75" s="32"/>
      <c r="ER75" s="32"/>
      <c r="ES75" s="32"/>
      <c r="ET75" s="32"/>
      <c r="EU75" s="32"/>
      <c r="EV75" s="32"/>
      <c r="EW75" s="32"/>
      <c r="EX75" s="32"/>
      <c r="EY75" s="32"/>
      <c r="EZ75" s="32"/>
      <c r="FA75" s="32"/>
      <c r="FB75" s="32"/>
      <c r="FC75" s="32"/>
      <c r="FD75" s="32"/>
      <c r="FE75" s="32"/>
      <c r="FF75" s="32"/>
      <c r="FG75" s="32"/>
      <c r="FH75" s="32"/>
      <c r="FI75" s="32"/>
      <c r="FJ75" s="32"/>
      <c r="FK75" s="32"/>
      <c r="FL75" s="32"/>
      <c r="FM75" s="32"/>
      <c r="FN75" s="32"/>
      <c r="FO75" s="32"/>
      <c r="FP75" s="32"/>
      <c r="FQ75" s="32"/>
      <c r="FR75" s="32"/>
      <c r="FS75" s="32"/>
      <c r="FT75" s="32"/>
      <c r="FU75" s="32"/>
      <c r="FV75" s="32"/>
      <c r="FW75" s="32"/>
      <c r="FX75" s="32"/>
      <c r="FY75" s="32"/>
      <c r="FZ75" s="32"/>
      <c r="GA75" s="32"/>
      <c r="GB75" s="32"/>
      <c r="GC75" s="32"/>
      <c r="GD75" s="32"/>
      <c r="GE75" s="32"/>
      <c r="GF75" s="32"/>
      <c r="GG75" s="32"/>
      <c r="GH75" s="32"/>
      <c r="GI75" s="32"/>
      <c r="GJ75" s="32"/>
      <c r="GK75" s="32"/>
      <c r="GL75" s="32"/>
      <c r="GM75" s="32"/>
      <c r="GN75" s="32"/>
      <c r="GO75" s="32"/>
      <c r="GP75" s="32"/>
      <c r="GQ75" s="32"/>
      <c r="GR75" s="32"/>
      <c r="GS75" s="32"/>
      <c r="GT75" s="32"/>
      <c r="GU75" s="32"/>
      <c r="GV75" s="32"/>
      <c r="GW75" s="32"/>
      <c r="GX75" s="32"/>
      <c r="GY75" s="32"/>
      <c r="GZ75" s="32"/>
      <c r="HA75" s="32"/>
      <c r="HB75" s="32"/>
      <c r="HC75" s="32"/>
      <c r="HD75" s="32"/>
      <c r="HE75" s="32"/>
      <c r="HF75" s="32"/>
      <c r="HG75" s="32"/>
      <c r="HH75" s="32"/>
      <c r="HI75" s="32"/>
      <c r="HJ75" s="32"/>
      <c r="HK75" s="32"/>
      <c r="HL75" s="32"/>
      <c r="HM75" s="32"/>
      <c r="HN75" s="32"/>
      <c r="HO75" s="32"/>
      <c r="HP75" s="32"/>
      <c r="HQ75" s="32"/>
      <c r="HR75" s="32"/>
      <c r="HS75" s="32"/>
      <c r="HT75" s="32"/>
      <c r="HU75" s="32"/>
      <c r="HV75" s="32"/>
      <c r="HW75" s="32"/>
      <c r="HX75" s="32"/>
      <c r="HY75" s="32"/>
      <c r="HZ75" s="32"/>
      <c r="IA75" s="32"/>
      <c r="IB75" s="32"/>
      <c r="IC75" s="32"/>
      <c r="ID75" s="32"/>
      <c r="IE75" s="32"/>
      <c r="IF75" s="32"/>
      <c r="IG75" s="32"/>
    </row>
    <row r="76" spans="1:241" ht="24" customHeight="1" x14ac:dyDescent="0.2">
      <c r="A76" s="28">
        <v>69</v>
      </c>
      <c r="B76" s="57" t="s">
        <v>76</v>
      </c>
      <c r="C76" s="57" t="s">
        <v>77</v>
      </c>
      <c r="D76" s="57" t="s">
        <v>100</v>
      </c>
      <c r="E76" s="57" t="s">
        <v>101</v>
      </c>
      <c r="F76" s="57" t="s">
        <v>78</v>
      </c>
      <c r="G76" s="28"/>
      <c r="H76" s="58">
        <v>40</v>
      </c>
      <c r="I76" s="28"/>
      <c r="J76" s="61" t="s">
        <v>94</v>
      </c>
      <c r="K76" s="58">
        <v>3</v>
      </c>
      <c r="L76" s="65" t="s">
        <v>112</v>
      </c>
      <c r="M76" s="54">
        <v>12447</v>
      </c>
      <c r="N76" s="54"/>
      <c r="O76" s="54">
        <f t="shared" ref="O76" si="118">+M76+N76</f>
        <v>12447</v>
      </c>
      <c r="P76" s="56"/>
      <c r="Q76" s="52">
        <f t="shared" ref="Q76" si="119">+O76/30*24</f>
        <v>9957.5999999999985</v>
      </c>
      <c r="R76" s="54">
        <f t="shared" ref="R76" si="120">+O76/30*50</f>
        <v>20745</v>
      </c>
      <c r="S76" s="53">
        <f t="shared" si="99"/>
        <v>1680.345</v>
      </c>
      <c r="T76" s="53">
        <f t="shared" ref="T76" si="121">+O76*3%</f>
        <v>373.40999999999997</v>
      </c>
      <c r="U76" s="53">
        <f t="shared" ref="U76" si="122">+O76*12.75%</f>
        <v>1586.9925000000001</v>
      </c>
      <c r="V76" s="55">
        <f t="shared" ref="V76" si="123">+O76*2%</f>
        <v>248.94</v>
      </c>
      <c r="W76" s="53">
        <v>931</v>
      </c>
      <c r="X76" s="56"/>
      <c r="Y76" s="53">
        <f t="shared" ref="Y76" si="124">+O76*5%*12</f>
        <v>7468.2000000000007</v>
      </c>
      <c r="Z76" s="53">
        <f t="shared" ref="Z76" si="125">(Q76+R76)*30%</f>
        <v>9210.7799999999988</v>
      </c>
      <c r="AA76" s="63">
        <f t="shared" ref="AA76" si="126">H76*9.75*12</f>
        <v>4680</v>
      </c>
      <c r="AB76" s="53">
        <f t="shared" ref="AB76" si="127">+(O76+S76+T76+U76+V76+W76+X76)*12+Q76+R76+Y76+Z76+AA76</f>
        <v>259273.83000000002</v>
      </c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  <c r="CI76" s="32"/>
      <c r="CJ76" s="32"/>
      <c r="CK76" s="32"/>
      <c r="CL76" s="32"/>
      <c r="CM76" s="32"/>
      <c r="CN76" s="32"/>
      <c r="CO76" s="32"/>
      <c r="CP76" s="32"/>
      <c r="CQ76" s="32"/>
      <c r="CR76" s="32"/>
      <c r="CS76" s="32"/>
      <c r="CT76" s="32"/>
      <c r="CU76" s="32"/>
      <c r="CV76" s="32"/>
      <c r="CW76" s="32"/>
      <c r="CX76" s="32"/>
      <c r="CY76" s="32"/>
      <c r="CZ76" s="32"/>
      <c r="DA76" s="32"/>
      <c r="DB76" s="32"/>
      <c r="DC76" s="32"/>
      <c r="DD76" s="32"/>
      <c r="DE76" s="32"/>
      <c r="DF76" s="32"/>
      <c r="DG76" s="32"/>
      <c r="DH76" s="32"/>
      <c r="DI76" s="32"/>
      <c r="DJ76" s="32"/>
      <c r="DK76" s="32"/>
      <c r="DL76" s="32"/>
      <c r="DM76" s="32"/>
      <c r="DN76" s="32"/>
      <c r="DO76" s="32"/>
      <c r="DP76" s="32"/>
      <c r="DQ76" s="32"/>
      <c r="DR76" s="32"/>
      <c r="DS76" s="32"/>
      <c r="DT76" s="32"/>
      <c r="DU76" s="32"/>
      <c r="DV76" s="32"/>
      <c r="DW76" s="32"/>
      <c r="DX76" s="32"/>
      <c r="DY76" s="32"/>
      <c r="DZ76" s="32"/>
      <c r="EA76" s="32"/>
      <c r="EB76" s="32"/>
      <c r="EC76" s="32"/>
      <c r="ED76" s="32"/>
      <c r="EE76" s="32"/>
      <c r="EF76" s="32"/>
      <c r="EG76" s="32"/>
      <c r="EH76" s="32"/>
      <c r="EI76" s="32"/>
      <c r="EJ76" s="32"/>
      <c r="EK76" s="32"/>
      <c r="EL76" s="32"/>
      <c r="EM76" s="32"/>
      <c r="EN76" s="32"/>
      <c r="EO76" s="32"/>
      <c r="EP76" s="32"/>
      <c r="EQ76" s="32"/>
      <c r="ER76" s="32"/>
      <c r="ES76" s="32"/>
      <c r="ET76" s="32"/>
      <c r="EU76" s="32"/>
      <c r="EV76" s="32"/>
      <c r="EW76" s="32"/>
      <c r="EX76" s="32"/>
      <c r="EY76" s="32"/>
      <c r="EZ76" s="32"/>
      <c r="FA76" s="32"/>
      <c r="FB76" s="32"/>
      <c r="FC76" s="32"/>
      <c r="FD76" s="32"/>
      <c r="FE76" s="32"/>
      <c r="FF76" s="32"/>
      <c r="FG76" s="32"/>
      <c r="FH76" s="32"/>
      <c r="FI76" s="32"/>
      <c r="FJ76" s="32"/>
      <c r="FK76" s="32"/>
      <c r="FL76" s="32"/>
      <c r="FM76" s="32"/>
      <c r="FN76" s="32"/>
      <c r="FO76" s="32"/>
      <c r="FP76" s="32"/>
      <c r="FQ76" s="32"/>
      <c r="FR76" s="32"/>
      <c r="FS76" s="32"/>
      <c r="FT76" s="32"/>
      <c r="FU76" s="32"/>
      <c r="FV76" s="32"/>
      <c r="FW76" s="32"/>
      <c r="FX76" s="32"/>
      <c r="FY76" s="32"/>
      <c r="FZ76" s="32"/>
      <c r="GA76" s="32"/>
      <c r="GB76" s="32"/>
      <c r="GC76" s="32"/>
      <c r="GD76" s="32"/>
      <c r="GE76" s="32"/>
      <c r="GF76" s="32"/>
      <c r="GG76" s="32"/>
      <c r="GH76" s="32"/>
      <c r="GI76" s="32"/>
      <c r="GJ76" s="32"/>
      <c r="GK76" s="32"/>
      <c r="GL76" s="32"/>
      <c r="GM76" s="32"/>
      <c r="GN76" s="32"/>
      <c r="GO76" s="32"/>
      <c r="GP76" s="32"/>
      <c r="GQ76" s="32"/>
      <c r="GR76" s="32"/>
      <c r="GS76" s="32"/>
      <c r="GT76" s="32"/>
      <c r="GU76" s="32"/>
      <c r="GV76" s="32"/>
      <c r="GW76" s="32"/>
      <c r="GX76" s="32"/>
      <c r="GY76" s="32"/>
      <c r="GZ76" s="32"/>
      <c r="HA76" s="32"/>
      <c r="HB76" s="32"/>
      <c r="HC76" s="32"/>
      <c r="HD76" s="32"/>
      <c r="HE76" s="32"/>
      <c r="HF76" s="32"/>
      <c r="HG76" s="32"/>
      <c r="HH76" s="32"/>
      <c r="HI76" s="32"/>
      <c r="HJ76" s="32"/>
      <c r="HK76" s="32"/>
      <c r="HL76" s="32"/>
      <c r="HM76" s="32"/>
      <c r="HN76" s="32"/>
      <c r="HO76" s="32"/>
      <c r="HP76" s="32"/>
      <c r="HQ76" s="32"/>
      <c r="HR76" s="32"/>
      <c r="HS76" s="32"/>
      <c r="HT76" s="32"/>
      <c r="HU76" s="32"/>
      <c r="HV76" s="32"/>
      <c r="HW76" s="32"/>
      <c r="HX76" s="32"/>
      <c r="HY76" s="32"/>
      <c r="HZ76" s="32"/>
      <c r="IA76" s="32"/>
      <c r="IB76" s="32"/>
      <c r="IC76" s="32"/>
      <c r="ID76" s="32"/>
      <c r="IE76" s="32"/>
      <c r="IF76" s="32"/>
      <c r="IG76" s="32"/>
    </row>
    <row r="77" spans="1:241" ht="24" customHeight="1" x14ac:dyDescent="0.2">
      <c r="A77" s="23">
        <v>70</v>
      </c>
      <c r="B77" s="57" t="s">
        <v>76</v>
      </c>
      <c r="C77" s="57" t="s">
        <v>77</v>
      </c>
      <c r="D77" s="57" t="s">
        <v>100</v>
      </c>
      <c r="E77" s="57" t="s">
        <v>101</v>
      </c>
      <c r="F77" s="57" t="s">
        <v>78</v>
      </c>
      <c r="G77" s="28"/>
      <c r="H77" s="58">
        <v>40</v>
      </c>
      <c r="I77" s="28"/>
      <c r="J77" s="61" t="s">
        <v>94</v>
      </c>
      <c r="K77" s="58">
        <v>3</v>
      </c>
      <c r="L77" s="65" t="s">
        <v>112</v>
      </c>
      <c r="M77" s="54">
        <v>12447</v>
      </c>
      <c r="N77" s="54"/>
      <c r="O77" s="54">
        <f t="shared" si="16"/>
        <v>12447</v>
      </c>
      <c r="P77" s="56"/>
      <c r="Q77" s="52">
        <f t="shared" si="0"/>
        <v>9957.5999999999985</v>
      </c>
      <c r="R77" s="54">
        <f t="shared" si="17"/>
        <v>20745</v>
      </c>
      <c r="S77" s="53">
        <f t="shared" si="99"/>
        <v>1680.345</v>
      </c>
      <c r="T77" s="53">
        <f t="shared" si="2"/>
        <v>373.40999999999997</v>
      </c>
      <c r="U77" s="53">
        <f t="shared" si="3"/>
        <v>1586.9925000000001</v>
      </c>
      <c r="V77" s="55">
        <f t="shared" si="18"/>
        <v>248.94</v>
      </c>
      <c r="W77" s="53">
        <v>931</v>
      </c>
      <c r="X77" s="56"/>
      <c r="Y77" s="53">
        <f t="shared" si="4"/>
        <v>7468.2000000000007</v>
      </c>
      <c r="Z77" s="53">
        <f t="shared" si="5"/>
        <v>9210.7799999999988</v>
      </c>
      <c r="AA77" s="63">
        <f t="shared" si="96"/>
        <v>4680</v>
      </c>
      <c r="AB77" s="53">
        <f t="shared" si="6"/>
        <v>259273.83000000002</v>
      </c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/>
      <c r="CI77" s="32"/>
      <c r="CJ77" s="32"/>
      <c r="CK77" s="32"/>
      <c r="CL77" s="32"/>
      <c r="CM77" s="32"/>
      <c r="CN77" s="32"/>
      <c r="CO77" s="32"/>
      <c r="CP77" s="32"/>
      <c r="CQ77" s="32"/>
      <c r="CR77" s="32"/>
      <c r="CS77" s="32"/>
      <c r="CT77" s="32"/>
      <c r="CU77" s="32"/>
      <c r="CV77" s="32"/>
      <c r="CW77" s="32"/>
      <c r="CX77" s="32"/>
      <c r="CY77" s="32"/>
      <c r="CZ77" s="32"/>
      <c r="DA77" s="32"/>
      <c r="DB77" s="32"/>
      <c r="DC77" s="32"/>
      <c r="DD77" s="32"/>
      <c r="DE77" s="32"/>
      <c r="DF77" s="32"/>
      <c r="DG77" s="32"/>
      <c r="DH77" s="32"/>
      <c r="DI77" s="32"/>
      <c r="DJ77" s="32"/>
      <c r="DK77" s="32"/>
      <c r="DL77" s="32"/>
      <c r="DM77" s="32"/>
      <c r="DN77" s="32"/>
      <c r="DO77" s="32"/>
      <c r="DP77" s="32"/>
      <c r="DQ77" s="32"/>
      <c r="DR77" s="32"/>
      <c r="DS77" s="32"/>
      <c r="DT77" s="32"/>
      <c r="DU77" s="32"/>
      <c r="DV77" s="32"/>
      <c r="DW77" s="32"/>
      <c r="DX77" s="32"/>
      <c r="DY77" s="32"/>
      <c r="DZ77" s="32"/>
      <c r="EA77" s="32"/>
      <c r="EB77" s="32"/>
      <c r="EC77" s="32"/>
      <c r="ED77" s="32"/>
      <c r="EE77" s="32"/>
      <c r="EF77" s="32"/>
      <c r="EG77" s="32"/>
      <c r="EH77" s="32"/>
      <c r="EI77" s="32"/>
      <c r="EJ77" s="32"/>
      <c r="EK77" s="32"/>
      <c r="EL77" s="32"/>
      <c r="EM77" s="32"/>
      <c r="EN77" s="32"/>
      <c r="EO77" s="32"/>
      <c r="EP77" s="32"/>
      <c r="EQ77" s="32"/>
      <c r="ER77" s="32"/>
      <c r="ES77" s="32"/>
      <c r="ET77" s="32"/>
      <c r="EU77" s="32"/>
      <c r="EV77" s="32"/>
      <c r="EW77" s="32"/>
      <c r="EX77" s="32"/>
      <c r="EY77" s="32"/>
      <c r="EZ77" s="32"/>
      <c r="FA77" s="32"/>
      <c r="FB77" s="32"/>
      <c r="FC77" s="32"/>
      <c r="FD77" s="32"/>
      <c r="FE77" s="32"/>
      <c r="FF77" s="32"/>
      <c r="FG77" s="32"/>
      <c r="FH77" s="32"/>
      <c r="FI77" s="32"/>
      <c r="FJ77" s="32"/>
      <c r="FK77" s="32"/>
      <c r="FL77" s="32"/>
      <c r="FM77" s="32"/>
      <c r="FN77" s="32"/>
      <c r="FO77" s="32"/>
      <c r="FP77" s="32"/>
      <c r="FQ77" s="32"/>
      <c r="FR77" s="32"/>
      <c r="FS77" s="32"/>
      <c r="FT77" s="32"/>
      <c r="FU77" s="32"/>
      <c r="FV77" s="32"/>
      <c r="FW77" s="32"/>
      <c r="FX77" s="32"/>
      <c r="FY77" s="32"/>
      <c r="FZ77" s="32"/>
      <c r="GA77" s="32"/>
      <c r="GB77" s="32"/>
      <c r="GC77" s="32"/>
      <c r="GD77" s="32"/>
      <c r="GE77" s="32"/>
      <c r="GF77" s="32"/>
      <c r="GG77" s="32"/>
      <c r="GH77" s="32"/>
      <c r="GI77" s="32"/>
      <c r="GJ77" s="32"/>
      <c r="GK77" s="32"/>
      <c r="GL77" s="32"/>
      <c r="GM77" s="32"/>
      <c r="GN77" s="32"/>
      <c r="GO77" s="32"/>
      <c r="GP77" s="32"/>
      <c r="GQ77" s="32"/>
      <c r="GR77" s="32"/>
      <c r="GS77" s="32"/>
      <c r="GT77" s="32"/>
      <c r="GU77" s="32"/>
      <c r="GV77" s="32"/>
      <c r="GW77" s="32"/>
      <c r="GX77" s="32"/>
      <c r="GY77" s="32"/>
      <c r="GZ77" s="32"/>
      <c r="HA77" s="32"/>
      <c r="HB77" s="32"/>
      <c r="HC77" s="32"/>
      <c r="HD77" s="32"/>
      <c r="HE77" s="32"/>
      <c r="HF77" s="32"/>
      <c r="HG77" s="32"/>
      <c r="HH77" s="32"/>
      <c r="HI77" s="32"/>
      <c r="HJ77" s="32"/>
      <c r="HK77" s="32"/>
      <c r="HL77" s="32"/>
      <c r="HM77" s="32"/>
      <c r="HN77" s="32"/>
      <c r="HO77" s="32"/>
      <c r="HP77" s="32"/>
      <c r="HQ77" s="32"/>
      <c r="HR77" s="32"/>
      <c r="HS77" s="32"/>
      <c r="HT77" s="32"/>
      <c r="HU77" s="32"/>
      <c r="HV77" s="32"/>
      <c r="HW77" s="32"/>
      <c r="HX77" s="32"/>
      <c r="HY77" s="32"/>
      <c r="HZ77" s="32"/>
      <c r="IA77" s="32"/>
      <c r="IB77" s="32"/>
      <c r="IC77" s="32"/>
      <c r="ID77" s="32"/>
      <c r="IE77" s="32"/>
      <c r="IF77" s="32"/>
      <c r="IG77" s="32"/>
    </row>
    <row r="78" spans="1:241" ht="24" customHeight="1" x14ac:dyDescent="0.2">
      <c r="A78" s="27">
        <v>71</v>
      </c>
      <c r="B78" s="57" t="s">
        <v>76</v>
      </c>
      <c r="C78" s="57" t="s">
        <v>77</v>
      </c>
      <c r="D78" s="57" t="s">
        <v>100</v>
      </c>
      <c r="E78" s="57" t="s">
        <v>101</v>
      </c>
      <c r="F78" s="57" t="s">
        <v>78</v>
      </c>
      <c r="G78" s="28"/>
      <c r="H78" s="58">
        <v>40</v>
      </c>
      <c r="I78" s="28"/>
      <c r="J78" s="61" t="s">
        <v>132</v>
      </c>
      <c r="K78" s="58">
        <v>3</v>
      </c>
      <c r="L78" s="65" t="s">
        <v>112</v>
      </c>
      <c r="M78" s="54">
        <v>13957.5</v>
      </c>
      <c r="N78" s="54"/>
      <c r="O78" s="54">
        <f t="shared" ref="O78:O79" si="128">+M78+N78</f>
        <v>13957.5</v>
      </c>
      <c r="P78" s="56"/>
      <c r="Q78" s="52">
        <f t="shared" ref="Q78:Q79" si="129">+O78/30*24</f>
        <v>11166</v>
      </c>
      <c r="R78" s="54">
        <f t="shared" ref="R78:R79" si="130">+O78/30*50</f>
        <v>23262.5</v>
      </c>
      <c r="S78" s="53">
        <f t="shared" si="99"/>
        <v>1884.2625</v>
      </c>
      <c r="T78" s="53">
        <f t="shared" ref="T78:T79" si="131">+O78*3%</f>
        <v>418.72499999999997</v>
      </c>
      <c r="U78" s="53">
        <f t="shared" ref="U78:U79" si="132">+O78*12.75%</f>
        <v>1779.58125</v>
      </c>
      <c r="V78" s="55">
        <f t="shared" ref="V78:V79" si="133">+O78*2%</f>
        <v>279.15000000000003</v>
      </c>
      <c r="W78" s="53">
        <v>931</v>
      </c>
      <c r="X78" s="56"/>
      <c r="Y78" s="53">
        <f t="shared" ref="Y78:Y79" si="134">+O78*5%*12</f>
        <v>8374.5</v>
      </c>
      <c r="Z78" s="53">
        <f t="shared" ref="Z78:Z79" si="135">(Q78+R78)*30%</f>
        <v>10328.549999999999</v>
      </c>
      <c r="AA78" s="63">
        <f t="shared" ref="AA78:AA79" si="136">H78*9.75*12</f>
        <v>4680</v>
      </c>
      <c r="AB78" s="53">
        <f t="shared" ref="AB78:AB79" si="137">+(O78+S78+T78+U78+V78+W78+X78)*12+Q78+R78+Y78+Z78+AA78</f>
        <v>288814.17500000005</v>
      </c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  <c r="CI78" s="32"/>
      <c r="CJ78" s="32"/>
      <c r="CK78" s="32"/>
      <c r="CL78" s="32"/>
      <c r="CM78" s="32"/>
      <c r="CN78" s="32"/>
      <c r="CO78" s="32"/>
      <c r="CP78" s="32"/>
      <c r="CQ78" s="32"/>
      <c r="CR78" s="32"/>
      <c r="CS78" s="32"/>
      <c r="CT78" s="32"/>
      <c r="CU78" s="32"/>
      <c r="CV78" s="32"/>
      <c r="CW78" s="32"/>
      <c r="CX78" s="32"/>
      <c r="CY78" s="32"/>
      <c r="CZ78" s="32"/>
      <c r="DA78" s="32"/>
      <c r="DB78" s="32"/>
      <c r="DC78" s="32"/>
      <c r="DD78" s="32"/>
      <c r="DE78" s="32"/>
      <c r="DF78" s="32"/>
      <c r="DG78" s="32"/>
      <c r="DH78" s="32"/>
      <c r="DI78" s="32"/>
      <c r="DJ78" s="32"/>
      <c r="DK78" s="32"/>
      <c r="DL78" s="32"/>
      <c r="DM78" s="32"/>
      <c r="DN78" s="32"/>
      <c r="DO78" s="32"/>
      <c r="DP78" s="32"/>
      <c r="DQ78" s="32"/>
      <c r="DR78" s="32"/>
      <c r="DS78" s="32"/>
      <c r="DT78" s="32"/>
      <c r="DU78" s="32"/>
      <c r="DV78" s="32"/>
      <c r="DW78" s="32"/>
      <c r="DX78" s="32"/>
      <c r="DY78" s="32"/>
      <c r="DZ78" s="32"/>
      <c r="EA78" s="32"/>
      <c r="EB78" s="32"/>
      <c r="EC78" s="32"/>
      <c r="ED78" s="32"/>
      <c r="EE78" s="32"/>
      <c r="EF78" s="32"/>
      <c r="EG78" s="32"/>
      <c r="EH78" s="32"/>
      <c r="EI78" s="32"/>
      <c r="EJ78" s="32"/>
      <c r="EK78" s="32"/>
      <c r="EL78" s="32"/>
      <c r="EM78" s="32"/>
      <c r="EN78" s="32"/>
      <c r="EO78" s="32"/>
      <c r="EP78" s="32"/>
      <c r="EQ78" s="32"/>
      <c r="ER78" s="32"/>
      <c r="ES78" s="32"/>
      <c r="ET78" s="32"/>
      <c r="EU78" s="32"/>
      <c r="EV78" s="32"/>
      <c r="EW78" s="32"/>
      <c r="EX78" s="32"/>
      <c r="EY78" s="32"/>
      <c r="EZ78" s="32"/>
      <c r="FA78" s="32"/>
      <c r="FB78" s="32"/>
      <c r="FC78" s="32"/>
      <c r="FD78" s="32"/>
      <c r="FE78" s="32"/>
      <c r="FF78" s="32"/>
      <c r="FG78" s="32"/>
      <c r="FH78" s="32"/>
      <c r="FI78" s="32"/>
      <c r="FJ78" s="32"/>
      <c r="FK78" s="32"/>
      <c r="FL78" s="32"/>
      <c r="FM78" s="32"/>
      <c r="FN78" s="32"/>
      <c r="FO78" s="32"/>
      <c r="FP78" s="32"/>
      <c r="FQ78" s="32"/>
      <c r="FR78" s="32"/>
      <c r="FS78" s="32"/>
      <c r="FT78" s="32"/>
      <c r="FU78" s="32"/>
      <c r="FV78" s="32"/>
      <c r="FW78" s="32"/>
      <c r="FX78" s="32"/>
      <c r="FY78" s="32"/>
      <c r="FZ78" s="32"/>
      <c r="GA78" s="32"/>
      <c r="GB78" s="32"/>
      <c r="GC78" s="32"/>
      <c r="GD78" s="32"/>
      <c r="GE78" s="32"/>
      <c r="GF78" s="32"/>
      <c r="GG78" s="32"/>
      <c r="GH78" s="32"/>
      <c r="GI78" s="32"/>
      <c r="GJ78" s="32"/>
      <c r="GK78" s="32"/>
      <c r="GL78" s="32"/>
      <c r="GM78" s="32"/>
      <c r="GN78" s="32"/>
      <c r="GO78" s="32"/>
      <c r="GP78" s="32"/>
      <c r="GQ78" s="32"/>
      <c r="GR78" s="32"/>
      <c r="GS78" s="32"/>
      <c r="GT78" s="32"/>
      <c r="GU78" s="32"/>
      <c r="GV78" s="32"/>
      <c r="GW78" s="32"/>
      <c r="GX78" s="32"/>
      <c r="GY78" s="32"/>
      <c r="GZ78" s="32"/>
      <c r="HA78" s="32"/>
      <c r="HB78" s="32"/>
      <c r="HC78" s="32"/>
      <c r="HD78" s="32"/>
      <c r="HE78" s="32"/>
      <c r="HF78" s="32"/>
      <c r="HG78" s="32"/>
      <c r="HH78" s="32"/>
      <c r="HI78" s="32"/>
      <c r="HJ78" s="32"/>
      <c r="HK78" s="32"/>
      <c r="HL78" s="32"/>
      <c r="HM78" s="32"/>
      <c r="HN78" s="32"/>
      <c r="HO78" s="32"/>
      <c r="HP78" s="32"/>
      <c r="HQ78" s="32"/>
      <c r="HR78" s="32"/>
      <c r="HS78" s="32"/>
      <c r="HT78" s="32"/>
      <c r="HU78" s="32"/>
      <c r="HV78" s="32"/>
      <c r="HW78" s="32"/>
      <c r="HX78" s="32"/>
      <c r="HY78" s="32"/>
      <c r="HZ78" s="32"/>
      <c r="IA78" s="32"/>
      <c r="IB78" s="32"/>
      <c r="IC78" s="32"/>
      <c r="ID78" s="32"/>
      <c r="IE78" s="32"/>
      <c r="IF78" s="32"/>
      <c r="IG78" s="32"/>
    </row>
    <row r="79" spans="1:241" ht="24" customHeight="1" x14ac:dyDescent="0.2">
      <c r="A79" s="28">
        <v>72</v>
      </c>
      <c r="B79" s="57" t="s">
        <v>76</v>
      </c>
      <c r="C79" s="57" t="s">
        <v>77</v>
      </c>
      <c r="D79" s="57" t="s">
        <v>100</v>
      </c>
      <c r="E79" s="57" t="s">
        <v>101</v>
      </c>
      <c r="F79" s="57" t="s">
        <v>78</v>
      </c>
      <c r="G79" s="28"/>
      <c r="H79" s="58">
        <v>40</v>
      </c>
      <c r="I79" s="28"/>
      <c r="J79" s="61" t="s">
        <v>132</v>
      </c>
      <c r="K79" s="58">
        <v>3</v>
      </c>
      <c r="L79" s="65" t="s">
        <v>112</v>
      </c>
      <c r="M79" s="54">
        <v>13957.5</v>
      </c>
      <c r="N79" s="54"/>
      <c r="O79" s="54">
        <f t="shared" si="128"/>
        <v>13957.5</v>
      </c>
      <c r="P79" s="56"/>
      <c r="Q79" s="52">
        <f t="shared" si="129"/>
        <v>11166</v>
      </c>
      <c r="R79" s="54">
        <f t="shared" si="130"/>
        <v>23262.5</v>
      </c>
      <c r="S79" s="53">
        <f t="shared" si="99"/>
        <v>1884.2625</v>
      </c>
      <c r="T79" s="53">
        <f t="shared" si="131"/>
        <v>418.72499999999997</v>
      </c>
      <c r="U79" s="53">
        <f t="shared" si="132"/>
        <v>1779.58125</v>
      </c>
      <c r="V79" s="55">
        <f t="shared" si="133"/>
        <v>279.15000000000003</v>
      </c>
      <c r="W79" s="53">
        <v>931</v>
      </c>
      <c r="X79" s="56"/>
      <c r="Y79" s="53">
        <f t="shared" si="134"/>
        <v>8374.5</v>
      </c>
      <c r="Z79" s="53">
        <f t="shared" si="135"/>
        <v>10328.549999999999</v>
      </c>
      <c r="AA79" s="63">
        <f t="shared" si="136"/>
        <v>4680</v>
      </c>
      <c r="AB79" s="53">
        <f t="shared" si="137"/>
        <v>288814.17500000005</v>
      </c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32"/>
      <c r="CF79" s="32"/>
      <c r="CG79" s="32"/>
      <c r="CH79" s="32"/>
      <c r="CI79" s="32"/>
      <c r="CJ79" s="32"/>
      <c r="CK79" s="32"/>
      <c r="CL79" s="32"/>
      <c r="CM79" s="32"/>
      <c r="CN79" s="32"/>
      <c r="CO79" s="32"/>
      <c r="CP79" s="32"/>
      <c r="CQ79" s="32"/>
      <c r="CR79" s="32"/>
      <c r="CS79" s="32"/>
      <c r="CT79" s="32"/>
      <c r="CU79" s="32"/>
      <c r="CV79" s="32"/>
      <c r="CW79" s="32"/>
      <c r="CX79" s="32"/>
      <c r="CY79" s="32"/>
      <c r="CZ79" s="32"/>
      <c r="DA79" s="32"/>
      <c r="DB79" s="32"/>
      <c r="DC79" s="32"/>
      <c r="DD79" s="32"/>
      <c r="DE79" s="32"/>
      <c r="DF79" s="32"/>
      <c r="DG79" s="32"/>
      <c r="DH79" s="32"/>
      <c r="DI79" s="32"/>
      <c r="DJ79" s="32"/>
      <c r="DK79" s="32"/>
      <c r="DL79" s="32"/>
      <c r="DM79" s="32"/>
      <c r="DN79" s="32"/>
      <c r="DO79" s="32"/>
      <c r="DP79" s="32"/>
      <c r="DQ79" s="32"/>
      <c r="DR79" s="32"/>
      <c r="DS79" s="32"/>
      <c r="DT79" s="32"/>
      <c r="DU79" s="32"/>
      <c r="DV79" s="32"/>
      <c r="DW79" s="32"/>
      <c r="DX79" s="32"/>
      <c r="DY79" s="32"/>
      <c r="DZ79" s="32"/>
      <c r="EA79" s="32"/>
      <c r="EB79" s="32"/>
      <c r="EC79" s="32"/>
      <c r="ED79" s="32"/>
      <c r="EE79" s="32"/>
      <c r="EF79" s="32"/>
      <c r="EG79" s="32"/>
      <c r="EH79" s="32"/>
      <c r="EI79" s="32"/>
      <c r="EJ79" s="32"/>
      <c r="EK79" s="32"/>
      <c r="EL79" s="32"/>
      <c r="EM79" s="32"/>
      <c r="EN79" s="32"/>
      <c r="EO79" s="32"/>
      <c r="EP79" s="32"/>
      <c r="EQ79" s="32"/>
      <c r="ER79" s="32"/>
      <c r="ES79" s="32"/>
      <c r="ET79" s="32"/>
      <c r="EU79" s="32"/>
      <c r="EV79" s="32"/>
      <c r="EW79" s="32"/>
      <c r="EX79" s="32"/>
      <c r="EY79" s="32"/>
      <c r="EZ79" s="32"/>
      <c r="FA79" s="32"/>
      <c r="FB79" s="32"/>
      <c r="FC79" s="32"/>
      <c r="FD79" s="32"/>
      <c r="FE79" s="32"/>
      <c r="FF79" s="32"/>
      <c r="FG79" s="32"/>
      <c r="FH79" s="32"/>
      <c r="FI79" s="32"/>
      <c r="FJ79" s="32"/>
      <c r="FK79" s="32"/>
      <c r="FL79" s="32"/>
      <c r="FM79" s="32"/>
      <c r="FN79" s="32"/>
      <c r="FO79" s="32"/>
      <c r="FP79" s="32"/>
      <c r="FQ79" s="32"/>
      <c r="FR79" s="32"/>
      <c r="FS79" s="32"/>
      <c r="FT79" s="32"/>
      <c r="FU79" s="32"/>
      <c r="FV79" s="32"/>
      <c r="FW79" s="32"/>
      <c r="FX79" s="32"/>
      <c r="FY79" s="32"/>
      <c r="FZ79" s="32"/>
      <c r="GA79" s="32"/>
      <c r="GB79" s="32"/>
      <c r="GC79" s="32"/>
      <c r="GD79" s="32"/>
      <c r="GE79" s="32"/>
      <c r="GF79" s="32"/>
      <c r="GG79" s="32"/>
      <c r="GH79" s="32"/>
      <c r="GI79" s="32"/>
      <c r="GJ79" s="32"/>
      <c r="GK79" s="32"/>
      <c r="GL79" s="32"/>
      <c r="GM79" s="32"/>
      <c r="GN79" s="32"/>
      <c r="GO79" s="32"/>
      <c r="GP79" s="32"/>
      <c r="GQ79" s="32"/>
      <c r="GR79" s="32"/>
      <c r="GS79" s="32"/>
      <c r="GT79" s="32"/>
      <c r="GU79" s="32"/>
      <c r="GV79" s="32"/>
      <c r="GW79" s="32"/>
      <c r="GX79" s="32"/>
      <c r="GY79" s="32"/>
      <c r="GZ79" s="32"/>
      <c r="HA79" s="32"/>
      <c r="HB79" s="32"/>
      <c r="HC79" s="32"/>
      <c r="HD79" s="32"/>
      <c r="HE79" s="32"/>
      <c r="HF79" s="32"/>
      <c r="HG79" s="32"/>
      <c r="HH79" s="32"/>
      <c r="HI79" s="32"/>
      <c r="HJ79" s="32"/>
      <c r="HK79" s="32"/>
      <c r="HL79" s="32"/>
      <c r="HM79" s="32"/>
      <c r="HN79" s="32"/>
      <c r="HO79" s="32"/>
      <c r="HP79" s="32"/>
      <c r="HQ79" s="32"/>
      <c r="HR79" s="32"/>
      <c r="HS79" s="32"/>
      <c r="HT79" s="32"/>
      <c r="HU79" s="32"/>
      <c r="HV79" s="32"/>
      <c r="HW79" s="32"/>
      <c r="HX79" s="32"/>
      <c r="HY79" s="32"/>
      <c r="HZ79" s="32"/>
      <c r="IA79" s="32"/>
      <c r="IB79" s="32"/>
      <c r="IC79" s="32"/>
      <c r="ID79" s="32"/>
      <c r="IE79" s="32"/>
      <c r="IF79" s="32"/>
      <c r="IG79" s="32"/>
    </row>
    <row r="80" spans="1:241" ht="24" customHeight="1" x14ac:dyDescent="0.2">
      <c r="A80" s="23">
        <v>73</v>
      </c>
      <c r="B80" s="57" t="s">
        <v>76</v>
      </c>
      <c r="C80" s="57" t="s">
        <v>77</v>
      </c>
      <c r="D80" s="57" t="s">
        <v>100</v>
      </c>
      <c r="E80" s="57" t="s">
        <v>101</v>
      </c>
      <c r="F80" s="57" t="s">
        <v>78</v>
      </c>
      <c r="G80" s="28"/>
      <c r="H80" s="58">
        <v>40</v>
      </c>
      <c r="I80" s="28"/>
      <c r="J80" s="61" t="s">
        <v>132</v>
      </c>
      <c r="K80" s="58">
        <v>3</v>
      </c>
      <c r="L80" s="65" t="s">
        <v>112</v>
      </c>
      <c r="M80" s="54">
        <v>13957.5</v>
      </c>
      <c r="N80" s="54"/>
      <c r="O80" s="54">
        <f t="shared" si="16"/>
        <v>13957.5</v>
      </c>
      <c r="P80" s="56"/>
      <c r="Q80" s="52">
        <f t="shared" si="0"/>
        <v>11166</v>
      </c>
      <c r="R80" s="54">
        <f t="shared" si="17"/>
        <v>23262.5</v>
      </c>
      <c r="S80" s="53">
        <f t="shared" si="99"/>
        <v>1884.2625</v>
      </c>
      <c r="T80" s="53">
        <f t="shared" si="2"/>
        <v>418.72499999999997</v>
      </c>
      <c r="U80" s="53">
        <f t="shared" si="3"/>
        <v>1779.58125</v>
      </c>
      <c r="V80" s="55">
        <f t="shared" si="18"/>
        <v>279.15000000000003</v>
      </c>
      <c r="W80" s="53">
        <v>931</v>
      </c>
      <c r="X80" s="56"/>
      <c r="Y80" s="53">
        <f t="shared" si="4"/>
        <v>8374.5</v>
      </c>
      <c r="Z80" s="53">
        <f t="shared" si="5"/>
        <v>10328.549999999999</v>
      </c>
      <c r="AA80" s="63">
        <f t="shared" si="96"/>
        <v>4680</v>
      </c>
      <c r="AB80" s="53">
        <f t="shared" si="6"/>
        <v>288814.17500000005</v>
      </c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  <c r="CW80" s="32"/>
      <c r="CX80" s="32"/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J80" s="32"/>
      <c r="DK80" s="32"/>
      <c r="DL80" s="32"/>
      <c r="DM80" s="32"/>
      <c r="DN80" s="32"/>
      <c r="DO80" s="32"/>
      <c r="DP80" s="32"/>
      <c r="DQ80" s="32"/>
      <c r="DR80" s="32"/>
      <c r="DS80" s="32"/>
      <c r="DT80" s="32"/>
      <c r="DU80" s="32"/>
      <c r="DV80" s="32"/>
      <c r="DW80" s="32"/>
      <c r="DX80" s="32"/>
      <c r="DY80" s="32"/>
      <c r="DZ80" s="32"/>
      <c r="EA80" s="32"/>
      <c r="EB80" s="32"/>
      <c r="EC80" s="32"/>
      <c r="ED80" s="32"/>
      <c r="EE80" s="32"/>
      <c r="EF80" s="32"/>
      <c r="EG80" s="32"/>
      <c r="EH80" s="32"/>
      <c r="EI80" s="32"/>
      <c r="EJ80" s="32"/>
      <c r="EK80" s="32"/>
      <c r="EL80" s="32"/>
      <c r="EM80" s="32"/>
      <c r="EN80" s="32"/>
      <c r="EO80" s="32"/>
      <c r="EP80" s="32"/>
      <c r="EQ80" s="32"/>
      <c r="ER80" s="32"/>
      <c r="ES80" s="32"/>
      <c r="ET80" s="32"/>
      <c r="EU80" s="32"/>
      <c r="EV80" s="32"/>
      <c r="EW80" s="32"/>
      <c r="EX80" s="32"/>
      <c r="EY80" s="32"/>
      <c r="EZ80" s="32"/>
      <c r="FA80" s="32"/>
      <c r="FB80" s="32"/>
      <c r="FC80" s="32"/>
      <c r="FD80" s="32"/>
      <c r="FE80" s="32"/>
      <c r="FF80" s="32"/>
      <c r="FG80" s="32"/>
      <c r="FH80" s="32"/>
      <c r="FI80" s="32"/>
      <c r="FJ80" s="32"/>
      <c r="FK80" s="32"/>
      <c r="FL80" s="32"/>
      <c r="FM80" s="32"/>
      <c r="FN80" s="32"/>
      <c r="FO80" s="32"/>
      <c r="FP80" s="32"/>
      <c r="FQ80" s="32"/>
      <c r="FR80" s="32"/>
      <c r="FS80" s="32"/>
      <c r="FT80" s="32"/>
      <c r="FU80" s="32"/>
      <c r="FV80" s="32"/>
      <c r="FW80" s="32"/>
      <c r="FX80" s="32"/>
      <c r="FY80" s="32"/>
      <c r="FZ80" s="32"/>
      <c r="GA80" s="32"/>
      <c r="GB80" s="32"/>
      <c r="GC80" s="32"/>
      <c r="GD80" s="32"/>
      <c r="GE80" s="32"/>
      <c r="GF80" s="32"/>
      <c r="GG80" s="32"/>
      <c r="GH80" s="32"/>
      <c r="GI80" s="32"/>
      <c r="GJ80" s="32"/>
      <c r="GK80" s="32"/>
      <c r="GL80" s="32"/>
      <c r="GM80" s="32"/>
      <c r="GN80" s="32"/>
      <c r="GO80" s="32"/>
      <c r="GP80" s="32"/>
      <c r="GQ80" s="32"/>
      <c r="GR80" s="32"/>
      <c r="GS80" s="32"/>
      <c r="GT80" s="32"/>
      <c r="GU80" s="32"/>
      <c r="GV80" s="32"/>
      <c r="GW80" s="32"/>
      <c r="GX80" s="32"/>
      <c r="GY80" s="32"/>
      <c r="GZ80" s="32"/>
      <c r="HA80" s="32"/>
      <c r="HB80" s="32"/>
      <c r="HC80" s="32"/>
      <c r="HD80" s="32"/>
      <c r="HE80" s="32"/>
      <c r="HF80" s="32"/>
      <c r="HG80" s="32"/>
      <c r="HH80" s="32"/>
      <c r="HI80" s="32"/>
      <c r="HJ80" s="32"/>
      <c r="HK80" s="32"/>
      <c r="HL80" s="32"/>
      <c r="HM80" s="32"/>
      <c r="HN80" s="32"/>
      <c r="HO80" s="32"/>
      <c r="HP80" s="32"/>
      <c r="HQ80" s="32"/>
      <c r="HR80" s="32"/>
      <c r="HS80" s="32"/>
      <c r="HT80" s="32"/>
      <c r="HU80" s="32"/>
      <c r="HV80" s="32"/>
      <c r="HW80" s="32"/>
      <c r="HX80" s="32"/>
      <c r="HY80" s="32"/>
      <c r="HZ80" s="32"/>
      <c r="IA80" s="32"/>
      <c r="IB80" s="32"/>
      <c r="IC80" s="32"/>
      <c r="ID80" s="32"/>
      <c r="IE80" s="32"/>
      <c r="IF80" s="32"/>
      <c r="IG80" s="32"/>
    </row>
    <row r="81" spans="1:241" ht="24" customHeight="1" x14ac:dyDescent="0.2">
      <c r="A81" s="27">
        <v>74</v>
      </c>
      <c r="B81" s="57" t="s">
        <v>76</v>
      </c>
      <c r="C81" s="57" t="s">
        <v>77</v>
      </c>
      <c r="D81" s="57" t="s">
        <v>100</v>
      </c>
      <c r="E81" s="57" t="s">
        <v>101</v>
      </c>
      <c r="F81" s="57" t="s">
        <v>78</v>
      </c>
      <c r="G81" s="28"/>
      <c r="H81" s="58">
        <v>40</v>
      </c>
      <c r="I81" s="28"/>
      <c r="J81" s="61" t="s">
        <v>132</v>
      </c>
      <c r="K81" s="58">
        <v>3</v>
      </c>
      <c r="L81" s="65" t="s">
        <v>112</v>
      </c>
      <c r="M81" s="54">
        <v>13957.5</v>
      </c>
      <c r="N81" s="54"/>
      <c r="O81" s="54">
        <f t="shared" ref="O81:O86" si="138">+M81+N81</f>
        <v>13957.5</v>
      </c>
      <c r="P81" s="56"/>
      <c r="Q81" s="52">
        <f t="shared" ref="Q81:Q86" si="139">+O81/30*24</f>
        <v>11166</v>
      </c>
      <c r="R81" s="54">
        <f t="shared" ref="R81:R86" si="140">+O81/30*50</f>
        <v>23262.5</v>
      </c>
      <c r="S81" s="53">
        <f t="shared" si="99"/>
        <v>1884.2625</v>
      </c>
      <c r="T81" s="53">
        <f t="shared" ref="T81:T86" si="141">+O81*3%</f>
        <v>418.72499999999997</v>
      </c>
      <c r="U81" s="53">
        <f t="shared" ref="U81:U86" si="142">+O81*12.75%</f>
        <v>1779.58125</v>
      </c>
      <c r="V81" s="55">
        <f t="shared" ref="V81:V86" si="143">+O81*2%</f>
        <v>279.15000000000003</v>
      </c>
      <c r="W81" s="53">
        <v>931</v>
      </c>
      <c r="X81" s="56"/>
      <c r="Y81" s="53">
        <f t="shared" ref="Y81:Y86" si="144">+O81*5%*12</f>
        <v>8374.5</v>
      </c>
      <c r="Z81" s="53">
        <f t="shared" ref="Z81:Z86" si="145">(Q81+R81)*30%</f>
        <v>10328.549999999999</v>
      </c>
      <c r="AA81" s="63">
        <f t="shared" ref="AA81:AA86" si="146">H81*9.75*12</f>
        <v>4680</v>
      </c>
      <c r="AB81" s="53">
        <f t="shared" ref="AB81:AB86" si="147">+(O81+S81+T81+U81+V81+W81+X81)*12+Q81+R81+Y81+Z81+AA81</f>
        <v>288814.17500000005</v>
      </c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2"/>
      <c r="CA81" s="32"/>
      <c r="CB81" s="32"/>
      <c r="CC81" s="32"/>
      <c r="CD81" s="32"/>
      <c r="CE81" s="32"/>
      <c r="CF81" s="32"/>
      <c r="CG81" s="32"/>
      <c r="CH81" s="32"/>
      <c r="CI81" s="32"/>
      <c r="CJ81" s="32"/>
      <c r="CK81" s="32"/>
      <c r="CL81" s="32"/>
      <c r="CM81" s="32"/>
      <c r="CN81" s="32"/>
      <c r="CO81" s="32"/>
      <c r="CP81" s="32"/>
      <c r="CQ81" s="32"/>
      <c r="CR81" s="32"/>
      <c r="CS81" s="32"/>
      <c r="CT81" s="32"/>
      <c r="CU81" s="32"/>
      <c r="CV81" s="32"/>
      <c r="CW81" s="32"/>
      <c r="CX81" s="32"/>
      <c r="CY81" s="32"/>
      <c r="CZ81" s="32"/>
      <c r="DA81" s="32"/>
      <c r="DB81" s="32"/>
      <c r="DC81" s="32"/>
      <c r="DD81" s="32"/>
      <c r="DE81" s="32"/>
      <c r="DF81" s="32"/>
      <c r="DG81" s="32"/>
      <c r="DH81" s="32"/>
      <c r="DI81" s="32"/>
      <c r="DJ81" s="32"/>
      <c r="DK81" s="32"/>
      <c r="DL81" s="32"/>
      <c r="DM81" s="32"/>
      <c r="DN81" s="32"/>
      <c r="DO81" s="32"/>
      <c r="DP81" s="32"/>
      <c r="DQ81" s="32"/>
      <c r="DR81" s="32"/>
      <c r="DS81" s="32"/>
      <c r="DT81" s="32"/>
      <c r="DU81" s="32"/>
      <c r="DV81" s="32"/>
      <c r="DW81" s="32"/>
      <c r="DX81" s="32"/>
      <c r="DY81" s="32"/>
      <c r="DZ81" s="32"/>
      <c r="EA81" s="32"/>
      <c r="EB81" s="32"/>
      <c r="EC81" s="32"/>
      <c r="ED81" s="32"/>
      <c r="EE81" s="32"/>
      <c r="EF81" s="32"/>
      <c r="EG81" s="32"/>
      <c r="EH81" s="32"/>
      <c r="EI81" s="32"/>
      <c r="EJ81" s="32"/>
      <c r="EK81" s="32"/>
      <c r="EL81" s="32"/>
      <c r="EM81" s="32"/>
      <c r="EN81" s="32"/>
      <c r="EO81" s="32"/>
      <c r="EP81" s="32"/>
      <c r="EQ81" s="32"/>
      <c r="ER81" s="32"/>
      <c r="ES81" s="32"/>
      <c r="ET81" s="32"/>
      <c r="EU81" s="32"/>
      <c r="EV81" s="32"/>
      <c r="EW81" s="32"/>
      <c r="EX81" s="32"/>
      <c r="EY81" s="32"/>
      <c r="EZ81" s="32"/>
      <c r="FA81" s="32"/>
      <c r="FB81" s="32"/>
      <c r="FC81" s="32"/>
      <c r="FD81" s="32"/>
      <c r="FE81" s="32"/>
      <c r="FF81" s="32"/>
      <c r="FG81" s="32"/>
      <c r="FH81" s="32"/>
      <c r="FI81" s="32"/>
      <c r="FJ81" s="32"/>
      <c r="FK81" s="32"/>
      <c r="FL81" s="32"/>
      <c r="FM81" s="32"/>
      <c r="FN81" s="32"/>
      <c r="FO81" s="32"/>
      <c r="FP81" s="32"/>
      <c r="FQ81" s="32"/>
      <c r="FR81" s="32"/>
      <c r="FS81" s="32"/>
      <c r="FT81" s="32"/>
      <c r="FU81" s="32"/>
      <c r="FV81" s="32"/>
      <c r="FW81" s="32"/>
      <c r="FX81" s="32"/>
      <c r="FY81" s="32"/>
      <c r="FZ81" s="32"/>
      <c r="GA81" s="32"/>
      <c r="GB81" s="32"/>
      <c r="GC81" s="32"/>
      <c r="GD81" s="32"/>
      <c r="GE81" s="32"/>
      <c r="GF81" s="32"/>
      <c r="GG81" s="32"/>
      <c r="GH81" s="32"/>
      <c r="GI81" s="32"/>
      <c r="GJ81" s="32"/>
      <c r="GK81" s="32"/>
      <c r="GL81" s="32"/>
      <c r="GM81" s="32"/>
      <c r="GN81" s="32"/>
      <c r="GO81" s="32"/>
      <c r="GP81" s="32"/>
      <c r="GQ81" s="32"/>
      <c r="GR81" s="32"/>
      <c r="GS81" s="32"/>
      <c r="GT81" s="32"/>
      <c r="GU81" s="32"/>
      <c r="GV81" s="32"/>
      <c r="GW81" s="32"/>
      <c r="GX81" s="32"/>
      <c r="GY81" s="32"/>
      <c r="GZ81" s="32"/>
      <c r="HA81" s="32"/>
      <c r="HB81" s="32"/>
      <c r="HC81" s="32"/>
      <c r="HD81" s="32"/>
      <c r="HE81" s="32"/>
      <c r="HF81" s="32"/>
      <c r="HG81" s="32"/>
      <c r="HH81" s="32"/>
      <c r="HI81" s="32"/>
      <c r="HJ81" s="32"/>
      <c r="HK81" s="32"/>
      <c r="HL81" s="32"/>
      <c r="HM81" s="32"/>
      <c r="HN81" s="32"/>
      <c r="HO81" s="32"/>
      <c r="HP81" s="32"/>
      <c r="HQ81" s="32"/>
      <c r="HR81" s="32"/>
      <c r="HS81" s="32"/>
      <c r="HT81" s="32"/>
      <c r="HU81" s="32"/>
      <c r="HV81" s="32"/>
      <c r="HW81" s="32"/>
      <c r="HX81" s="32"/>
      <c r="HY81" s="32"/>
      <c r="HZ81" s="32"/>
      <c r="IA81" s="32"/>
      <c r="IB81" s="32"/>
      <c r="IC81" s="32"/>
      <c r="ID81" s="32"/>
      <c r="IE81" s="32"/>
      <c r="IF81" s="32"/>
      <c r="IG81" s="32"/>
    </row>
    <row r="82" spans="1:241" ht="24" customHeight="1" x14ac:dyDescent="0.2">
      <c r="A82" s="28">
        <v>75</v>
      </c>
      <c r="B82" s="57" t="s">
        <v>76</v>
      </c>
      <c r="C82" s="57" t="s">
        <v>77</v>
      </c>
      <c r="D82" s="57" t="s">
        <v>100</v>
      </c>
      <c r="E82" s="57" t="s">
        <v>101</v>
      </c>
      <c r="F82" s="57" t="s">
        <v>78</v>
      </c>
      <c r="G82" s="28"/>
      <c r="H82" s="58">
        <v>40</v>
      </c>
      <c r="I82" s="28"/>
      <c r="J82" s="61" t="s">
        <v>136</v>
      </c>
      <c r="K82" s="58">
        <v>3</v>
      </c>
      <c r="L82" s="65" t="s">
        <v>112</v>
      </c>
      <c r="M82" s="54">
        <v>15638.1</v>
      </c>
      <c r="N82" s="54"/>
      <c r="O82" s="54">
        <f t="shared" si="138"/>
        <v>15638.1</v>
      </c>
      <c r="P82" s="56"/>
      <c r="Q82" s="52">
        <f t="shared" si="139"/>
        <v>12510.48</v>
      </c>
      <c r="R82" s="54">
        <f t="shared" si="140"/>
        <v>26063.5</v>
      </c>
      <c r="S82" s="53">
        <f t="shared" si="99"/>
        <v>2111.1435000000001</v>
      </c>
      <c r="T82" s="53">
        <f t="shared" si="141"/>
        <v>469.14299999999997</v>
      </c>
      <c r="U82" s="53">
        <f t="shared" si="142"/>
        <v>1993.8577500000001</v>
      </c>
      <c r="V82" s="55">
        <f t="shared" si="143"/>
        <v>312.762</v>
      </c>
      <c r="W82" s="53">
        <v>931</v>
      </c>
      <c r="X82" s="56"/>
      <c r="Y82" s="53">
        <f t="shared" si="144"/>
        <v>9382.86</v>
      </c>
      <c r="Z82" s="53">
        <f t="shared" si="145"/>
        <v>11572.193999999998</v>
      </c>
      <c r="AA82" s="63">
        <f t="shared" si="146"/>
        <v>4680</v>
      </c>
      <c r="AB82" s="53">
        <f t="shared" si="147"/>
        <v>321681.109</v>
      </c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32"/>
      <c r="CF82" s="32"/>
      <c r="CG82" s="32"/>
      <c r="CH82" s="32"/>
      <c r="CI82" s="32"/>
      <c r="CJ82" s="32"/>
      <c r="CK82" s="32"/>
      <c r="CL82" s="32"/>
      <c r="CM82" s="32"/>
      <c r="CN82" s="32"/>
      <c r="CO82" s="32"/>
      <c r="CP82" s="32"/>
      <c r="CQ82" s="32"/>
      <c r="CR82" s="32"/>
      <c r="CS82" s="32"/>
      <c r="CT82" s="32"/>
      <c r="CU82" s="32"/>
      <c r="CV82" s="32"/>
      <c r="CW82" s="32"/>
      <c r="CX82" s="32"/>
      <c r="CY82" s="32"/>
      <c r="CZ82" s="32"/>
      <c r="DA82" s="32"/>
      <c r="DB82" s="32"/>
      <c r="DC82" s="32"/>
      <c r="DD82" s="32"/>
      <c r="DE82" s="32"/>
      <c r="DF82" s="32"/>
      <c r="DG82" s="32"/>
      <c r="DH82" s="32"/>
      <c r="DI82" s="32"/>
      <c r="DJ82" s="32"/>
      <c r="DK82" s="32"/>
      <c r="DL82" s="32"/>
      <c r="DM82" s="32"/>
      <c r="DN82" s="32"/>
      <c r="DO82" s="32"/>
      <c r="DP82" s="32"/>
      <c r="DQ82" s="32"/>
      <c r="DR82" s="32"/>
      <c r="DS82" s="32"/>
      <c r="DT82" s="32"/>
      <c r="DU82" s="32"/>
      <c r="DV82" s="32"/>
      <c r="DW82" s="32"/>
      <c r="DX82" s="32"/>
      <c r="DY82" s="32"/>
      <c r="DZ82" s="32"/>
      <c r="EA82" s="32"/>
      <c r="EB82" s="32"/>
      <c r="EC82" s="32"/>
      <c r="ED82" s="32"/>
      <c r="EE82" s="32"/>
      <c r="EF82" s="32"/>
      <c r="EG82" s="32"/>
      <c r="EH82" s="32"/>
      <c r="EI82" s="32"/>
      <c r="EJ82" s="32"/>
      <c r="EK82" s="32"/>
      <c r="EL82" s="32"/>
      <c r="EM82" s="32"/>
      <c r="EN82" s="32"/>
      <c r="EO82" s="32"/>
      <c r="EP82" s="32"/>
      <c r="EQ82" s="32"/>
      <c r="ER82" s="32"/>
      <c r="ES82" s="32"/>
      <c r="ET82" s="32"/>
      <c r="EU82" s="32"/>
      <c r="EV82" s="32"/>
      <c r="EW82" s="32"/>
      <c r="EX82" s="32"/>
      <c r="EY82" s="32"/>
      <c r="EZ82" s="32"/>
      <c r="FA82" s="32"/>
      <c r="FB82" s="32"/>
      <c r="FC82" s="32"/>
      <c r="FD82" s="32"/>
      <c r="FE82" s="32"/>
      <c r="FF82" s="32"/>
      <c r="FG82" s="32"/>
      <c r="FH82" s="32"/>
      <c r="FI82" s="32"/>
      <c r="FJ82" s="32"/>
      <c r="FK82" s="32"/>
      <c r="FL82" s="32"/>
      <c r="FM82" s="32"/>
      <c r="FN82" s="32"/>
      <c r="FO82" s="32"/>
      <c r="FP82" s="32"/>
      <c r="FQ82" s="32"/>
      <c r="FR82" s="32"/>
      <c r="FS82" s="32"/>
      <c r="FT82" s="32"/>
      <c r="FU82" s="32"/>
      <c r="FV82" s="32"/>
      <c r="FW82" s="32"/>
      <c r="FX82" s="32"/>
      <c r="FY82" s="32"/>
      <c r="FZ82" s="32"/>
      <c r="GA82" s="32"/>
      <c r="GB82" s="32"/>
      <c r="GC82" s="32"/>
      <c r="GD82" s="32"/>
      <c r="GE82" s="32"/>
      <c r="GF82" s="32"/>
      <c r="GG82" s="32"/>
      <c r="GH82" s="32"/>
      <c r="GI82" s="32"/>
      <c r="GJ82" s="32"/>
      <c r="GK82" s="32"/>
      <c r="GL82" s="32"/>
      <c r="GM82" s="32"/>
      <c r="GN82" s="32"/>
      <c r="GO82" s="32"/>
      <c r="GP82" s="32"/>
      <c r="GQ82" s="32"/>
      <c r="GR82" s="32"/>
      <c r="GS82" s="32"/>
      <c r="GT82" s="32"/>
      <c r="GU82" s="32"/>
      <c r="GV82" s="32"/>
      <c r="GW82" s="32"/>
      <c r="GX82" s="32"/>
      <c r="GY82" s="32"/>
      <c r="GZ82" s="32"/>
      <c r="HA82" s="32"/>
      <c r="HB82" s="32"/>
      <c r="HC82" s="32"/>
      <c r="HD82" s="32"/>
      <c r="HE82" s="32"/>
      <c r="HF82" s="32"/>
      <c r="HG82" s="32"/>
      <c r="HH82" s="32"/>
      <c r="HI82" s="32"/>
      <c r="HJ82" s="32"/>
      <c r="HK82" s="32"/>
      <c r="HL82" s="32"/>
      <c r="HM82" s="32"/>
      <c r="HN82" s="32"/>
      <c r="HO82" s="32"/>
      <c r="HP82" s="32"/>
      <c r="HQ82" s="32"/>
      <c r="HR82" s="32"/>
      <c r="HS82" s="32"/>
      <c r="HT82" s="32"/>
      <c r="HU82" s="32"/>
      <c r="HV82" s="32"/>
      <c r="HW82" s="32"/>
      <c r="HX82" s="32"/>
      <c r="HY82" s="32"/>
      <c r="HZ82" s="32"/>
      <c r="IA82" s="32"/>
      <c r="IB82" s="32"/>
      <c r="IC82" s="32"/>
      <c r="ID82" s="32"/>
      <c r="IE82" s="32"/>
      <c r="IF82" s="32"/>
      <c r="IG82" s="32"/>
    </row>
    <row r="83" spans="1:241" ht="24" customHeight="1" x14ac:dyDescent="0.2">
      <c r="A83" s="23">
        <v>76</v>
      </c>
      <c r="B83" s="57" t="s">
        <v>76</v>
      </c>
      <c r="C83" s="57" t="s">
        <v>77</v>
      </c>
      <c r="D83" s="57" t="s">
        <v>100</v>
      </c>
      <c r="E83" s="57" t="s">
        <v>101</v>
      </c>
      <c r="F83" s="57" t="s">
        <v>78</v>
      </c>
      <c r="G83" s="28"/>
      <c r="H83" s="58">
        <v>40</v>
      </c>
      <c r="I83" s="28"/>
      <c r="J83" s="61" t="s">
        <v>136</v>
      </c>
      <c r="K83" s="58">
        <v>3</v>
      </c>
      <c r="L83" s="65" t="s">
        <v>112</v>
      </c>
      <c r="M83" s="54">
        <v>15638.1</v>
      </c>
      <c r="N83" s="54"/>
      <c r="O83" s="54">
        <f t="shared" si="138"/>
        <v>15638.1</v>
      </c>
      <c r="P83" s="56"/>
      <c r="Q83" s="52">
        <f t="shared" si="139"/>
        <v>12510.48</v>
      </c>
      <c r="R83" s="54">
        <f t="shared" si="140"/>
        <v>26063.5</v>
      </c>
      <c r="S83" s="53">
        <f t="shared" si="99"/>
        <v>2111.1435000000001</v>
      </c>
      <c r="T83" s="53">
        <f t="shared" si="141"/>
        <v>469.14299999999997</v>
      </c>
      <c r="U83" s="53">
        <f t="shared" si="142"/>
        <v>1993.8577500000001</v>
      </c>
      <c r="V83" s="55">
        <f t="shared" si="143"/>
        <v>312.762</v>
      </c>
      <c r="W83" s="53">
        <v>931</v>
      </c>
      <c r="X83" s="56"/>
      <c r="Y83" s="53">
        <f t="shared" si="144"/>
        <v>9382.86</v>
      </c>
      <c r="Z83" s="53">
        <f t="shared" si="145"/>
        <v>11572.193999999998</v>
      </c>
      <c r="AA83" s="63">
        <f t="shared" si="146"/>
        <v>4680</v>
      </c>
      <c r="AB83" s="53">
        <f t="shared" si="147"/>
        <v>321681.109</v>
      </c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32"/>
      <c r="CF83" s="32"/>
      <c r="CG83" s="32"/>
      <c r="CH83" s="32"/>
      <c r="CI83" s="32"/>
      <c r="CJ83" s="32"/>
      <c r="CK83" s="32"/>
      <c r="CL83" s="32"/>
      <c r="CM83" s="32"/>
      <c r="CN83" s="32"/>
      <c r="CO83" s="32"/>
      <c r="CP83" s="32"/>
      <c r="CQ83" s="32"/>
      <c r="CR83" s="32"/>
      <c r="CS83" s="32"/>
      <c r="CT83" s="32"/>
      <c r="CU83" s="32"/>
      <c r="CV83" s="32"/>
      <c r="CW83" s="32"/>
      <c r="CX83" s="32"/>
      <c r="CY83" s="32"/>
      <c r="CZ83" s="32"/>
      <c r="DA83" s="32"/>
      <c r="DB83" s="32"/>
      <c r="DC83" s="32"/>
      <c r="DD83" s="32"/>
      <c r="DE83" s="32"/>
      <c r="DF83" s="32"/>
      <c r="DG83" s="32"/>
      <c r="DH83" s="32"/>
      <c r="DI83" s="32"/>
      <c r="DJ83" s="32"/>
      <c r="DK83" s="32"/>
      <c r="DL83" s="32"/>
      <c r="DM83" s="32"/>
      <c r="DN83" s="32"/>
      <c r="DO83" s="32"/>
      <c r="DP83" s="32"/>
      <c r="DQ83" s="32"/>
      <c r="DR83" s="32"/>
      <c r="DS83" s="32"/>
      <c r="DT83" s="32"/>
      <c r="DU83" s="32"/>
      <c r="DV83" s="32"/>
      <c r="DW83" s="32"/>
      <c r="DX83" s="32"/>
      <c r="DY83" s="32"/>
      <c r="DZ83" s="32"/>
      <c r="EA83" s="32"/>
      <c r="EB83" s="32"/>
      <c r="EC83" s="32"/>
      <c r="ED83" s="32"/>
      <c r="EE83" s="32"/>
      <c r="EF83" s="32"/>
      <c r="EG83" s="32"/>
      <c r="EH83" s="32"/>
      <c r="EI83" s="32"/>
      <c r="EJ83" s="32"/>
      <c r="EK83" s="32"/>
      <c r="EL83" s="32"/>
      <c r="EM83" s="32"/>
      <c r="EN83" s="32"/>
      <c r="EO83" s="32"/>
      <c r="EP83" s="32"/>
      <c r="EQ83" s="32"/>
      <c r="ER83" s="32"/>
      <c r="ES83" s="32"/>
      <c r="ET83" s="32"/>
      <c r="EU83" s="32"/>
      <c r="EV83" s="32"/>
      <c r="EW83" s="32"/>
      <c r="EX83" s="32"/>
      <c r="EY83" s="32"/>
      <c r="EZ83" s="32"/>
      <c r="FA83" s="32"/>
      <c r="FB83" s="32"/>
      <c r="FC83" s="32"/>
      <c r="FD83" s="32"/>
      <c r="FE83" s="32"/>
      <c r="FF83" s="32"/>
      <c r="FG83" s="32"/>
      <c r="FH83" s="32"/>
      <c r="FI83" s="32"/>
      <c r="FJ83" s="32"/>
      <c r="FK83" s="32"/>
      <c r="FL83" s="32"/>
      <c r="FM83" s="32"/>
      <c r="FN83" s="32"/>
      <c r="FO83" s="32"/>
      <c r="FP83" s="32"/>
      <c r="FQ83" s="32"/>
      <c r="FR83" s="32"/>
      <c r="FS83" s="32"/>
      <c r="FT83" s="32"/>
      <c r="FU83" s="32"/>
      <c r="FV83" s="32"/>
      <c r="FW83" s="32"/>
      <c r="FX83" s="32"/>
      <c r="FY83" s="32"/>
      <c r="FZ83" s="32"/>
      <c r="GA83" s="32"/>
      <c r="GB83" s="32"/>
      <c r="GC83" s="32"/>
      <c r="GD83" s="32"/>
      <c r="GE83" s="32"/>
      <c r="GF83" s="32"/>
      <c r="GG83" s="32"/>
      <c r="GH83" s="32"/>
      <c r="GI83" s="32"/>
      <c r="GJ83" s="32"/>
      <c r="GK83" s="32"/>
      <c r="GL83" s="32"/>
      <c r="GM83" s="32"/>
      <c r="GN83" s="32"/>
      <c r="GO83" s="32"/>
      <c r="GP83" s="32"/>
      <c r="GQ83" s="32"/>
      <c r="GR83" s="32"/>
      <c r="GS83" s="32"/>
      <c r="GT83" s="32"/>
      <c r="GU83" s="32"/>
      <c r="GV83" s="32"/>
      <c r="GW83" s="32"/>
      <c r="GX83" s="32"/>
      <c r="GY83" s="32"/>
      <c r="GZ83" s="32"/>
      <c r="HA83" s="32"/>
      <c r="HB83" s="32"/>
      <c r="HC83" s="32"/>
      <c r="HD83" s="32"/>
      <c r="HE83" s="32"/>
      <c r="HF83" s="32"/>
      <c r="HG83" s="32"/>
      <c r="HH83" s="32"/>
      <c r="HI83" s="32"/>
      <c r="HJ83" s="32"/>
      <c r="HK83" s="32"/>
      <c r="HL83" s="32"/>
      <c r="HM83" s="32"/>
      <c r="HN83" s="32"/>
      <c r="HO83" s="32"/>
      <c r="HP83" s="32"/>
      <c r="HQ83" s="32"/>
      <c r="HR83" s="32"/>
      <c r="HS83" s="32"/>
      <c r="HT83" s="32"/>
      <c r="HU83" s="32"/>
      <c r="HV83" s="32"/>
      <c r="HW83" s="32"/>
      <c r="HX83" s="32"/>
      <c r="HY83" s="32"/>
      <c r="HZ83" s="32"/>
      <c r="IA83" s="32"/>
      <c r="IB83" s="32"/>
      <c r="IC83" s="32"/>
      <c r="ID83" s="32"/>
      <c r="IE83" s="32"/>
      <c r="IF83" s="32"/>
      <c r="IG83" s="32"/>
    </row>
    <row r="84" spans="1:241" ht="24" customHeight="1" x14ac:dyDescent="0.2">
      <c r="A84" s="27">
        <v>77</v>
      </c>
      <c r="B84" s="57" t="s">
        <v>76</v>
      </c>
      <c r="C84" s="57" t="s">
        <v>77</v>
      </c>
      <c r="D84" s="57" t="s">
        <v>100</v>
      </c>
      <c r="E84" s="57" t="s">
        <v>101</v>
      </c>
      <c r="F84" s="57" t="s">
        <v>78</v>
      </c>
      <c r="G84" s="28"/>
      <c r="H84" s="58">
        <v>40</v>
      </c>
      <c r="I84" s="28"/>
      <c r="J84" s="61" t="s">
        <v>137</v>
      </c>
      <c r="K84" s="58">
        <v>3</v>
      </c>
      <c r="L84" s="65" t="s">
        <v>112</v>
      </c>
      <c r="M84" s="54">
        <v>18078.349999999999</v>
      </c>
      <c r="N84" s="54"/>
      <c r="O84" s="54">
        <f t="shared" si="138"/>
        <v>18078.349999999999</v>
      </c>
      <c r="P84" s="56"/>
      <c r="Q84" s="52">
        <f t="shared" si="139"/>
        <v>14462.679999999997</v>
      </c>
      <c r="R84" s="54">
        <f t="shared" si="140"/>
        <v>30130.583333333328</v>
      </c>
      <c r="S84" s="53">
        <f t="shared" si="99"/>
        <v>2440.5772499999998</v>
      </c>
      <c r="T84" s="53">
        <f t="shared" si="141"/>
        <v>542.3504999999999</v>
      </c>
      <c r="U84" s="53">
        <f t="shared" si="142"/>
        <v>2304.9896249999997</v>
      </c>
      <c r="V84" s="55">
        <f t="shared" si="143"/>
        <v>361.56699999999995</v>
      </c>
      <c r="W84" s="53">
        <v>931</v>
      </c>
      <c r="X84" s="56"/>
      <c r="Y84" s="53">
        <f t="shared" si="144"/>
        <v>10847.01</v>
      </c>
      <c r="Z84" s="53">
        <f t="shared" si="145"/>
        <v>13377.978999999996</v>
      </c>
      <c r="AA84" s="63">
        <f t="shared" si="146"/>
        <v>4680</v>
      </c>
      <c r="AB84" s="53">
        <f t="shared" si="147"/>
        <v>369404.26483333326</v>
      </c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  <c r="GP84" s="32"/>
      <c r="GQ84" s="32"/>
      <c r="GR84" s="32"/>
      <c r="GS84" s="32"/>
      <c r="GT84" s="32"/>
      <c r="GU84" s="32"/>
      <c r="GV84" s="32"/>
      <c r="GW84" s="32"/>
      <c r="GX84" s="32"/>
      <c r="GY84" s="32"/>
      <c r="GZ84" s="32"/>
      <c r="HA84" s="32"/>
      <c r="HB84" s="32"/>
      <c r="HC84" s="32"/>
      <c r="HD84" s="32"/>
      <c r="HE84" s="32"/>
      <c r="HF84" s="32"/>
      <c r="HG84" s="32"/>
      <c r="HH84" s="32"/>
      <c r="HI84" s="32"/>
      <c r="HJ84" s="32"/>
      <c r="HK84" s="32"/>
      <c r="HL84" s="32"/>
      <c r="HM84" s="32"/>
      <c r="HN84" s="32"/>
      <c r="HO84" s="32"/>
      <c r="HP84" s="32"/>
      <c r="HQ84" s="32"/>
      <c r="HR84" s="32"/>
      <c r="HS84" s="32"/>
      <c r="HT84" s="32"/>
      <c r="HU84" s="32"/>
      <c r="HV84" s="32"/>
      <c r="HW84" s="32"/>
      <c r="HX84" s="32"/>
      <c r="HY84" s="32"/>
      <c r="HZ84" s="32"/>
      <c r="IA84" s="32"/>
      <c r="IB84" s="32"/>
      <c r="IC84" s="32"/>
      <c r="ID84" s="32"/>
      <c r="IE84" s="32"/>
      <c r="IF84" s="32"/>
      <c r="IG84" s="32"/>
    </row>
    <row r="85" spans="1:241" ht="24" customHeight="1" x14ac:dyDescent="0.2">
      <c r="A85" s="28">
        <v>78</v>
      </c>
      <c r="B85" s="57" t="s">
        <v>76</v>
      </c>
      <c r="C85" s="57" t="s">
        <v>77</v>
      </c>
      <c r="D85" s="57" t="s">
        <v>100</v>
      </c>
      <c r="E85" s="57" t="s">
        <v>101</v>
      </c>
      <c r="F85" s="57" t="s">
        <v>78</v>
      </c>
      <c r="G85" s="28"/>
      <c r="H85" s="58">
        <v>40</v>
      </c>
      <c r="I85" s="28"/>
      <c r="J85" s="61" t="s">
        <v>137</v>
      </c>
      <c r="K85" s="58">
        <v>3</v>
      </c>
      <c r="L85" s="65" t="s">
        <v>112</v>
      </c>
      <c r="M85" s="54">
        <v>18078.349999999999</v>
      </c>
      <c r="N85" s="54"/>
      <c r="O85" s="54">
        <f t="shared" ref="O85" si="148">+M85+N85</f>
        <v>18078.349999999999</v>
      </c>
      <c r="P85" s="56"/>
      <c r="Q85" s="52">
        <f t="shared" ref="Q85" si="149">+O85/30*24</f>
        <v>14462.679999999997</v>
      </c>
      <c r="R85" s="54">
        <f t="shared" ref="R85" si="150">+O85/30*50</f>
        <v>30130.583333333328</v>
      </c>
      <c r="S85" s="53">
        <f t="shared" si="99"/>
        <v>2440.5772499999998</v>
      </c>
      <c r="T85" s="53">
        <f t="shared" ref="T85" si="151">+O85*3%</f>
        <v>542.3504999999999</v>
      </c>
      <c r="U85" s="53">
        <f t="shared" ref="U85" si="152">+O85*12.75%</f>
        <v>2304.9896249999997</v>
      </c>
      <c r="V85" s="55">
        <f t="shared" ref="V85" si="153">+O85*2%</f>
        <v>361.56699999999995</v>
      </c>
      <c r="W85" s="53">
        <v>931</v>
      </c>
      <c r="X85" s="56"/>
      <c r="Y85" s="53">
        <f t="shared" ref="Y85" si="154">+O85*5%*12</f>
        <v>10847.01</v>
      </c>
      <c r="Z85" s="53">
        <f t="shared" ref="Z85" si="155">(Q85+R85)*30%</f>
        <v>13377.978999999996</v>
      </c>
      <c r="AA85" s="63">
        <f t="shared" ref="AA85" si="156">H85*9.75*12</f>
        <v>4680</v>
      </c>
      <c r="AB85" s="53">
        <f t="shared" ref="AB85" si="157">+(O85+S85+T85+U85+V85+W85+X85)*12+Q85+R85+Y85+Z85+AA85</f>
        <v>369404.26483333326</v>
      </c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  <c r="CI85" s="32"/>
      <c r="CJ85" s="32"/>
      <c r="CK85" s="32"/>
      <c r="CL85" s="32"/>
      <c r="CM85" s="32"/>
      <c r="CN85" s="32"/>
      <c r="CO85" s="32"/>
      <c r="CP85" s="32"/>
      <c r="CQ85" s="32"/>
      <c r="CR85" s="32"/>
      <c r="CS85" s="32"/>
      <c r="CT85" s="32"/>
      <c r="CU85" s="32"/>
      <c r="CV85" s="32"/>
      <c r="CW85" s="32"/>
      <c r="CX85" s="32"/>
      <c r="CY85" s="32"/>
      <c r="CZ85" s="32"/>
      <c r="DA85" s="32"/>
      <c r="DB85" s="32"/>
      <c r="DC85" s="32"/>
      <c r="DD85" s="32"/>
      <c r="DE85" s="32"/>
      <c r="DF85" s="32"/>
      <c r="DG85" s="32"/>
      <c r="DH85" s="32"/>
      <c r="DI85" s="32"/>
      <c r="DJ85" s="32"/>
      <c r="DK85" s="32"/>
      <c r="DL85" s="32"/>
      <c r="DM85" s="32"/>
      <c r="DN85" s="32"/>
      <c r="DO85" s="32"/>
      <c r="DP85" s="32"/>
      <c r="DQ85" s="32"/>
      <c r="DR85" s="32"/>
      <c r="DS85" s="32"/>
      <c r="DT85" s="32"/>
      <c r="DU85" s="32"/>
      <c r="DV85" s="32"/>
      <c r="DW85" s="32"/>
      <c r="DX85" s="32"/>
      <c r="DY85" s="32"/>
      <c r="DZ85" s="32"/>
      <c r="EA85" s="32"/>
      <c r="EB85" s="32"/>
      <c r="EC85" s="32"/>
      <c r="ED85" s="32"/>
      <c r="EE85" s="32"/>
      <c r="EF85" s="32"/>
      <c r="EG85" s="32"/>
      <c r="EH85" s="32"/>
      <c r="EI85" s="32"/>
      <c r="EJ85" s="32"/>
      <c r="EK85" s="32"/>
      <c r="EL85" s="32"/>
      <c r="EM85" s="32"/>
      <c r="EN85" s="32"/>
      <c r="EO85" s="32"/>
      <c r="EP85" s="32"/>
      <c r="EQ85" s="32"/>
      <c r="ER85" s="32"/>
      <c r="ES85" s="32"/>
      <c r="ET85" s="32"/>
      <c r="EU85" s="32"/>
      <c r="EV85" s="32"/>
      <c r="EW85" s="32"/>
      <c r="EX85" s="32"/>
      <c r="EY85" s="32"/>
      <c r="EZ85" s="32"/>
      <c r="FA85" s="32"/>
      <c r="FB85" s="32"/>
      <c r="FC85" s="32"/>
      <c r="FD85" s="32"/>
      <c r="FE85" s="32"/>
      <c r="FF85" s="32"/>
      <c r="FG85" s="32"/>
      <c r="FH85" s="32"/>
      <c r="FI85" s="32"/>
      <c r="FJ85" s="32"/>
      <c r="FK85" s="32"/>
      <c r="FL85" s="32"/>
      <c r="FM85" s="32"/>
      <c r="FN85" s="32"/>
      <c r="FO85" s="32"/>
      <c r="FP85" s="32"/>
      <c r="FQ85" s="32"/>
      <c r="FR85" s="32"/>
      <c r="FS85" s="32"/>
      <c r="FT85" s="32"/>
      <c r="FU85" s="32"/>
      <c r="FV85" s="32"/>
      <c r="FW85" s="32"/>
      <c r="FX85" s="32"/>
      <c r="FY85" s="32"/>
      <c r="FZ85" s="32"/>
      <c r="GA85" s="32"/>
      <c r="GB85" s="32"/>
      <c r="GC85" s="32"/>
      <c r="GD85" s="32"/>
      <c r="GE85" s="32"/>
      <c r="GF85" s="32"/>
      <c r="GG85" s="32"/>
      <c r="GH85" s="32"/>
      <c r="GI85" s="32"/>
      <c r="GJ85" s="32"/>
      <c r="GK85" s="32"/>
      <c r="GL85" s="32"/>
      <c r="GM85" s="32"/>
      <c r="GN85" s="32"/>
      <c r="GO85" s="32"/>
      <c r="GP85" s="32"/>
      <c r="GQ85" s="32"/>
      <c r="GR85" s="32"/>
      <c r="GS85" s="32"/>
      <c r="GT85" s="32"/>
      <c r="GU85" s="32"/>
      <c r="GV85" s="32"/>
      <c r="GW85" s="32"/>
      <c r="GX85" s="32"/>
      <c r="GY85" s="32"/>
      <c r="GZ85" s="32"/>
      <c r="HA85" s="32"/>
      <c r="HB85" s="32"/>
      <c r="HC85" s="32"/>
      <c r="HD85" s="32"/>
      <c r="HE85" s="32"/>
      <c r="HF85" s="32"/>
      <c r="HG85" s="32"/>
      <c r="HH85" s="32"/>
      <c r="HI85" s="32"/>
      <c r="HJ85" s="32"/>
      <c r="HK85" s="32"/>
      <c r="HL85" s="32"/>
      <c r="HM85" s="32"/>
      <c r="HN85" s="32"/>
      <c r="HO85" s="32"/>
      <c r="HP85" s="32"/>
      <c r="HQ85" s="32"/>
      <c r="HR85" s="32"/>
      <c r="HS85" s="32"/>
      <c r="HT85" s="32"/>
      <c r="HU85" s="32"/>
      <c r="HV85" s="32"/>
      <c r="HW85" s="32"/>
      <c r="HX85" s="32"/>
      <c r="HY85" s="32"/>
      <c r="HZ85" s="32"/>
      <c r="IA85" s="32"/>
      <c r="IB85" s="32"/>
      <c r="IC85" s="32"/>
      <c r="ID85" s="32"/>
      <c r="IE85" s="32"/>
      <c r="IF85" s="32"/>
      <c r="IG85" s="32"/>
    </row>
    <row r="86" spans="1:241" ht="24" customHeight="1" x14ac:dyDescent="0.2">
      <c r="A86" s="23">
        <v>79</v>
      </c>
      <c r="B86" s="57" t="s">
        <v>76</v>
      </c>
      <c r="C86" s="57" t="s">
        <v>77</v>
      </c>
      <c r="D86" s="57" t="s">
        <v>100</v>
      </c>
      <c r="E86" s="57" t="s">
        <v>101</v>
      </c>
      <c r="F86" s="57" t="s">
        <v>78</v>
      </c>
      <c r="G86" s="28"/>
      <c r="H86" s="58">
        <v>40</v>
      </c>
      <c r="I86" s="28"/>
      <c r="J86" s="61" t="s">
        <v>137</v>
      </c>
      <c r="K86" s="58">
        <v>3</v>
      </c>
      <c r="L86" s="65" t="s">
        <v>112</v>
      </c>
      <c r="M86" s="54">
        <v>18078.349999999999</v>
      </c>
      <c r="N86" s="54"/>
      <c r="O86" s="54">
        <f t="shared" si="138"/>
        <v>18078.349999999999</v>
      </c>
      <c r="P86" s="56"/>
      <c r="Q86" s="52">
        <f t="shared" si="139"/>
        <v>14462.679999999997</v>
      </c>
      <c r="R86" s="54">
        <f t="shared" si="140"/>
        <v>30130.583333333328</v>
      </c>
      <c r="S86" s="53">
        <f t="shared" si="99"/>
        <v>2440.5772499999998</v>
      </c>
      <c r="T86" s="53">
        <f t="shared" si="141"/>
        <v>542.3504999999999</v>
      </c>
      <c r="U86" s="53">
        <f t="shared" si="142"/>
        <v>2304.9896249999997</v>
      </c>
      <c r="V86" s="55">
        <f t="shared" si="143"/>
        <v>361.56699999999995</v>
      </c>
      <c r="W86" s="53">
        <v>931</v>
      </c>
      <c r="X86" s="56"/>
      <c r="Y86" s="53">
        <f t="shared" si="144"/>
        <v>10847.01</v>
      </c>
      <c r="Z86" s="53">
        <f t="shared" si="145"/>
        <v>13377.978999999996</v>
      </c>
      <c r="AA86" s="63">
        <f t="shared" si="146"/>
        <v>4680</v>
      </c>
      <c r="AB86" s="53">
        <f t="shared" si="147"/>
        <v>369404.26483333326</v>
      </c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  <c r="CE86" s="32"/>
      <c r="CF86" s="32"/>
      <c r="CG86" s="32"/>
      <c r="CH86" s="32"/>
      <c r="CI86" s="32"/>
      <c r="CJ86" s="32"/>
      <c r="CK86" s="32"/>
      <c r="CL86" s="32"/>
      <c r="CM86" s="32"/>
      <c r="CN86" s="32"/>
      <c r="CO86" s="32"/>
      <c r="CP86" s="32"/>
      <c r="CQ86" s="32"/>
      <c r="CR86" s="32"/>
      <c r="CS86" s="32"/>
      <c r="CT86" s="32"/>
      <c r="CU86" s="32"/>
      <c r="CV86" s="32"/>
      <c r="CW86" s="32"/>
      <c r="CX86" s="32"/>
      <c r="CY86" s="32"/>
      <c r="CZ86" s="32"/>
      <c r="DA86" s="32"/>
      <c r="DB86" s="32"/>
      <c r="DC86" s="32"/>
      <c r="DD86" s="32"/>
      <c r="DE86" s="32"/>
      <c r="DF86" s="32"/>
      <c r="DG86" s="32"/>
      <c r="DH86" s="32"/>
      <c r="DI86" s="32"/>
      <c r="DJ86" s="32"/>
      <c r="DK86" s="32"/>
      <c r="DL86" s="32"/>
      <c r="DM86" s="32"/>
      <c r="DN86" s="32"/>
      <c r="DO86" s="32"/>
      <c r="DP86" s="32"/>
      <c r="DQ86" s="32"/>
      <c r="DR86" s="32"/>
      <c r="DS86" s="32"/>
      <c r="DT86" s="32"/>
      <c r="DU86" s="32"/>
      <c r="DV86" s="32"/>
      <c r="DW86" s="32"/>
      <c r="DX86" s="32"/>
      <c r="DY86" s="32"/>
      <c r="DZ86" s="32"/>
      <c r="EA86" s="32"/>
      <c r="EB86" s="32"/>
      <c r="EC86" s="32"/>
      <c r="ED86" s="32"/>
      <c r="EE86" s="32"/>
      <c r="EF86" s="32"/>
      <c r="EG86" s="32"/>
      <c r="EH86" s="32"/>
      <c r="EI86" s="32"/>
      <c r="EJ86" s="32"/>
      <c r="EK86" s="32"/>
      <c r="EL86" s="32"/>
      <c r="EM86" s="32"/>
      <c r="EN86" s="32"/>
      <c r="EO86" s="32"/>
      <c r="EP86" s="32"/>
      <c r="EQ86" s="32"/>
      <c r="ER86" s="32"/>
      <c r="ES86" s="32"/>
      <c r="ET86" s="32"/>
      <c r="EU86" s="32"/>
      <c r="EV86" s="32"/>
      <c r="EW86" s="32"/>
      <c r="EX86" s="32"/>
      <c r="EY86" s="32"/>
      <c r="EZ86" s="32"/>
      <c r="FA86" s="32"/>
      <c r="FB86" s="32"/>
      <c r="FC86" s="32"/>
      <c r="FD86" s="32"/>
      <c r="FE86" s="32"/>
      <c r="FF86" s="32"/>
      <c r="FG86" s="32"/>
      <c r="FH86" s="32"/>
      <c r="FI86" s="32"/>
      <c r="FJ86" s="32"/>
      <c r="FK86" s="32"/>
      <c r="FL86" s="32"/>
      <c r="FM86" s="32"/>
      <c r="FN86" s="32"/>
      <c r="FO86" s="32"/>
      <c r="FP86" s="32"/>
      <c r="FQ86" s="32"/>
      <c r="FR86" s="32"/>
      <c r="FS86" s="32"/>
      <c r="FT86" s="32"/>
      <c r="FU86" s="32"/>
      <c r="FV86" s="32"/>
      <c r="FW86" s="32"/>
      <c r="FX86" s="32"/>
      <c r="FY86" s="32"/>
      <c r="FZ86" s="32"/>
      <c r="GA86" s="32"/>
      <c r="GB86" s="32"/>
      <c r="GC86" s="32"/>
      <c r="GD86" s="32"/>
      <c r="GE86" s="32"/>
      <c r="GF86" s="32"/>
      <c r="GG86" s="32"/>
      <c r="GH86" s="32"/>
      <c r="GI86" s="32"/>
      <c r="GJ86" s="32"/>
      <c r="GK86" s="32"/>
      <c r="GL86" s="32"/>
      <c r="GM86" s="32"/>
      <c r="GN86" s="32"/>
      <c r="GO86" s="32"/>
      <c r="GP86" s="32"/>
      <c r="GQ86" s="32"/>
      <c r="GR86" s="32"/>
      <c r="GS86" s="32"/>
      <c r="GT86" s="32"/>
      <c r="GU86" s="32"/>
      <c r="GV86" s="32"/>
      <c r="GW86" s="32"/>
      <c r="GX86" s="32"/>
      <c r="GY86" s="32"/>
      <c r="GZ86" s="32"/>
      <c r="HA86" s="32"/>
      <c r="HB86" s="32"/>
      <c r="HC86" s="32"/>
      <c r="HD86" s="32"/>
      <c r="HE86" s="32"/>
      <c r="HF86" s="32"/>
      <c r="HG86" s="32"/>
      <c r="HH86" s="32"/>
      <c r="HI86" s="32"/>
      <c r="HJ86" s="32"/>
      <c r="HK86" s="32"/>
      <c r="HL86" s="32"/>
      <c r="HM86" s="32"/>
      <c r="HN86" s="32"/>
      <c r="HO86" s="32"/>
      <c r="HP86" s="32"/>
      <c r="HQ86" s="32"/>
      <c r="HR86" s="32"/>
      <c r="HS86" s="32"/>
      <c r="HT86" s="32"/>
      <c r="HU86" s="32"/>
      <c r="HV86" s="32"/>
      <c r="HW86" s="32"/>
      <c r="HX86" s="32"/>
      <c r="HY86" s="32"/>
      <c r="HZ86" s="32"/>
      <c r="IA86" s="32"/>
      <c r="IB86" s="32"/>
      <c r="IC86" s="32"/>
      <c r="ID86" s="32"/>
      <c r="IE86" s="32"/>
      <c r="IF86" s="32"/>
      <c r="IG86" s="32"/>
    </row>
    <row r="87" spans="1:241" ht="24" customHeight="1" x14ac:dyDescent="0.2">
      <c r="A87" s="27">
        <v>80</v>
      </c>
      <c r="B87" s="57" t="s">
        <v>76</v>
      </c>
      <c r="C87" s="57" t="s">
        <v>77</v>
      </c>
      <c r="D87" s="57" t="s">
        <v>100</v>
      </c>
      <c r="E87" s="57" t="s">
        <v>101</v>
      </c>
      <c r="F87" s="57" t="s">
        <v>78</v>
      </c>
      <c r="G87" s="28"/>
      <c r="H87" s="58">
        <v>40</v>
      </c>
      <c r="I87" s="28"/>
      <c r="J87" s="61" t="s">
        <v>137</v>
      </c>
      <c r="K87" s="58">
        <v>3</v>
      </c>
      <c r="L87" s="65" t="s">
        <v>112</v>
      </c>
      <c r="M87" s="54">
        <v>18078.349999999999</v>
      </c>
      <c r="N87" s="54"/>
      <c r="O87" s="54">
        <f t="shared" ref="O87:O88" si="158">+M87+N87</f>
        <v>18078.349999999999</v>
      </c>
      <c r="P87" s="56"/>
      <c r="Q87" s="52">
        <f t="shared" ref="Q87:Q88" si="159">+O87/30*24</f>
        <v>14462.679999999997</v>
      </c>
      <c r="R87" s="54">
        <f t="shared" ref="R87:R88" si="160">+O87/30*50</f>
        <v>30130.583333333328</v>
      </c>
      <c r="S87" s="53">
        <f t="shared" si="99"/>
        <v>2440.5772499999998</v>
      </c>
      <c r="T87" s="53">
        <f t="shared" ref="T87:T88" si="161">+O87*3%</f>
        <v>542.3504999999999</v>
      </c>
      <c r="U87" s="53">
        <f t="shared" ref="U87:U88" si="162">+O87*12.75%</f>
        <v>2304.9896249999997</v>
      </c>
      <c r="V87" s="55">
        <f t="shared" ref="V87:V88" si="163">+O87*2%</f>
        <v>361.56699999999995</v>
      </c>
      <c r="W87" s="53">
        <v>931</v>
      </c>
      <c r="X87" s="56"/>
      <c r="Y87" s="53">
        <f t="shared" ref="Y87:Y88" si="164">+O87*5%*12</f>
        <v>10847.01</v>
      </c>
      <c r="Z87" s="53">
        <f t="shared" ref="Z87:Z88" si="165">(Q87+R87)*30%</f>
        <v>13377.978999999996</v>
      </c>
      <c r="AA87" s="63">
        <f t="shared" ref="AA87" si="166">H87*9.75*12</f>
        <v>4680</v>
      </c>
      <c r="AB87" s="53">
        <f t="shared" ref="AB87" si="167">+(O87+S87+T87+U87+V87+W87+X87)*12+Q87+R87+Y87+Z87+AA87</f>
        <v>369404.26483333326</v>
      </c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  <c r="BY87" s="32"/>
      <c r="BZ87" s="32"/>
      <c r="CA87" s="32"/>
      <c r="CB87" s="32"/>
      <c r="CC87" s="32"/>
      <c r="CD87" s="32"/>
      <c r="CE87" s="32"/>
      <c r="CF87" s="32"/>
      <c r="CG87" s="32"/>
      <c r="CH87" s="32"/>
      <c r="CI87" s="32"/>
      <c r="CJ87" s="32"/>
      <c r="CK87" s="32"/>
      <c r="CL87" s="32"/>
      <c r="CM87" s="32"/>
      <c r="CN87" s="32"/>
      <c r="CO87" s="32"/>
      <c r="CP87" s="32"/>
      <c r="CQ87" s="32"/>
      <c r="CR87" s="32"/>
      <c r="CS87" s="32"/>
      <c r="CT87" s="32"/>
      <c r="CU87" s="32"/>
      <c r="CV87" s="32"/>
      <c r="CW87" s="32"/>
      <c r="CX87" s="32"/>
      <c r="CY87" s="32"/>
      <c r="CZ87" s="32"/>
      <c r="DA87" s="32"/>
      <c r="DB87" s="32"/>
      <c r="DC87" s="32"/>
      <c r="DD87" s="32"/>
      <c r="DE87" s="32"/>
      <c r="DF87" s="32"/>
      <c r="DG87" s="32"/>
      <c r="DH87" s="32"/>
      <c r="DI87" s="32"/>
      <c r="DJ87" s="32"/>
      <c r="DK87" s="32"/>
      <c r="DL87" s="32"/>
      <c r="DM87" s="32"/>
      <c r="DN87" s="32"/>
      <c r="DO87" s="32"/>
      <c r="DP87" s="32"/>
      <c r="DQ87" s="32"/>
      <c r="DR87" s="32"/>
      <c r="DS87" s="32"/>
      <c r="DT87" s="32"/>
      <c r="DU87" s="32"/>
      <c r="DV87" s="32"/>
      <c r="DW87" s="32"/>
      <c r="DX87" s="32"/>
      <c r="DY87" s="32"/>
      <c r="DZ87" s="32"/>
      <c r="EA87" s="32"/>
      <c r="EB87" s="32"/>
      <c r="EC87" s="32"/>
      <c r="ED87" s="32"/>
      <c r="EE87" s="32"/>
      <c r="EF87" s="32"/>
      <c r="EG87" s="32"/>
      <c r="EH87" s="32"/>
      <c r="EI87" s="32"/>
      <c r="EJ87" s="32"/>
      <c r="EK87" s="32"/>
      <c r="EL87" s="32"/>
      <c r="EM87" s="32"/>
      <c r="EN87" s="32"/>
      <c r="EO87" s="32"/>
      <c r="EP87" s="32"/>
      <c r="EQ87" s="32"/>
      <c r="ER87" s="32"/>
      <c r="ES87" s="32"/>
      <c r="ET87" s="32"/>
      <c r="EU87" s="32"/>
      <c r="EV87" s="32"/>
      <c r="EW87" s="32"/>
      <c r="EX87" s="32"/>
      <c r="EY87" s="32"/>
      <c r="EZ87" s="32"/>
      <c r="FA87" s="32"/>
      <c r="FB87" s="32"/>
      <c r="FC87" s="32"/>
      <c r="FD87" s="32"/>
      <c r="FE87" s="32"/>
      <c r="FF87" s="32"/>
      <c r="FG87" s="32"/>
      <c r="FH87" s="32"/>
      <c r="FI87" s="32"/>
      <c r="FJ87" s="32"/>
      <c r="FK87" s="32"/>
      <c r="FL87" s="32"/>
      <c r="FM87" s="32"/>
      <c r="FN87" s="32"/>
      <c r="FO87" s="32"/>
      <c r="FP87" s="32"/>
      <c r="FQ87" s="32"/>
      <c r="FR87" s="32"/>
      <c r="FS87" s="32"/>
      <c r="FT87" s="32"/>
      <c r="FU87" s="32"/>
      <c r="FV87" s="32"/>
      <c r="FW87" s="32"/>
      <c r="FX87" s="32"/>
      <c r="FY87" s="32"/>
      <c r="FZ87" s="32"/>
      <c r="GA87" s="32"/>
      <c r="GB87" s="32"/>
      <c r="GC87" s="32"/>
      <c r="GD87" s="32"/>
      <c r="GE87" s="32"/>
      <c r="GF87" s="32"/>
      <c r="GG87" s="32"/>
      <c r="GH87" s="32"/>
      <c r="GI87" s="32"/>
      <c r="GJ87" s="32"/>
      <c r="GK87" s="32"/>
      <c r="GL87" s="32"/>
      <c r="GM87" s="32"/>
      <c r="GN87" s="32"/>
      <c r="GO87" s="32"/>
      <c r="GP87" s="32"/>
      <c r="GQ87" s="32"/>
      <c r="GR87" s="32"/>
      <c r="GS87" s="32"/>
      <c r="GT87" s="32"/>
      <c r="GU87" s="32"/>
      <c r="GV87" s="32"/>
      <c r="GW87" s="32"/>
      <c r="GX87" s="32"/>
      <c r="GY87" s="32"/>
      <c r="GZ87" s="32"/>
      <c r="HA87" s="32"/>
      <c r="HB87" s="32"/>
      <c r="HC87" s="32"/>
      <c r="HD87" s="32"/>
      <c r="HE87" s="32"/>
      <c r="HF87" s="32"/>
      <c r="HG87" s="32"/>
      <c r="HH87" s="32"/>
      <c r="HI87" s="32"/>
      <c r="HJ87" s="32"/>
      <c r="HK87" s="32"/>
      <c r="HL87" s="32"/>
      <c r="HM87" s="32"/>
      <c r="HN87" s="32"/>
      <c r="HO87" s="32"/>
      <c r="HP87" s="32"/>
      <c r="HQ87" s="32"/>
      <c r="HR87" s="32"/>
      <c r="HS87" s="32"/>
      <c r="HT87" s="32"/>
      <c r="HU87" s="32"/>
      <c r="HV87" s="32"/>
      <c r="HW87" s="32"/>
      <c r="HX87" s="32"/>
      <c r="HY87" s="32"/>
      <c r="HZ87" s="32"/>
      <c r="IA87" s="32"/>
      <c r="IB87" s="32"/>
      <c r="IC87" s="32"/>
      <c r="ID87" s="32"/>
      <c r="IE87" s="32"/>
      <c r="IF87" s="32"/>
      <c r="IG87" s="32"/>
    </row>
    <row r="88" spans="1:241" ht="24" customHeight="1" x14ac:dyDescent="0.2">
      <c r="A88" s="28">
        <v>81</v>
      </c>
      <c r="B88" s="57" t="s">
        <v>76</v>
      </c>
      <c r="C88" s="57" t="s">
        <v>77</v>
      </c>
      <c r="D88" s="57" t="s">
        <v>100</v>
      </c>
      <c r="E88" s="57" t="s">
        <v>101</v>
      </c>
      <c r="F88" s="57" t="s">
        <v>78</v>
      </c>
      <c r="G88" s="29" t="s">
        <v>115</v>
      </c>
      <c r="H88" s="58"/>
      <c r="I88" s="28"/>
      <c r="J88" s="61" t="s">
        <v>95</v>
      </c>
      <c r="K88" s="58">
        <v>2</v>
      </c>
      <c r="L88" s="65" t="s">
        <v>112</v>
      </c>
      <c r="M88" s="54">
        <v>91608.1</v>
      </c>
      <c r="N88" s="54"/>
      <c r="O88" s="54">
        <f t="shared" si="158"/>
        <v>91608.1</v>
      </c>
      <c r="P88" s="56"/>
      <c r="Q88" s="52">
        <f t="shared" si="159"/>
        <v>73286.48000000001</v>
      </c>
      <c r="R88" s="54">
        <f t="shared" si="160"/>
        <v>152680.16666666669</v>
      </c>
      <c r="S88" s="53">
        <f t="shared" si="99"/>
        <v>12367.093500000001</v>
      </c>
      <c r="T88" s="53">
        <f t="shared" si="161"/>
        <v>2748.2429999999999</v>
      </c>
      <c r="U88" s="53">
        <f t="shared" si="162"/>
        <v>11680.03275</v>
      </c>
      <c r="V88" s="55">
        <f t="shared" si="163"/>
        <v>1832.1620000000003</v>
      </c>
      <c r="W88" s="62" t="e">
        <f>#REF!*23.28</f>
        <v>#REF!</v>
      </c>
      <c r="X88" s="56"/>
      <c r="Y88" s="53">
        <f t="shared" si="164"/>
        <v>54964.860000000008</v>
      </c>
      <c r="Z88" s="53">
        <f t="shared" si="165"/>
        <v>67789.994000000006</v>
      </c>
      <c r="AA88" s="63" t="e">
        <f>#REF!*10.65*12</f>
        <v>#REF!</v>
      </c>
      <c r="AB88" s="53" t="e">
        <f>+(O88+S88+T88+U88+V88+W88+X88)*12+Q88+R88+Y88+Z88+AA88</f>
        <v>#REF!</v>
      </c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  <c r="BY88" s="32"/>
      <c r="BZ88" s="32"/>
      <c r="CA88" s="32"/>
      <c r="CB88" s="32"/>
      <c r="CC88" s="32"/>
      <c r="CD88" s="32"/>
      <c r="CE88" s="32"/>
      <c r="CF88" s="32"/>
      <c r="CG88" s="32"/>
      <c r="CH88" s="32"/>
      <c r="CI88" s="32"/>
      <c r="CJ88" s="32"/>
      <c r="CK88" s="32"/>
      <c r="CL88" s="32"/>
      <c r="CM88" s="32"/>
      <c r="CN88" s="32"/>
      <c r="CO88" s="32"/>
      <c r="CP88" s="32"/>
      <c r="CQ88" s="32"/>
      <c r="CR88" s="32"/>
      <c r="CS88" s="32"/>
      <c r="CT88" s="32"/>
      <c r="CU88" s="32"/>
      <c r="CV88" s="32"/>
      <c r="CW88" s="32"/>
      <c r="CX88" s="32"/>
      <c r="CY88" s="32"/>
      <c r="CZ88" s="32"/>
      <c r="DA88" s="32"/>
      <c r="DB88" s="32"/>
      <c r="DC88" s="32"/>
      <c r="DD88" s="32"/>
      <c r="DE88" s="32"/>
      <c r="DF88" s="32"/>
      <c r="DG88" s="32"/>
      <c r="DH88" s="32"/>
      <c r="DI88" s="32"/>
      <c r="DJ88" s="32"/>
      <c r="DK88" s="32"/>
      <c r="DL88" s="32"/>
      <c r="DM88" s="32"/>
      <c r="DN88" s="32"/>
      <c r="DO88" s="32"/>
      <c r="DP88" s="32"/>
      <c r="DQ88" s="32"/>
      <c r="DR88" s="32"/>
      <c r="DS88" s="32"/>
      <c r="DT88" s="32"/>
      <c r="DU88" s="32"/>
      <c r="DV88" s="32"/>
      <c r="DW88" s="32"/>
      <c r="DX88" s="32"/>
      <c r="DY88" s="32"/>
      <c r="DZ88" s="32"/>
      <c r="EA88" s="32"/>
      <c r="EB88" s="32"/>
      <c r="EC88" s="32"/>
      <c r="ED88" s="32"/>
      <c r="EE88" s="32"/>
      <c r="EF88" s="32"/>
      <c r="EG88" s="32"/>
      <c r="EH88" s="32"/>
      <c r="EI88" s="32"/>
      <c r="EJ88" s="32"/>
      <c r="EK88" s="32"/>
      <c r="EL88" s="32"/>
      <c r="EM88" s="32"/>
      <c r="EN88" s="32"/>
      <c r="EO88" s="32"/>
      <c r="EP88" s="32"/>
      <c r="EQ88" s="32"/>
      <c r="ER88" s="32"/>
      <c r="ES88" s="32"/>
      <c r="ET88" s="32"/>
      <c r="EU88" s="32"/>
      <c r="EV88" s="32"/>
      <c r="EW88" s="32"/>
      <c r="EX88" s="32"/>
      <c r="EY88" s="32"/>
      <c r="EZ88" s="32"/>
      <c r="FA88" s="32"/>
      <c r="FB88" s="32"/>
      <c r="FC88" s="32"/>
      <c r="FD88" s="32"/>
      <c r="FE88" s="32"/>
      <c r="FF88" s="32"/>
      <c r="FG88" s="32"/>
      <c r="FH88" s="32"/>
      <c r="FI88" s="32"/>
      <c r="FJ88" s="32"/>
      <c r="FK88" s="32"/>
      <c r="FL88" s="32"/>
      <c r="FM88" s="32"/>
      <c r="FN88" s="32"/>
      <c r="FO88" s="32"/>
      <c r="FP88" s="32"/>
      <c r="FQ88" s="32"/>
      <c r="FR88" s="32"/>
      <c r="FS88" s="32"/>
      <c r="FT88" s="32"/>
      <c r="FU88" s="32"/>
      <c r="FV88" s="32"/>
      <c r="FW88" s="32"/>
      <c r="FX88" s="32"/>
      <c r="FY88" s="32"/>
      <c r="FZ88" s="32"/>
      <c r="GA88" s="32"/>
      <c r="GB88" s="32"/>
      <c r="GC88" s="32"/>
      <c r="GD88" s="32"/>
      <c r="GE88" s="32"/>
      <c r="GF88" s="32"/>
      <c r="GG88" s="32"/>
      <c r="GH88" s="32"/>
      <c r="GI88" s="32"/>
      <c r="GJ88" s="32"/>
      <c r="GK88" s="32"/>
      <c r="GL88" s="32"/>
      <c r="GM88" s="32"/>
      <c r="GN88" s="32"/>
      <c r="GO88" s="32"/>
      <c r="GP88" s="32"/>
      <c r="GQ88" s="32"/>
      <c r="GR88" s="32"/>
      <c r="GS88" s="32"/>
      <c r="GT88" s="32"/>
      <c r="GU88" s="32"/>
      <c r="GV88" s="32"/>
      <c r="GW88" s="32"/>
      <c r="GX88" s="32"/>
      <c r="GY88" s="32"/>
      <c r="GZ88" s="32"/>
      <c r="HA88" s="32"/>
      <c r="HB88" s="32"/>
      <c r="HC88" s="32"/>
      <c r="HD88" s="32"/>
      <c r="HE88" s="32"/>
      <c r="HF88" s="32"/>
      <c r="HG88" s="32"/>
      <c r="HH88" s="32"/>
      <c r="HI88" s="32"/>
      <c r="HJ88" s="32"/>
      <c r="HK88" s="32"/>
      <c r="HL88" s="32"/>
      <c r="HM88" s="32"/>
      <c r="HN88" s="32"/>
      <c r="HO88" s="32"/>
      <c r="HP88" s="32"/>
      <c r="HQ88" s="32"/>
      <c r="HR88" s="32"/>
      <c r="HS88" s="32"/>
      <c r="HT88" s="32"/>
      <c r="HU88" s="32"/>
      <c r="HV88" s="32"/>
      <c r="HW88" s="32"/>
      <c r="HX88" s="32"/>
      <c r="HY88" s="32"/>
      <c r="HZ88" s="32"/>
      <c r="IA88" s="32"/>
      <c r="IB88" s="32"/>
      <c r="IC88" s="32"/>
      <c r="ID88" s="32"/>
      <c r="IE88" s="32"/>
      <c r="IF88" s="32"/>
      <c r="IG88" s="32"/>
    </row>
    <row r="89" spans="1:241" ht="24" customHeight="1" x14ac:dyDescent="0.2">
      <c r="A89" s="23">
        <v>82</v>
      </c>
      <c r="B89" s="57" t="s">
        <v>76</v>
      </c>
      <c r="C89" s="57" t="s">
        <v>77</v>
      </c>
      <c r="D89" s="57" t="s">
        <v>100</v>
      </c>
      <c r="E89" s="57" t="s">
        <v>101</v>
      </c>
      <c r="F89" s="57" t="s">
        <v>78</v>
      </c>
      <c r="G89" s="29" t="s">
        <v>115</v>
      </c>
      <c r="H89" s="58"/>
      <c r="I89" s="28"/>
      <c r="J89" s="61" t="s">
        <v>96</v>
      </c>
      <c r="K89" s="58">
        <v>2</v>
      </c>
      <c r="L89" s="65" t="s">
        <v>112</v>
      </c>
      <c r="M89" s="54">
        <v>244895.2</v>
      </c>
      <c r="N89" s="54"/>
      <c r="O89" s="54">
        <f t="shared" si="16"/>
        <v>244895.2</v>
      </c>
      <c r="P89" s="56"/>
      <c r="Q89" s="52">
        <f t="shared" si="0"/>
        <v>195916.16000000003</v>
      </c>
      <c r="R89" s="54">
        <f t="shared" si="17"/>
        <v>408158.66666666669</v>
      </c>
      <c r="S89" s="53">
        <f t="shared" si="99"/>
        <v>33060.852000000006</v>
      </c>
      <c r="T89" s="53">
        <f t="shared" si="2"/>
        <v>7346.8559999999998</v>
      </c>
      <c r="U89" s="53">
        <f t="shared" si="3"/>
        <v>31224.138000000003</v>
      </c>
      <c r="V89" s="55">
        <f t="shared" si="18"/>
        <v>4897.9040000000005</v>
      </c>
      <c r="W89" s="62" t="e">
        <f>#REF!*23.28</f>
        <v>#REF!</v>
      </c>
      <c r="X89" s="56"/>
      <c r="Y89" s="53">
        <f t="shared" si="4"/>
        <v>146937.12000000002</v>
      </c>
      <c r="Z89" s="53">
        <f t="shared" si="5"/>
        <v>181222.448</v>
      </c>
      <c r="AA89" s="63" t="e">
        <f>#REF!*10.65*12</f>
        <v>#REF!</v>
      </c>
      <c r="AB89" s="53" t="e">
        <f>+(O89+S89+T89+U89+V89+W89+X89)*12+Q89+R89+Y89+Z89+AA89</f>
        <v>#REF!</v>
      </c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  <c r="CC89" s="32"/>
      <c r="CD89" s="32"/>
      <c r="CE89" s="32"/>
      <c r="CF89" s="32"/>
      <c r="CG89" s="32"/>
      <c r="CH89" s="32"/>
      <c r="CI89" s="32"/>
      <c r="CJ89" s="32"/>
      <c r="CK89" s="32"/>
      <c r="CL89" s="32"/>
      <c r="CM89" s="32"/>
      <c r="CN89" s="32"/>
      <c r="CO89" s="32"/>
      <c r="CP89" s="32"/>
      <c r="CQ89" s="32"/>
      <c r="CR89" s="32"/>
      <c r="CS89" s="32"/>
      <c r="CT89" s="32"/>
      <c r="CU89" s="32"/>
      <c r="CV89" s="32"/>
      <c r="CW89" s="32"/>
      <c r="CX89" s="32"/>
      <c r="CY89" s="32"/>
      <c r="CZ89" s="32"/>
      <c r="DA89" s="32"/>
      <c r="DB89" s="32"/>
      <c r="DC89" s="32"/>
      <c r="DD89" s="32"/>
      <c r="DE89" s="32"/>
      <c r="DF89" s="32"/>
      <c r="DG89" s="32"/>
      <c r="DH89" s="32"/>
      <c r="DI89" s="32"/>
      <c r="DJ89" s="32"/>
      <c r="DK89" s="32"/>
      <c r="DL89" s="32"/>
      <c r="DM89" s="32"/>
      <c r="DN89" s="32"/>
      <c r="DO89" s="32"/>
      <c r="DP89" s="32"/>
      <c r="DQ89" s="32"/>
      <c r="DR89" s="32"/>
      <c r="DS89" s="32"/>
      <c r="DT89" s="32"/>
      <c r="DU89" s="32"/>
      <c r="DV89" s="32"/>
      <c r="DW89" s="32"/>
      <c r="DX89" s="32"/>
      <c r="DY89" s="32"/>
      <c r="DZ89" s="32"/>
      <c r="EA89" s="32"/>
      <c r="EB89" s="32"/>
      <c r="EC89" s="32"/>
      <c r="ED89" s="32"/>
      <c r="EE89" s="32"/>
      <c r="EF89" s="32"/>
      <c r="EG89" s="32"/>
      <c r="EH89" s="32"/>
      <c r="EI89" s="32"/>
      <c r="EJ89" s="32"/>
      <c r="EK89" s="32"/>
      <c r="EL89" s="32"/>
      <c r="EM89" s="32"/>
      <c r="EN89" s="32"/>
      <c r="EO89" s="32"/>
      <c r="EP89" s="32"/>
      <c r="EQ89" s="32"/>
      <c r="ER89" s="32"/>
      <c r="ES89" s="32"/>
      <c r="ET89" s="32"/>
      <c r="EU89" s="32"/>
      <c r="EV89" s="32"/>
      <c r="EW89" s="32"/>
      <c r="EX89" s="32"/>
      <c r="EY89" s="32"/>
      <c r="EZ89" s="32"/>
      <c r="FA89" s="32"/>
      <c r="FB89" s="32"/>
      <c r="FC89" s="32"/>
      <c r="FD89" s="32"/>
      <c r="FE89" s="32"/>
      <c r="FF89" s="32"/>
      <c r="FG89" s="32"/>
      <c r="FH89" s="32"/>
      <c r="FI89" s="32"/>
      <c r="FJ89" s="32"/>
      <c r="FK89" s="32"/>
      <c r="FL89" s="32"/>
      <c r="FM89" s="32"/>
      <c r="FN89" s="32"/>
      <c r="FO89" s="32"/>
      <c r="FP89" s="32"/>
      <c r="FQ89" s="32"/>
      <c r="FR89" s="32"/>
      <c r="FS89" s="32"/>
      <c r="FT89" s="32"/>
      <c r="FU89" s="32"/>
      <c r="FV89" s="32"/>
      <c r="FW89" s="32"/>
      <c r="FX89" s="32"/>
      <c r="FY89" s="32"/>
      <c r="FZ89" s="32"/>
      <c r="GA89" s="32"/>
      <c r="GB89" s="32"/>
      <c r="GC89" s="32"/>
      <c r="GD89" s="32"/>
      <c r="GE89" s="32"/>
      <c r="GF89" s="32"/>
      <c r="GG89" s="32"/>
      <c r="GH89" s="32"/>
      <c r="GI89" s="32"/>
      <c r="GJ89" s="32"/>
      <c r="GK89" s="32"/>
      <c r="GL89" s="32"/>
      <c r="GM89" s="32"/>
      <c r="GN89" s="32"/>
      <c r="GO89" s="32"/>
      <c r="GP89" s="32"/>
      <c r="GQ89" s="32"/>
      <c r="GR89" s="32"/>
      <c r="GS89" s="32"/>
      <c r="GT89" s="32"/>
      <c r="GU89" s="32"/>
      <c r="GV89" s="32"/>
      <c r="GW89" s="32"/>
      <c r="GX89" s="32"/>
      <c r="GY89" s="32"/>
      <c r="GZ89" s="32"/>
      <c r="HA89" s="32"/>
      <c r="HB89" s="32"/>
      <c r="HC89" s="32"/>
      <c r="HD89" s="32"/>
      <c r="HE89" s="32"/>
      <c r="HF89" s="32"/>
      <c r="HG89" s="32"/>
      <c r="HH89" s="32"/>
      <c r="HI89" s="32"/>
      <c r="HJ89" s="32"/>
      <c r="HK89" s="32"/>
      <c r="HL89" s="32"/>
      <c r="HM89" s="32"/>
      <c r="HN89" s="32"/>
      <c r="HO89" s="32"/>
      <c r="HP89" s="32"/>
      <c r="HQ89" s="32"/>
      <c r="HR89" s="32"/>
      <c r="HS89" s="32"/>
      <c r="HT89" s="32"/>
      <c r="HU89" s="32"/>
      <c r="HV89" s="32"/>
      <c r="HW89" s="32"/>
      <c r="HX89" s="32"/>
      <c r="HY89" s="32"/>
      <c r="HZ89" s="32"/>
      <c r="IA89" s="32"/>
      <c r="IB89" s="32"/>
      <c r="IC89" s="32"/>
      <c r="ID89" s="32"/>
      <c r="IE89" s="32"/>
      <c r="IF89" s="32"/>
      <c r="IG89" s="32"/>
    </row>
    <row r="90" spans="1:241" ht="24" customHeight="1" x14ac:dyDescent="0.2"/>
    <row r="91" spans="1:241" ht="24" customHeight="1" x14ac:dyDescent="0.2">
      <c r="A91" s="50">
        <f>+COUNT(A8:A89)</f>
        <v>82</v>
      </c>
      <c r="B91" s="73" t="s">
        <v>74</v>
      </c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51">
        <f t="shared" ref="M91:AB91" si="168">SUM(M8:M89)</f>
        <v>1203093.1499999999</v>
      </c>
      <c r="N91" s="51">
        <f t="shared" si="168"/>
        <v>14378.1</v>
      </c>
      <c r="O91" s="51">
        <f t="shared" si="168"/>
        <v>1216038.8499999999</v>
      </c>
      <c r="P91" s="51">
        <f t="shared" si="168"/>
        <v>0</v>
      </c>
      <c r="Q91" s="51">
        <f t="shared" si="168"/>
        <v>972831.07999999984</v>
      </c>
      <c r="R91" s="51">
        <f t="shared" si="168"/>
        <v>2026731.4166666665</v>
      </c>
      <c r="S91" s="51">
        <f t="shared" si="168"/>
        <v>164165.24474999993</v>
      </c>
      <c r="T91" s="51">
        <f t="shared" si="168"/>
        <v>36481.165499999974</v>
      </c>
      <c r="U91" s="51">
        <f t="shared" si="168"/>
        <v>155044.95337500001</v>
      </c>
      <c r="V91" s="51">
        <f t="shared" si="168"/>
        <v>24320.777000000002</v>
      </c>
      <c r="W91" s="51" t="e">
        <f t="shared" si="168"/>
        <v>#REF!</v>
      </c>
      <c r="X91" s="51">
        <f t="shared" si="168"/>
        <v>960</v>
      </c>
      <c r="Y91" s="51">
        <f t="shared" si="168"/>
        <v>729623.30999999971</v>
      </c>
      <c r="Z91" s="51">
        <f t="shared" si="168"/>
        <v>899868.74900000042</v>
      </c>
      <c r="AA91" s="51" t="e">
        <f t="shared" si="168"/>
        <v>#REF!</v>
      </c>
      <c r="AB91" s="51" t="e">
        <f t="shared" si="168"/>
        <v>#REF!</v>
      </c>
    </row>
    <row r="92" spans="1:241" ht="24" customHeight="1" x14ac:dyDescent="0.2"/>
    <row r="93" spans="1:241" ht="24" customHeight="1" x14ac:dyDescent="0.2">
      <c r="I93" s="75" t="s">
        <v>72</v>
      </c>
      <c r="J93" s="75"/>
      <c r="K93" s="75"/>
      <c r="L93" s="75"/>
    </row>
    <row r="94" spans="1:241" ht="24" customHeight="1" x14ac:dyDescent="0.2">
      <c r="I94" s="76" t="s">
        <v>73</v>
      </c>
      <c r="J94" s="76"/>
      <c r="K94" s="76"/>
      <c r="L94" s="76"/>
    </row>
    <row r="95" spans="1:241" ht="24" customHeight="1" x14ac:dyDescent="0.2"/>
    <row r="96" spans="1:241" ht="24" customHeight="1" x14ac:dyDescent="0.2">
      <c r="A96" s="2"/>
      <c r="B96" s="2"/>
      <c r="C96" s="35" t="s">
        <v>40</v>
      </c>
      <c r="D96" s="36"/>
      <c r="E96" s="37"/>
      <c r="F96" s="38"/>
      <c r="G96" s="37"/>
      <c r="H96" s="37"/>
      <c r="I96" s="37"/>
      <c r="K96" s="39" t="s">
        <v>41</v>
      </c>
      <c r="L96" s="33"/>
    </row>
    <row r="97" spans="1:16" ht="24" customHeight="1" x14ac:dyDescent="0.2">
      <c r="A97" s="2"/>
      <c r="B97" s="2"/>
      <c r="C97" s="40" t="s">
        <v>12</v>
      </c>
      <c r="D97" s="40"/>
      <c r="E97" s="40"/>
      <c r="F97" s="41"/>
      <c r="K97" s="33"/>
      <c r="L97" s="42" t="s">
        <v>42</v>
      </c>
    </row>
    <row r="98" spans="1:16" ht="24" customHeight="1" x14ac:dyDescent="0.2">
      <c r="A98" s="2"/>
      <c r="B98" s="2"/>
      <c r="C98" s="40" t="s">
        <v>43</v>
      </c>
      <c r="D98" s="40"/>
      <c r="E98" s="40"/>
      <c r="F98" s="41"/>
      <c r="K98" s="33"/>
      <c r="L98" s="43" t="s">
        <v>44</v>
      </c>
    </row>
    <row r="99" spans="1:16" ht="24" customHeight="1" x14ac:dyDescent="0.2">
      <c r="A99" s="2"/>
      <c r="B99" s="2"/>
      <c r="C99" s="40" t="s">
        <v>13</v>
      </c>
      <c r="D99" s="40"/>
      <c r="E99" s="40"/>
      <c r="F99" s="41"/>
      <c r="K99" s="33"/>
      <c r="L99" s="43" t="s">
        <v>45</v>
      </c>
    </row>
    <row r="100" spans="1:16" ht="24" customHeight="1" x14ac:dyDescent="0.2">
      <c r="A100" s="2"/>
      <c r="B100" s="2"/>
      <c r="C100" s="40" t="s">
        <v>14</v>
      </c>
      <c r="D100" s="40"/>
      <c r="E100" s="40"/>
      <c r="F100" s="41"/>
      <c r="K100" s="33"/>
    </row>
    <row r="101" spans="1:16" ht="24" customHeight="1" x14ac:dyDescent="0.2">
      <c r="C101" s="40" t="s">
        <v>15</v>
      </c>
      <c r="D101" s="40"/>
      <c r="E101" s="40"/>
      <c r="F101" s="41"/>
      <c r="L101" s="43" t="s">
        <v>46</v>
      </c>
    </row>
    <row r="102" spans="1:16" ht="24" customHeight="1" x14ac:dyDescent="0.2">
      <c r="C102" s="40" t="s">
        <v>47</v>
      </c>
      <c r="D102" s="40"/>
      <c r="E102" s="40"/>
      <c r="F102" s="41"/>
      <c r="L102" s="34" t="s">
        <v>48</v>
      </c>
      <c r="M102" s="33"/>
      <c r="N102" s="44"/>
      <c r="O102" s="44"/>
    </row>
    <row r="103" spans="1:16" ht="24" customHeight="1" x14ac:dyDescent="0.2">
      <c r="A103" s="40"/>
      <c r="B103" s="40"/>
      <c r="C103" s="40" t="s">
        <v>16</v>
      </c>
      <c r="D103" s="40"/>
      <c r="E103" s="40"/>
      <c r="F103" s="41"/>
      <c r="L103" s="45" t="s">
        <v>49</v>
      </c>
      <c r="N103" s="46" t="s">
        <v>50</v>
      </c>
      <c r="P103" s="47" t="s">
        <v>51</v>
      </c>
    </row>
    <row r="104" spans="1:16" ht="24" customHeight="1" x14ac:dyDescent="0.2">
      <c r="A104" s="40"/>
      <c r="B104" s="40"/>
      <c r="C104" s="40" t="s">
        <v>17</v>
      </c>
      <c r="D104" s="40"/>
      <c r="E104" s="40"/>
      <c r="F104" s="41"/>
      <c r="L104" s="45" t="s">
        <v>52</v>
      </c>
      <c r="N104" s="46" t="s">
        <v>53</v>
      </c>
      <c r="O104" s="44"/>
      <c r="P104" s="47" t="s">
        <v>54</v>
      </c>
    </row>
    <row r="105" spans="1:16" ht="24" customHeight="1" x14ac:dyDescent="0.2">
      <c r="A105" s="40"/>
      <c r="B105" s="40"/>
      <c r="C105" s="40" t="s">
        <v>18</v>
      </c>
      <c r="D105" s="40"/>
      <c r="E105" s="40"/>
      <c r="F105" s="41"/>
      <c r="L105" s="33"/>
      <c r="M105" s="33"/>
      <c r="N105" s="44"/>
      <c r="O105" s="44"/>
    </row>
    <row r="106" spans="1:16" ht="24" customHeight="1" x14ac:dyDescent="0.2">
      <c r="A106" s="40"/>
      <c r="B106" s="40"/>
      <c r="C106" s="40" t="s">
        <v>55</v>
      </c>
      <c r="D106" s="40"/>
      <c r="E106" s="40"/>
      <c r="F106" s="41"/>
      <c r="L106" s="33"/>
      <c r="M106" s="33"/>
      <c r="N106" s="44"/>
      <c r="O106" s="44"/>
    </row>
    <row r="107" spans="1:16" ht="24" customHeight="1" x14ac:dyDescent="0.2">
      <c r="A107" s="40"/>
      <c r="B107" s="40"/>
      <c r="C107" s="40" t="s">
        <v>56</v>
      </c>
      <c r="D107" s="40"/>
      <c r="E107" s="40"/>
      <c r="F107" s="41"/>
      <c r="L107" s="33"/>
      <c r="M107" s="33"/>
      <c r="N107" s="44"/>
      <c r="O107" s="44"/>
    </row>
    <row r="108" spans="1:16" ht="24" customHeight="1" x14ac:dyDescent="0.2">
      <c r="A108" s="40"/>
      <c r="B108" s="40"/>
      <c r="C108" s="40" t="s">
        <v>21</v>
      </c>
      <c r="D108" s="40"/>
      <c r="E108" s="40"/>
      <c r="F108" s="41"/>
    </row>
    <row r="109" spans="1:16" ht="24" customHeight="1" x14ac:dyDescent="0.2">
      <c r="A109" s="40"/>
      <c r="B109" s="40"/>
      <c r="C109" s="40" t="s">
        <v>57</v>
      </c>
      <c r="D109" s="40"/>
      <c r="E109" s="40"/>
      <c r="F109" s="41"/>
    </row>
    <row r="110" spans="1:16" ht="24" customHeight="1" x14ac:dyDescent="0.2">
      <c r="A110" s="40"/>
      <c r="B110" s="40"/>
      <c r="C110" s="40" t="s">
        <v>23</v>
      </c>
      <c r="D110" s="40"/>
      <c r="E110" s="40"/>
      <c r="F110" s="41"/>
    </row>
    <row r="111" spans="1:16" ht="24" customHeight="1" x14ac:dyDescent="0.2">
      <c r="A111" s="40"/>
      <c r="B111" s="40"/>
      <c r="C111" s="40" t="s">
        <v>58</v>
      </c>
      <c r="D111" s="40"/>
      <c r="E111" s="40"/>
      <c r="F111" s="41"/>
    </row>
    <row r="112" spans="1:16" ht="24" customHeight="1" x14ac:dyDescent="0.2">
      <c r="A112" s="40"/>
      <c r="B112" s="40"/>
      <c r="C112" s="40" t="s">
        <v>59</v>
      </c>
      <c r="D112" s="40"/>
      <c r="E112" s="40"/>
      <c r="F112" s="41"/>
    </row>
    <row r="113" spans="1:6" ht="24" customHeight="1" x14ac:dyDescent="0.2">
      <c r="A113" s="40"/>
      <c r="B113" s="40"/>
      <c r="C113" s="40" t="s">
        <v>60</v>
      </c>
      <c r="D113" s="40"/>
      <c r="E113" s="40"/>
      <c r="F113" s="41"/>
    </row>
    <row r="114" spans="1:6" ht="24" customHeight="1" x14ac:dyDescent="0.2">
      <c r="A114" s="40"/>
      <c r="B114" s="40"/>
      <c r="C114" s="40" t="s">
        <v>61</v>
      </c>
      <c r="D114" s="40"/>
      <c r="E114" s="40"/>
      <c r="F114" s="41"/>
    </row>
    <row r="115" spans="1:6" ht="24" customHeight="1" x14ac:dyDescent="0.2">
      <c r="A115" s="40"/>
      <c r="B115" s="40"/>
      <c r="C115" s="40" t="s">
        <v>62</v>
      </c>
      <c r="D115" s="40"/>
      <c r="E115" s="40"/>
      <c r="F115" s="41"/>
    </row>
    <row r="116" spans="1:6" ht="24" customHeight="1" x14ac:dyDescent="0.2">
      <c r="A116" s="40"/>
      <c r="B116" s="40"/>
      <c r="C116" s="40" t="s">
        <v>63</v>
      </c>
      <c r="D116" s="40"/>
      <c r="E116" s="40"/>
      <c r="F116" s="41"/>
    </row>
    <row r="117" spans="1:6" ht="24" customHeight="1" x14ac:dyDescent="0.2">
      <c r="A117" s="40"/>
      <c r="B117" s="40"/>
      <c r="C117" s="40" t="s">
        <v>64</v>
      </c>
      <c r="D117" s="40"/>
      <c r="E117" s="40"/>
      <c r="F117" s="41"/>
    </row>
    <row r="118" spans="1:6" ht="24" customHeight="1" x14ac:dyDescent="0.2">
      <c r="A118" s="40"/>
      <c r="B118" s="40"/>
      <c r="C118" s="40" t="s">
        <v>65</v>
      </c>
      <c r="D118" s="40"/>
      <c r="E118" s="40"/>
      <c r="F118" s="41"/>
    </row>
    <row r="119" spans="1:6" ht="24" customHeight="1" x14ac:dyDescent="0.2">
      <c r="A119" s="40"/>
      <c r="B119" s="40"/>
      <c r="C119" s="40" t="s">
        <v>66</v>
      </c>
      <c r="D119" s="40"/>
      <c r="E119" s="40"/>
      <c r="F119" s="41"/>
    </row>
    <row r="120" spans="1:6" ht="24" customHeight="1" x14ac:dyDescent="0.2">
      <c r="A120" s="40"/>
      <c r="B120" s="40"/>
      <c r="C120" s="40" t="s">
        <v>67</v>
      </c>
      <c r="D120" s="40"/>
      <c r="E120" s="40"/>
      <c r="F120" s="41"/>
    </row>
    <row r="121" spans="1:6" ht="24" customHeight="1" x14ac:dyDescent="0.2">
      <c r="A121" s="40"/>
      <c r="B121" s="40"/>
      <c r="C121" s="40" t="s">
        <v>68</v>
      </c>
      <c r="D121" s="40"/>
      <c r="E121" s="40"/>
      <c r="F121" s="41"/>
    </row>
    <row r="122" spans="1:6" ht="24" customHeight="1" x14ac:dyDescent="0.2">
      <c r="A122" s="40"/>
      <c r="B122" s="40"/>
      <c r="C122" s="40" t="s">
        <v>69</v>
      </c>
      <c r="D122" s="40"/>
      <c r="E122" s="40"/>
      <c r="F122" s="41"/>
    </row>
    <row r="123" spans="1:6" ht="24" customHeight="1" x14ac:dyDescent="0.2">
      <c r="A123" s="40"/>
      <c r="B123" s="40"/>
      <c r="C123" s="40" t="s">
        <v>70</v>
      </c>
      <c r="D123" s="40"/>
      <c r="E123" s="40"/>
      <c r="F123" s="41"/>
    </row>
    <row r="124" spans="1:6" ht="24" customHeight="1" x14ac:dyDescent="0.2">
      <c r="A124" s="40"/>
      <c r="B124" s="40"/>
      <c r="C124" s="2"/>
      <c r="D124" s="2"/>
      <c r="E124" s="2"/>
      <c r="F124" s="2"/>
    </row>
    <row r="125" spans="1:6" ht="24" customHeight="1" x14ac:dyDescent="0.2">
      <c r="A125" s="40"/>
      <c r="B125" s="40"/>
      <c r="C125" s="2"/>
      <c r="D125" s="2"/>
      <c r="E125" s="2"/>
      <c r="F125" s="2"/>
    </row>
    <row r="126" spans="1:6" ht="24" customHeight="1" x14ac:dyDescent="0.2">
      <c r="A126" s="40"/>
      <c r="B126" s="40"/>
      <c r="C126" s="2"/>
      <c r="D126" s="2"/>
      <c r="E126" s="2"/>
      <c r="F126" s="2"/>
    </row>
    <row r="127" spans="1:6" ht="24" customHeight="1" x14ac:dyDescent="0.2">
      <c r="A127" s="40"/>
      <c r="B127" s="40"/>
      <c r="C127" s="2"/>
      <c r="D127" s="2"/>
      <c r="E127" s="2"/>
      <c r="F127" s="2"/>
    </row>
    <row r="128" spans="1:6" ht="24" customHeight="1" x14ac:dyDescent="0.2">
      <c r="A128" s="40"/>
      <c r="B128" s="40"/>
      <c r="C128" s="2"/>
      <c r="D128" s="2"/>
      <c r="E128" s="2"/>
      <c r="F128" s="2"/>
    </row>
    <row r="129" spans="1:6" ht="24" customHeight="1" x14ac:dyDescent="0.2">
      <c r="A129" s="40"/>
      <c r="B129" s="40"/>
      <c r="C129" s="2"/>
      <c r="D129" s="2"/>
      <c r="E129" s="2"/>
      <c r="F129" s="2"/>
    </row>
    <row r="130" spans="1:6" x14ac:dyDescent="0.2">
      <c r="A130" s="40"/>
      <c r="B130" s="40"/>
      <c r="C130" s="40"/>
      <c r="D130" s="40"/>
      <c r="E130" s="40"/>
      <c r="F130" s="41"/>
    </row>
    <row r="131" spans="1:6" x14ac:dyDescent="0.2">
      <c r="A131" s="40"/>
      <c r="B131" s="40"/>
      <c r="C131" s="40"/>
      <c r="D131" s="40"/>
      <c r="E131" s="40"/>
      <c r="F131" s="41"/>
    </row>
    <row r="132" spans="1:6" x14ac:dyDescent="0.2">
      <c r="A132" s="40"/>
      <c r="B132" s="40"/>
      <c r="C132" s="40"/>
      <c r="D132" s="40"/>
      <c r="E132" s="40"/>
      <c r="F132" s="41"/>
    </row>
    <row r="133" spans="1:6" x14ac:dyDescent="0.2">
      <c r="A133" s="40"/>
      <c r="B133" s="40"/>
      <c r="C133" s="40"/>
      <c r="D133" s="40"/>
      <c r="E133" s="40"/>
      <c r="F133" s="41"/>
    </row>
    <row r="134" spans="1:6" x14ac:dyDescent="0.2">
      <c r="A134" s="40"/>
      <c r="B134" s="40"/>
      <c r="C134" s="40"/>
      <c r="D134" s="40"/>
      <c r="E134" s="40"/>
      <c r="F134" s="41"/>
    </row>
    <row r="135" spans="1:6" x14ac:dyDescent="0.2">
      <c r="A135" s="40"/>
      <c r="B135" s="40"/>
      <c r="C135" s="40"/>
      <c r="D135" s="40"/>
      <c r="E135" s="40"/>
      <c r="F135" s="41"/>
    </row>
    <row r="136" spans="1:6" x14ac:dyDescent="0.2">
      <c r="A136" s="40"/>
      <c r="B136" s="40"/>
      <c r="C136" s="40"/>
      <c r="D136" s="40"/>
      <c r="E136" s="40"/>
      <c r="F136" s="41"/>
    </row>
    <row r="137" spans="1:6" x14ac:dyDescent="0.2">
      <c r="A137" s="40"/>
      <c r="B137" s="40"/>
      <c r="C137" s="40"/>
      <c r="D137" s="40"/>
      <c r="E137" s="40"/>
      <c r="F137" s="41"/>
    </row>
    <row r="138" spans="1:6" x14ac:dyDescent="0.2">
      <c r="A138" s="40"/>
      <c r="B138" s="40"/>
      <c r="C138" s="40"/>
      <c r="D138" s="40"/>
      <c r="E138" s="40"/>
      <c r="F138" s="41"/>
    </row>
    <row r="139" spans="1:6" x14ac:dyDescent="0.2">
      <c r="A139" s="40"/>
      <c r="B139" s="40"/>
      <c r="C139" s="40"/>
      <c r="D139" s="40"/>
      <c r="E139" s="40"/>
      <c r="F139" s="41"/>
    </row>
    <row r="140" spans="1:6" x14ac:dyDescent="0.2">
      <c r="A140" s="40"/>
      <c r="B140" s="40"/>
      <c r="C140" s="40"/>
      <c r="D140" s="40"/>
      <c r="E140" s="40"/>
      <c r="F140" s="41"/>
    </row>
    <row r="141" spans="1:6" x14ac:dyDescent="0.2">
      <c r="A141" s="40"/>
      <c r="B141" s="40"/>
      <c r="C141" s="40"/>
      <c r="D141" s="40"/>
      <c r="E141" s="40"/>
      <c r="F141" s="41"/>
    </row>
    <row r="142" spans="1:6" x14ac:dyDescent="0.2">
      <c r="A142" s="40"/>
      <c r="B142" s="40"/>
      <c r="C142" s="40"/>
      <c r="D142" s="40"/>
      <c r="E142" s="40"/>
      <c r="F142" s="41"/>
    </row>
    <row r="143" spans="1:6" x14ac:dyDescent="0.2">
      <c r="A143" s="40"/>
      <c r="B143" s="40"/>
      <c r="C143" s="40"/>
      <c r="D143" s="40"/>
      <c r="E143" s="40"/>
      <c r="F143" s="41"/>
    </row>
    <row r="144" spans="1:6" x14ac:dyDescent="0.2">
      <c r="A144" s="40"/>
      <c r="B144" s="40"/>
      <c r="C144" s="40"/>
      <c r="D144" s="40"/>
      <c r="E144" s="40"/>
      <c r="F144" s="41"/>
    </row>
    <row r="145" spans="1:6" x14ac:dyDescent="0.2">
      <c r="A145" s="40"/>
      <c r="B145" s="40"/>
      <c r="C145" s="40"/>
      <c r="D145" s="40"/>
      <c r="E145" s="40"/>
      <c r="F145" s="41"/>
    </row>
    <row r="146" spans="1:6" x14ac:dyDescent="0.2">
      <c r="A146" s="40"/>
      <c r="B146" s="40"/>
      <c r="C146" s="40"/>
      <c r="D146" s="40"/>
      <c r="E146" s="40"/>
      <c r="F146" s="41"/>
    </row>
    <row r="147" spans="1:6" x14ac:dyDescent="0.2">
      <c r="A147" s="40"/>
      <c r="B147" s="40"/>
      <c r="C147" s="40"/>
      <c r="D147" s="40"/>
      <c r="E147" s="40"/>
      <c r="F147" s="41"/>
    </row>
    <row r="148" spans="1:6" x14ac:dyDescent="0.2">
      <c r="A148" s="40"/>
      <c r="B148" s="40"/>
      <c r="C148" s="40"/>
      <c r="D148" s="40"/>
      <c r="E148" s="40"/>
      <c r="F148" s="41"/>
    </row>
    <row r="149" spans="1:6" x14ac:dyDescent="0.2">
      <c r="A149" s="40"/>
      <c r="B149" s="40"/>
      <c r="C149" s="40"/>
      <c r="D149" s="40"/>
      <c r="E149" s="40"/>
      <c r="F149" s="41"/>
    </row>
    <row r="150" spans="1:6" x14ac:dyDescent="0.2">
      <c r="A150" s="40"/>
      <c r="B150" s="40"/>
      <c r="C150" s="40"/>
      <c r="D150" s="40"/>
      <c r="E150" s="40"/>
      <c r="F150" s="41"/>
    </row>
    <row r="151" spans="1:6" x14ac:dyDescent="0.2">
      <c r="A151" s="40"/>
      <c r="B151" s="40"/>
      <c r="C151" s="40"/>
      <c r="D151" s="40"/>
      <c r="E151" s="40"/>
      <c r="F151" s="41"/>
    </row>
    <row r="152" spans="1:6" x14ac:dyDescent="0.2">
      <c r="A152" s="40"/>
      <c r="B152" s="40"/>
      <c r="C152" s="40"/>
      <c r="D152" s="40"/>
      <c r="E152" s="40"/>
      <c r="F152" s="41"/>
    </row>
    <row r="153" spans="1:6" x14ac:dyDescent="0.2">
      <c r="A153" s="40"/>
      <c r="B153" s="40"/>
      <c r="C153" s="40"/>
      <c r="D153" s="40"/>
      <c r="E153" s="40"/>
      <c r="F153" s="41"/>
    </row>
    <row r="154" spans="1:6" x14ac:dyDescent="0.2">
      <c r="A154" s="40"/>
      <c r="B154" s="40"/>
      <c r="C154" s="40"/>
      <c r="D154" s="40"/>
      <c r="E154" s="40"/>
      <c r="F154" s="41"/>
    </row>
    <row r="155" spans="1:6" x14ac:dyDescent="0.2">
      <c r="A155" s="40"/>
      <c r="B155" s="40"/>
      <c r="C155" s="40"/>
      <c r="D155" s="40"/>
      <c r="E155" s="40"/>
      <c r="F155" s="41"/>
    </row>
    <row r="156" spans="1:6" x14ac:dyDescent="0.2">
      <c r="A156" s="40"/>
      <c r="B156" s="40"/>
      <c r="C156" s="40"/>
      <c r="D156" s="40"/>
      <c r="E156" s="40"/>
      <c r="F156" s="41"/>
    </row>
    <row r="157" spans="1:6" x14ac:dyDescent="0.2">
      <c r="A157" s="40"/>
      <c r="B157" s="40"/>
      <c r="C157" s="40"/>
      <c r="D157" s="40"/>
      <c r="E157" s="40"/>
      <c r="F157" s="41"/>
    </row>
    <row r="158" spans="1:6" x14ac:dyDescent="0.2">
      <c r="A158" s="40"/>
      <c r="B158" s="40"/>
      <c r="C158" s="40"/>
      <c r="D158" s="40"/>
      <c r="E158" s="40"/>
      <c r="F158" s="41"/>
    </row>
    <row r="159" spans="1:6" x14ac:dyDescent="0.2">
      <c r="A159" s="40"/>
      <c r="B159" s="40"/>
      <c r="C159" s="40"/>
      <c r="D159" s="40"/>
      <c r="E159" s="40"/>
      <c r="F159" s="41"/>
    </row>
    <row r="160" spans="1:6" x14ac:dyDescent="0.2">
      <c r="A160" s="40"/>
      <c r="B160" s="40"/>
      <c r="C160" s="40"/>
      <c r="D160" s="40"/>
      <c r="E160" s="40"/>
      <c r="F160" s="41"/>
    </row>
    <row r="161" spans="1:6" x14ac:dyDescent="0.2">
      <c r="A161" s="40"/>
      <c r="B161" s="40"/>
      <c r="C161" s="40"/>
      <c r="D161" s="40"/>
      <c r="E161" s="40"/>
      <c r="F161" s="41"/>
    </row>
    <row r="162" spans="1:6" x14ac:dyDescent="0.2">
      <c r="A162" s="40"/>
      <c r="B162" s="40"/>
      <c r="C162" s="40"/>
      <c r="D162" s="40"/>
      <c r="E162" s="40"/>
      <c r="F162" s="41"/>
    </row>
    <row r="163" spans="1:6" x14ac:dyDescent="0.2">
      <c r="A163" s="40"/>
      <c r="B163" s="40"/>
      <c r="C163" s="40"/>
      <c r="D163" s="40"/>
      <c r="E163" s="40"/>
      <c r="F163" s="41"/>
    </row>
    <row r="164" spans="1:6" x14ac:dyDescent="0.2">
      <c r="A164" s="40"/>
      <c r="B164" s="40"/>
      <c r="C164" s="40"/>
      <c r="D164" s="40"/>
      <c r="E164" s="40"/>
      <c r="F164" s="41"/>
    </row>
    <row r="165" spans="1:6" x14ac:dyDescent="0.2">
      <c r="A165" s="40"/>
      <c r="B165" s="40"/>
      <c r="C165" s="40"/>
      <c r="D165" s="40"/>
      <c r="E165" s="40"/>
      <c r="F165" s="41"/>
    </row>
    <row r="166" spans="1:6" x14ac:dyDescent="0.2">
      <c r="A166" s="40"/>
      <c r="B166" s="40"/>
      <c r="C166" s="40"/>
      <c r="D166" s="40"/>
      <c r="E166" s="40"/>
      <c r="F166" s="41"/>
    </row>
    <row r="167" spans="1:6" x14ac:dyDescent="0.2">
      <c r="A167" s="40"/>
      <c r="B167" s="40"/>
      <c r="C167" s="40"/>
      <c r="D167" s="40"/>
      <c r="E167" s="40"/>
      <c r="F167" s="41"/>
    </row>
    <row r="168" spans="1:6" x14ac:dyDescent="0.2">
      <c r="A168" s="40"/>
      <c r="B168" s="40"/>
      <c r="C168" s="40"/>
      <c r="D168" s="40"/>
      <c r="E168" s="40"/>
      <c r="F168" s="41"/>
    </row>
    <row r="169" spans="1:6" x14ac:dyDescent="0.2">
      <c r="A169" s="40"/>
      <c r="B169" s="40"/>
      <c r="C169" s="40"/>
      <c r="D169" s="40"/>
      <c r="E169" s="40"/>
      <c r="F169" s="41"/>
    </row>
    <row r="170" spans="1:6" x14ac:dyDescent="0.2">
      <c r="A170" s="40"/>
      <c r="B170" s="40"/>
      <c r="C170" s="40"/>
      <c r="D170" s="40"/>
      <c r="E170" s="40"/>
      <c r="F170" s="41"/>
    </row>
    <row r="171" spans="1:6" x14ac:dyDescent="0.2">
      <c r="A171" s="40"/>
      <c r="B171" s="40"/>
      <c r="C171" s="40"/>
      <c r="D171" s="40"/>
      <c r="E171" s="40"/>
      <c r="F171" s="41"/>
    </row>
    <row r="172" spans="1:6" x14ac:dyDescent="0.2">
      <c r="A172" s="40"/>
      <c r="B172" s="40"/>
      <c r="C172" s="40"/>
      <c r="D172" s="40"/>
      <c r="E172" s="40"/>
      <c r="F172" s="41"/>
    </row>
    <row r="173" spans="1:6" x14ac:dyDescent="0.2">
      <c r="A173" s="40"/>
      <c r="B173" s="40"/>
      <c r="C173" s="40"/>
      <c r="D173" s="40"/>
      <c r="E173" s="40"/>
      <c r="F173" s="41"/>
    </row>
    <row r="174" spans="1:6" x14ac:dyDescent="0.2">
      <c r="A174" s="40"/>
      <c r="B174" s="40"/>
      <c r="C174" s="40"/>
      <c r="D174" s="40"/>
      <c r="E174" s="40"/>
      <c r="F174" s="41"/>
    </row>
    <row r="175" spans="1:6" x14ac:dyDescent="0.2">
      <c r="A175" s="40"/>
      <c r="B175" s="40"/>
      <c r="C175" s="40"/>
      <c r="D175" s="40"/>
      <c r="E175" s="40"/>
      <c r="F175" s="41"/>
    </row>
  </sheetData>
  <mergeCells count="9">
    <mergeCell ref="B91:L91"/>
    <mergeCell ref="I93:L93"/>
    <mergeCell ref="I94:L94"/>
    <mergeCell ref="IH2:IP2"/>
    <mergeCell ref="M6:P6"/>
    <mergeCell ref="Q6:R6"/>
    <mergeCell ref="S6:X6"/>
    <mergeCell ref="Z6:AA6"/>
    <mergeCell ref="I2:O2"/>
  </mergeCells>
  <printOptions horizontalCentered="1"/>
  <pageMargins left="0.78740157480314965" right="0.39370078740157483" top="0.59055118110236227" bottom="0.39370078740157483" header="0" footer="0.11811023622047245"/>
  <pageSetup paperSize="5" scale="23" orientation="landscape" horizontalDpi="4294967292" r:id="rId1"/>
  <headerFooter alignWithMargins="0"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Plantilla Organismos</vt:lpstr>
      <vt:lpstr>'Plantilla Organismos'!Área_de_impresión</vt:lpstr>
      <vt:lpstr>'Plantilla Organismos'!PLANTILLA_PARA_REVISION_2001</vt:lpstr>
      <vt:lpstr>'Plantilla Organismos'!Títulos_a_imprimir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María Ana Martínez Becerril</dc:creator>
  <cp:lastModifiedBy>tecnologico</cp:lastModifiedBy>
  <cp:lastPrinted>2013-01-28T16:11:00Z</cp:lastPrinted>
  <dcterms:created xsi:type="dcterms:W3CDTF">2008-06-09T23:56:22Z</dcterms:created>
  <dcterms:modified xsi:type="dcterms:W3CDTF">2015-10-05T16:40:05Z</dcterms:modified>
</cp:coreProperties>
</file>