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 activeTab="4"/>
  </bookViews>
  <sheets>
    <sheet name="FEBRERO" sheetId="5" r:id="rId1"/>
    <sheet name="ENERO" sheetId="4" r:id="rId2"/>
    <sheet name="MAR 18" sheetId="1" r:id="rId3"/>
    <sheet name="ABR 18" sheetId="2" r:id="rId4"/>
    <sheet name="MAY 18" sheetId="3" r:id="rId5"/>
  </sheets>
  <calcPr calcId="124519" concurrentCalc="0"/>
</workbook>
</file>

<file path=xl/calcChain.xml><?xml version="1.0" encoding="utf-8"?>
<calcChain xmlns="http://schemas.openxmlformats.org/spreadsheetml/2006/main">
  <c r="A3" i="5"/>
  <c r="I14"/>
  <c r="AE3"/>
  <c r="I7"/>
  <c r="AF3"/>
  <c r="I8"/>
  <c r="AG3"/>
  <c r="I9"/>
  <c r="AH3"/>
  <c r="I10"/>
  <c r="AI3"/>
  <c r="I11"/>
  <c r="AJ3"/>
  <c r="I12"/>
  <c r="I13"/>
  <c r="J13"/>
  <c r="J12"/>
  <c r="J11"/>
  <c r="J10"/>
  <c r="J9"/>
  <c r="J8"/>
  <c r="J7"/>
  <c r="AK5"/>
  <c r="AK3"/>
  <c r="A3" i="4"/>
  <c r="I14"/>
  <c r="AE3"/>
  <c r="I7"/>
  <c r="AF3"/>
  <c r="I8"/>
  <c r="AG3"/>
  <c r="I9"/>
  <c r="AH3"/>
  <c r="I10"/>
  <c r="AI3"/>
  <c r="I11"/>
  <c r="AJ3"/>
  <c r="I12"/>
  <c r="I13"/>
  <c r="J13"/>
  <c r="J12"/>
  <c r="J11"/>
  <c r="J10"/>
  <c r="J9"/>
  <c r="J8"/>
  <c r="J7"/>
  <c r="AK5"/>
  <c r="AK3"/>
  <c r="A10" i="3"/>
  <c r="E21"/>
  <c r="N10"/>
  <c r="E14"/>
  <c r="O10"/>
  <c r="E15"/>
  <c r="P10"/>
  <c r="E16"/>
  <c r="Q10"/>
  <c r="E17"/>
  <c r="R10"/>
  <c r="E18"/>
  <c r="S10"/>
  <c r="E19"/>
  <c r="E20"/>
  <c r="F20"/>
  <c r="F19"/>
  <c r="F18"/>
  <c r="F17"/>
  <c r="F16"/>
  <c r="F15"/>
  <c r="F14"/>
  <c r="T12"/>
  <c r="T10"/>
  <c r="AE3" i="2"/>
  <c r="I7"/>
  <c r="A3"/>
  <c r="I14"/>
  <c r="J7"/>
  <c r="AF3"/>
  <c r="I8"/>
  <c r="J8"/>
  <c r="AG3"/>
  <c r="I9"/>
  <c r="J9"/>
  <c r="AH3"/>
  <c r="I10"/>
  <c r="J10"/>
  <c r="AI3"/>
  <c r="I11"/>
  <c r="J11"/>
  <c r="AJ3"/>
  <c r="I12"/>
  <c r="J12"/>
  <c r="J14"/>
  <c r="I13"/>
  <c r="J13"/>
  <c r="AK5"/>
  <c r="AK3"/>
  <c r="A3" i="1"/>
  <c r="I14"/>
  <c r="AE3"/>
  <c r="I7"/>
  <c r="AF3"/>
  <c r="I8"/>
  <c r="AG3"/>
  <c r="I9"/>
  <c r="AH3"/>
  <c r="I10"/>
  <c r="AI3"/>
  <c r="I11"/>
  <c r="AJ3"/>
  <c r="I12"/>
  <c r="I13"/>
  <c r="J13"/>
  <c r="J12"/>
  <c r="J11"/>
  <c r="J10"/>
  <c r="J9"/>
  <c r="J8"/>
  <c r="J7"/>
  <c r="AK5"/>
  <c r="AK3"/>
</calcChain>
</file>

<file path=xl/sharedStrings.xml><?xml version="1.0" encoding="utf-8"?>
<sst xmlns="http://schemas.openxmlformats.org/spreadsheetml/2006/main" count="324" uniqueCount="89">
  <si>
    <t>FOLIO</t>
  </si>
  <si>
    <t>CODIGO Q</t>
  </si>
  <si>
    <t>COMPARECIENTE</t>
  </si>
  <si>
    <t>NOMBRE REPRESENTANTE DE LA EMPRESA</t>
  </si>
  <si>
    <t>TELEFONO</t>
  </si>
  <si>
    <t>NOMBRE SOCIO</t>
  </si>
  <si>
    <t>FECHA</t>
  </si>
  <si>
    <t>S. M . E R T 1</t>
  </si>
  <si>
    <t>S. M . E R T 2</t>
  </si>
  <si>
    <t>S. M . E R T 3</t>
  </si>
  <si>
    <t>EMAIL</t>
  </si>
  <si>
    <t>NUMERO DOM</t>
  </si>
  <si>
    <t>CALLE</t>
  </si>
  <si>
    <t>COLONIA</t>
  </si>
  <si>
    <t>MUNICIPIO</t>
  </si>
  <si>
    <t>C P.</t>
  </si>
  <si>
    <t>VEHICULO</t>
  </si>
  <si>
    <t>SUBMARCA</t>
  </si>
  <si>
    <t>TIPO</t>
  </si>
  <si>
    <t>MODELO</t>
  </si>
  <si>
    <t>NO. SERIE</t>
  </si>
  <si>
    <t>NUM. POLIZA</t>
  </si>
  <si>
    <t>ASEGURADORA</t>
  </si>
  <si>
    <t>PROPIETARIO AUTO</t>
  </si>
  <si>
    <t>CONDUCTOR 1</t>
  </si>
  <si>
    <t>NO. LICENCIA</t>
  </si>
  <si>
    <t>NO. PERMISOS DE TAXI</t>
  </si>
  <si>
    <t>PLACAS2</t>
  </si>
  <si>
    <t>APLICACIÓNES</t>
  </si>
  <si>
    <t>REVISTA MECANICA</t>
  </si>
  <si>
    <t>CABIFY</t>
  </si>
  <si>
    <t>CITY DRIVE</t>
  </si>
  <si>
    <t>UBER</t>
  </si>
  <si>
    <t>SIGGO</t>
  </si>
  <si>
    <t>EASY</t>
  </si>
  <si>
    <t>2 O MAS PLATAFORMAS</t>
  </si>
  <si>
    <t>TOTAL GENERALº</t>
  </si>
  <si>
    <t>OBSERVACIONES DE HOLOGRAMA</t>
  </si>
  <si>
    <t>OBSERVACIONES2</t>
  </si>
  <si>
    <t>HOLOGRAMA EN MAL ESTADO</t>
  </si>
  <si>
    <t>CTY</t>
  </si>
  <si>
    <t>REGISTROS EN 2 O MAS PLATAFORMAS</t>
  </si>
  <si>
    <t>TOTAL DE REGISTRO DE TP EN PLATAFORMAS</t>
  </si>
  <si>
    <r>
      <t xml:space="preserve">Nota: </t>
    </r>
    <r>
      <rPr>
        <sz val="11"/>
        <color theme="1"/>
        <rFont val="Calibri"/>
        <family val="2"/>
        <scheme val="minor"/>
      </rPr>
      <t>en este mes no se registro ningún vehículo</t>
    </r>
  </si>
  <si>
    <t>NO SE REALIZO NINGUN REGISTRO</t>
  </si>
  <si>
    <t>398DA214-2537-4EF6-8413-7DD429B3A4EB</t>
  </si>
  <si>
    <t>JOSE LUIS GUTIERREZ RODRIGUEZ</t>
  </si>
  <si>
    <t>UBER MEXICO TECHNOLOGY &amp; SOFTWARE, S.A. DE C.V.</t>
  </si>
  <si>
    <t>NO</t>
  </si>
  <si>
    <t>lui.g0710@gmail.com</t>
  </si>
  <si>
    <t>RIO LERMA</t>
  </si>
  <si>
    <t>LOMA BONITA</t>
  </si>
  <si>
    <t>ZAPOPAN</t>
  </si>
  <si>
    <t>NISSAN</t>
  </si>
  <si>
    <t>TIIDA</t>
  </si>
  <si>
    <t>SEDAN</t>
  </si>
  <si>
    <t>3N1BC1ADXGK213065</t>
  </si>
  <si>
    <t>Qualitas Compañía de Seguros, S.A.  de C.V.</t>
  </si>
  <si>
    <t>27R2961179</t>
  </si>
  <si>
    <t>JMZ-5520</t>
  </si>
  <si>
    <t>SI</t>
  </si>
  <si>
    <t>ENTREGADO</t>
  </si>
  <si>
    <t>JOSE MARTIN GUTIERREZ DE LA LLATA</t>
  </si>
  <si>
    <t>FORD</t>
  </si>
  <si>
    <t>FIGO</t>
  </si>
  <si>
    <t>JPF-8633</t>
  </si>
  <si>
    <t>LUIS ENRIQUE VALENCIA DELGADO</t>
  </si>
  <si>
    <t>VERSA</t>
  </si>
  <si>
    <t>JNF-4740</t>
  </si>
  <si>
    <t>RODRIGO VILLALPANDO SANCHEZ</t>
  </si>
  <si>
    <t>VOLKSWAGEN</t>
  </si>
  <si>
    <t>VENTO</t>
  </si>
  <si>
    <t>JMG-1887</t>
  </si>
  <si>
    <t>EDWIN OSWALDO CARRILLO CAMACHO</t>
  </si>
  <si>
    <t>FIESTA</t>
  </si>
  <si>
    <t>JNR-2743</t>
  </si>
  <si>
    <t>JUAN ISIDRO RODRIGUEZ LEON</t>
  </si>
  <si>
    <t>JPM-1085</t>
  </si>
  <si>
    <t>HECTOR LUIS RODRIGUEZ SOLORIO</t>
  </si>
  <si>
    <t>NOTE</t>
  </si>
  <si>
    <t>5 PUERTAS</t>
  </si>
  <si>
    <t>JND-4980</t>
  </si>
  <si>
    <t>ANGEL GUILLERMO CARRASQUERO HERNANDEZ</t>
  </si>
  <si>
    <t>RENOULT</t>
  </si>
  <si>
    <t>LOGAN</t>
  </si>
  <si>
    <t>JMZ-6516</t>
  </si>
  <si>
    <t>CARLOS ALBERTO LOPEZ GARCIA</t>
  </si>
  <si>
    <t xml:space="preserve">UBER  </t>
  </si>
  <si>
    <t>JNM-2942</t>
  </si>
</sst>
</file>

<file path=xl/styles.xml><?xml version="1.0" encoding="utf-8"?>
<styleSheet xmlns="http://schemas.openxmlformats.org/spreadsheetml/2006/main">
  <numFmts count="1">
    <numFmt numFmtId="164" formatCode="0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6.05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FCC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NumberFormat="1" applyFont="1" applyFill="1" applyBorder="1"/>
    <xf numFmtId="0" fontId="2" fillId="2" borderId="3" xfId="0" applyFont="1" applyFill="1" applyBorder="1"/>
    <xf numFmtId="0" fontId="1" fillId="0" borderId="4" xfId="0" applyFont="1" applyFill="1" applyBorder="1"/>
    <xf numFmtId="0" fontId="0" fillId="0" borderId="5" xfId="0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left"/>
    </xf>
    <xf numFmtId="0" fontId="0" fillId="0" borderId="7" xfId="0" applyFill="1" applyBorder="1"/>
    <xf numFmtId="15" fontId="1" fillId="0" borderId="8" xfId="0" applyNumberFormat="1" applyFont="1" applyFill="1" applyBorder="1"/>
    <xf numFmtId="0" fontId="0" fillId="0" borderId="0" xfId="0" applyFill="1"/>
    <xf numFmtId="15" fontId="0" fillId="0" borderId="8" xfId="0" applyNumberFormat="1" applyFill="1" applyBorder="1"/>
    <xf numFmtId="15" fontId="4" fillId="0" borderId="8" xfId="2" applyNumberFormat="1" applyFill="1" applyBorder="1" applyAlignment="1" applyProtection="1"/>
    <xf numFmtId="0" fontId="1" fillId="0" borderId="8" xfId="0" applyNumberFormat="1" applyFont="1" applyFill="1" applyBorder="1" applyAlignment="1">
      <alignment horizontal="left"/>
    </xf>
    <xf numFmtId="0" fontId="1" fillId="0" borderId="8" xfId="0" applyNumberFormat="1" applyFont="1" applyFill="1" applyBorder="1"/>
    <xf numFmtId="0" fontId="0" fillId="0" borderId="8" xfId="0" applyNumberFormat="1" applyFill="1" applyBorder="1"/>
    <xf numFmtId="0" fontId="0" fillId="0" borderId="8" xfId="0" applyFill="1" applyBorder="1"/>
    <xf numFmtId="0" fontId="1" fillId="0" borderId="9" xfId="0" applyNumberFormat="1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8" xfId="0" applyFont="1" applyFill="1" applyBorder="1"/>
    <xf numFmtId="0" fontId="0" fillId="0" borderId="0" xfId="0" applyFont="1"/>
    <xf numFmtId="0" fontId="0" fillId="0" borderId="11" xfId="0" applyBorder="1"/>
    <xf numFmtId="0" fontId="0" fillId="0" borderId="12" xfId="0" applyBorder="1"/>
    <xf numFmtId="10" fontId="0" fillId="0" borderId="0" xfId="1" applyNumberFormat="1" applyFont="1"/>
    <xf numFmtId="0" fontId="0" fillId="0" borderId="13" xfId="0" applyBorder="1"/>
    <xf numFmtId="0" fontId="0" fillId="0" borderId="14" xfId="0" applyBorder="1"/>
    <xf numFmtId="0" fontId="0" fillId="3" borderId="15" xfId="0" applyFill="1" applyBorder="1" applyAlignment="1">
      <alignment wrapText="1"/>
    </xf>
    <xf numFmtId="10" fontId="0" fillId="0" borderId="0" xfId="1" applyNumberFormat="1" applyFont="1" applyAlignment="1">
      <alignment horizontal="center" vertical="center"/>
    </xf>
    <xf numFmtId="0" fontId="0" fillId="0" borderId="0" xfId="0" applyFill="1" applyBorder="1"/>
    <xf numFmtId="0" fontId="0" fillId="0" borderId="16" xfId="0" applyFill="1" applyBorder="1"/>
    <xf numFmtId="0" fontId="0" fillId="4" borderId="15" xfId="0" applyFill="1" applyBorder="1" applyAlignment="1">
      <alignment wrapText="1"/>
    </xf>
    <xf numFmtId="0" fontId="3" fillId="4" borderId="15" xfId="0" applyFont="1" applyFill="1" applyBorder="1" applyAlignment="1">
      <alignment horizontal="center" vertical="center"/>
    </xf>
    <xf numFmtId="9" fontId="0" fillId="0" borderId="0" xfId="1" applyNumberFormat="1" applyFont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5" xfId="0" applyFont="1" applyBorder="1"/>
    <xf numFmtId="0" fontId="3" fillId="0" borderId="0" xfId="0" applyFont="1" applyFill="1" applyBorder="1" applyAlignment="1">
      <alignment horizontal="center" vertical="center"/>
    </xf>
    <xf numFmtId="0" fontId="1" fillId="0" borderId="17" xfId="0" applyNumberFormat="1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164" fontId="0" fillId="6" borderId="19" xfId="0" applyNumberFormat="1" applyFont="1" applyFill="1" applyBorder="1"/>
    <xf numFmtId="15" fontId="0" fillId="0" borderId="8" xfId="0" applyNumberFormat="1" applyFont="1" applyFill="1" applyBorder="1"/>
    <xf numFmtId="0" fontId="0" fillId="0" borderId="8" xfId="0" applyNumberFormat="1" applyFont="1" applyFill="1" applyBorder="1"/>
    <xf numFmtId="0" fontId="0" fillId="0" borderId="9" xfId="0" applyNumberFormat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8" xfId="0" applyFont="1" applyFill="1" applyBorder="1"/>
    <xf numFmtId="164" fontId="0" fillId="0" borderId="19" xfId="0" applyNumberFormat="1" applyFont="1" applyBorder="1"/>
  </cellXfs>
  <cellStyles count="3">
    <cellStyle name="Hipervínculo" xfId="2" builtinId="8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800" b="1" i="0" u="none" strike="noStrike" baseline="0"/>
              <a:t>REGISTROS DE TP EN PLATAFORMA FEBRERO 2018 DE UN TOTAL DE 0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mar-18</c:v>
          </c:tx>
          <c:cat>
            <c:strRef>
              <c:f>'MAR 18'!$H$7:$H$12</c:f>
              <c:strCache>
                <c:ptCount val="6"/>
                <c:pt idx="0">
                  <c:v>CABIFY</c:v>
                </c:pt>
                <c:pt idx="1">
                  <c:v>CTY</c:v>
                </c:pt>
                <c:pt idx="2">
                  <c:v>UBER</c:v>
                </c:pt>
                <c:pt idx="3">
                  <c:v>SIGGO</c:v>
                </c:pt>
                <c:pt idx="4">
                  <c:v>EASY</c:v>
                </c:pt>
                <c:pt idx="5">
                  <c:v>REGISTROS EN 2 O MAS PLATAFORMAS</c:v>
                </c:pt>
              </c:strCache>
            </c:strRef>
          </c:cat>
          <c:val>
            <c:numRef>
              <c:f>'MAR 18'!$I$7:$I$12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50969728"/>
        <c:axId val="151012480"/>
      </c:barChart>
      <c:catAx>
        <c:axId val="150969728"/>
        <c:scaling>
          <c:orientation val="minMax"/>
        </c:scaling>
        <c:axPos val="b"/>
        <c:numFmt formatCode="General" sourceLinked="1"/>
        <c:tickLblPos val="nextTo"/>
        <c:crossAx val="151012480"/>
        <c:crosses val="autoZero"/>
        <c:auto val="1"/>
        <c:lblAlgn val="ctr"/>
        <c:lblOffset val="100"/>
      </c:catAx>
      <c:valAx>
        <c:axId val="151012480"/>
        <c:scaling>
          <c:orientation val="minMax"/>
        </c:scaling>
        <c:axPos val="l"/>
        <c:majorGridlines/>
        <c:numFmt formatCode="General" sourceLinked="1"/>
        <c:tickLblPos val="nextTo"/>
        <c:crossAx val="150969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800" b="1" i="0" u="none" strike="noStrike" baseline="0"/>
              <a:t>REGISTROS DE TP EN PLATAFORMA  ENERO 2018 DE UN TOTAL DE 0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mar-18</c:v>
          </c:tx>
          <c:cat>
            <c:strRef>
              <c:f>'MAR 18'!$H$7:$H$12</c:f>
              <c:strCache>
                <c:ptCount val="6"/>
                <c:pt idx="0">
                  <c:v>CABIFY</c:v>
                </c:pt>
                <c:pt idx="1">
                  <c:v>CTY</c:v>
                </c:pt>
                <c:pt idx="2">
                  <c:v>UBER</c:v>
                </c:pt>
                <c:pt idx="3">
                  <c:v>SIGGO</c:v>
                </c:pt>
                <c:pt idx="4">
                  <c:v>EASY</c:v>
                </c:pt>
                <c:pt idx="5">
                  <c:v>REGISTROS EN 2 O MAS PLATAFORMAS</c:v>
                </c:pt>
              </c:strCache>
            </c:strRef>
          </c:cat>
          <c:val>
            <c:numRef>
              <c:f>'MAR 18'!$I$7:$I$12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76672128"/>
        <c:axId val="176681728"/>
      </c:barChart>
      <c:catAx>
        <c:axId val="176672128"/>
        <c:scaling>
          <c:orientation val="minMax"/>
        </c:scaling>
        <c:axPos val="b"/>
        <c:numFmt formatCode="General" sourceLinked="1"/>
        <c:tickLblPos val="nextTo"/>
        <c:crossAx val="176681728"/>
        <c:crosses val="autoZero"/>
        <c:auto val="1"/>
        <c:lblAlgn val="ctr"/>
        <c:lblOffset val="100"/>
      </c:catAx>
      <c:valAx>
        <c:axId val="176681728"/>
        <c:scaling>
          <c:orientation val="minMax"/>
        </c:scaling>
        <c:axPos val="l"/>
        <c:majorGridlines/>
        <c:numFmt formatCode="General" sourceLinked="1"/>
        <c:tickLblPos val="nextTo"/>
        <c:crossAx val="176672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800" b="1" i="0" u="none" strike="noStrike" baseline="0"/>
              <a:t>REGISTROS DE TP EN PLATAFORMA MARZO 2018 DE UN TOTAL DE 0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mar-18</c:v>
          </c:tx>
          <c:cat>
            <c:strRef>
              <c:f>'MAR 18'!$H$7:$H$12</c:f>
              <c:strCache>
                <c:ptCount val="6"/>
                <c:pt idx="0">
                  <c:v>CABIFY</c:v>
                </c:pt>
                <c:pt idx="1">
                  <c:v>CTY</c:v>
                </c:pt>
                <c:pt idx="2">
                  <c:v>UBER</c:v>
                </c:pt>
                <c:pt idx="3">
                  <c:v>SIGGO</c:v>
                </c:pt>
                <c:pt idx="4">
                  <c:v>EASY</c:v>
                </c:pt>
                <c:pt idx="5">
                  <c:v>REGISTROS EN 2 O MAS PLATAFORMAS</c:v>
                </c:pt>
              </c:strCache>
            </c:strRef>
          </c:cat>
          <c:val>
            <c:numRef>
              <c:f>'MAR 18'!$I$7:$I$12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50512384"/>
        <c:axId val="150513920"/>
      </c:barChart>
      <c:catAx>
        <c:axId val="150512384"/>
        <c:scaling>
          <c:orientation val="minMax"/>
        </c:scaling>
        <c:axPos val="b"/>
        <c:numFmt formatCode="General" sourceLinked="1"/>
        <c:tickLblPos val="nextTo"/>
        <c:crossAx val="150513920"/>
        <c:crosses val="autoZero"/>
        <c:auto val="1"/>
        <c:lblAlgn val="ctr"/>
        <c:lblOffset val="100"/>
      </c:catAx>
      <c:valAx>
        <c:axId val="150513920"/>
        <c:scaling>
          <c:orientation val="minMax"/>
        </c:scaling>
        <c:axPos val="l"/>
        <c:majorGridlines/>
        <c:numFmt formatCode="General" sourceLinked="1"/>
        <c:tickLblPos val="nextTo"/>
        <c:crossAx val="150512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800" b="1" i="0" u="none" strike="noStrike" baseline="0"/>
              <a:t>REGISTROS DE TP EN PLATAFORMA ABRIL 2018 DE UN TOTAL DE 1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abr-18</c:v>
          </c:tx>
          <c:dLbls>
            <c:showVal val="1"/>
          </c:dLbls>
          <c:cat>
            <c:strRef>
              <c:f>'ABR 18'!$H$7:$H$12</c:f>
              <c:strCache>
                <c:ptCount val="6"/>
                <c:pt idx="0">
                  <c:v>CABIFY</c:v>
                </c:pt>
                <c:pt idx="1">
                  <c:v>CTY</c:v>
                </c:pt>
                <c:pt idx="2">
                  <c:v>UBER</c:v>
                </c:pt>
                <c:pt idx="3">
                  <c:v>SIGGO</c:v>
                </c:pt>
                <c:pt idx="4">
                  <c:v>EASY</c:v>
                </c:pt>
                <c:pt idx="5">
                  <c:v>REGISTROS EN 2 O MAS PLATAFORMAS</c:v>
                </c:pt>
              </c:strCache>
            </c:strRef>
          </c:cat>
          <c:val>
            <c:numRef>
              <c:f>'ABR 18'!$I$7:$I$12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52849792"/>
        <c:axId val="152888448"/>
      </c:barChart>
      <c:catAx>
        <c:axId val="152849792"/>
        <c:scaling>
          <c:orientation val="minMax"/>
        </c:scaling>
        <c:axPos val="b"/>
        <c:numFmt formatCode="General" sourceLinked="1"/>
        <c:tickLblPos val="nextTo"/>
        <c:crossAx val="152888448"/>
        <c:crosses val="autoZero"/>
        <c:auto val="1"/>
        <c:lblAlgn val="ctr"/>
        <c:lblOffset val="100"/>
      </c:catAx>
      <c:valAx>
        <c:axId val="152888448"/>
        <c:scaling>
          <c:orientation val="minMax"/>
        </c:scaling>
        <c:axPos val="l"/>
        <c:majorGridlines/>
        <c:numFmt formatCode="General" sourceLinked="1"/>
        <c:tickLblPos val="nextTo"/>
        <c:crossAx val="152849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68197725284401"/>
          <c:y val="0.29373177311169435"/>
          <c:w val="0.12142913385826772"/>
          <c:h val="8.3717191601049956E-2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800" b="1" i="0" u="none" strike="noStrike" baseline="0"/>
              <a:t>REGISTROS DE TP EN PLATAFORMA MAYO 2018 DE UN TOTAL DE 8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may-18</c:v>
          </c:tx>
          <c:dLbls>
            <c:showVal val="1"/>
          </c:dLbls>
          <c:cat>
            <c:strRef>
              <c:f>'MAY 18'!$D$14:$D$19</c:f>
              <c:strCache>
                <c:ptCount val="6"/>
                <c:pt idx="0">
                  <c:v>CABIFY</c:v>
                </c:pt>
                <c:pt idx="1">
                  <c:v>CTY</c:v>
                </c:pt>
                <c:pt idx="2">
                  <c:v>UBER</c:v>
                </c:pt>
                <c:pt idx="3">
                  <c:v>SIGGO</c:v>
                </c:pt>
                <c:pt idx="4">
                  <c:v>EASY</c:v>
                </c:pt>
                <c:pt idx="5">
                  <c:v>REGISTROS EN 2 O MAS PLATAFORMAS</c:v>
                </c:pt>
              </c:strCache>
            </c:strRef>
          </c:cat>
          <c:val>
            <c:numRef>
              <c:f>'MAY 18'!$E$14:$E$19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53196416"/>
        <c:axId val="153197952"/>
      </c:barChart>
      <c:catAx>
        <c:axId val="153196416"/>
        <c:scaling>
          <c:orientation val="minMax"/>
        </c:scaling>
        <c:axPos val="b"/>
        <c:numFmt formatCode="General" sourceLinked="1"/>
        <c:tickLblPos val="nextTo"/>
        <c:crossAx val="153197952"/>
        <c:crosses val="autoZero"/>
        <c:auto val="1"/>
        <c:lblAlgn val="ctr"/>
        <c:lblOffset val="100"/>
      </c:catAx>
      <c:valAx>
        <c:axId val="153197952"/>
        <c:scaling>
          <c:orientation val="minMax"/>
        </c:scaling>
        <c:axPos val="l"/>
        <c:majorGridlines/>
        <c:numFmt formatCode="General" sourceLinked="1"/>
        <c:tickLblPos val="nextTo"/>
        <c:crossAx val="153196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41797900262406"/>
          <c:y val="0.28447251385243566"/>
          <c:w val="0.13191535433070883"/>
          <c:h val="8.3717191601049956E-2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5</xdr:row>
      <xdr:rowOff>171449</xdr:rowOff>
    </xdr:from>
    <xdr:to>
      <xdr:col>6</xdr:col>
      <xdr:colOff>647700</xdr:colOff>
      <xdr:row>15</xdr:row>
      <xdr:rowOff>180974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5</xdr:row>
      <xdr:rowOff>171449</xdr:rowOff>
    </xdr:from>
    <xdr:to>
      <xdr:col>6</xdr:col>
      <xdr:colOff>647700</xdr:colOff>
      <xdr:row>15</xdr:row>
      <xdr:rowOff>180974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5</xdr:row>
      <xdr:rowOff>171449</xdr:rowOff>
    </xdr:from>
    <xdr:to>
      <xdr:col>6</xdr:col>
      <xdr:colOff>647700</xdr:colOff>
      <xdr:row>15</xdr:row>
      <xdr:rowOff>180974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5</xdr:row>
      <xdr:rowOff>190500</xdr:rowOff>
    </xdr:from>
    <xdr:to>
      <xdr:col>6</xdr:col>
      <xdr:colOff>571500</xdr:colOff>
      <xdr:row>14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12</xdr:row>
      <xdr:rowOff>161925</xdr:rowOff>
    </xdr:from>
    <xdr:to>
      <xdr:col>2</xdr:col>
      <xdr:colOff>666750</xdr:colOff>
      <xdr:row>20</xdr:row>
      <xdr:rowOff>942975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lui.g0710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"/>
  <sheetViews>
    <sheetView workbookViewId="0">
      <selection activeCell="N12" sqref="N12"/>
    </sheetView>
  </sheetViews>
  <sheetFormatPr baseColWidth="10" defaultRowHeight="15"/>
  <sheetData>
    <row r="1" spans="1:40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4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5" t="s">
        <v>38</v>
      </c>
    </row>
    <row r="2" spans="1:40">
      <c r="A2" s="6"/>
      <c r="B2" s="7" t="s">
        <v>44</v>
      </c>
      <c r="C2" s="8"/>
      <c r="D2" s="8"/>
      <c r="E2" s="9"/>
      <c r="F2" s="10"/>
      <c r="G2" s="11"/>
      <c r="H2" s="12"/>
      <c r="I2" s="13"/>
      <c r="J2" s="13"/>
      <c r="K2" s="14"/>
      <c r="L2" s="15"/>
      <c r="M2" s="13"/>
      <c r="N2" s="13"/>
      <c r="O2" s="13"/>
      <c r="P2" s="16"/>
      <c r="Q2" s="13"/>
      <c r="R2" s="13"/>
      <c r="S2" s="13"/>
      <c r="T2" s="16"/>
      <c r="U2" s="13"/>
      <c r="V2" s="11"/>
      <c r="W2" s="12"/>
      <c r="X2" s="10"/>
      <c r="Y2" s="10"/>
      <c r="Z2" s="13"/>
      <c r="AA2" s="13"/>
      <c r="AB2" s="17"/>
      <c r="AC2" s="18"/>
      <c r="AE2" s="19"/>
      <c r="AF2" s="20"/>
      <c r="AG2" s="20"/>
      <c r="AH2" s="20"/>
      <c r="AI2" s="20"/>
      <c r="AJ2" s="21"/>
      <c r="AK2" s="22"/>
      <c r="AL2" s="18"/>
      <c r="AM2" s="22"/>
      <c r="AN2" s="23"/>
    </row>
    <row r="3" spans="1:40" hidden="1">
      <c r="A3">
        <f>COUNTA(A2)</f>
        <v>0</v>
      </c>
      <c r="AE3">
        <f>COUNTA(AE2)</f>
        <v>0</v>
      </c>
      <c r="AF3">
        <f t="shared" ref="AF3:AK3" si="0">COUNTA(AF2)</f>
        <v>0</v>
      </c>
      <c r="AG3">
        <f t="shared" si="0"/>
        <v>0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0</v>
      </c>
    </row>
    <row r="4" spans="1:40" hidden="1"/>
    <row r="5" spans="1:40" hidden="1">
      <c r="AK5">
        <f>COUNTIF(AK2, 0)</f>
        <v>0</v>
      </c>
      <c r="AL5" t="s">
        <v>39</v>
      </c>
    </row>
    <row r="6" spans="1:40" ht="15.75" thickBot="1"/>
    <row r="7" spans="1:40" ht="15.75" thickBot="1">
      <c r="H7" s="24" t="s">
        <v>30</v>
      </c>
      <c r="I7" s="25">
        <f>AE3</f>
        <v>0</v>
      </c>
      <c r="J7" s="26" t="e">
        <f>I7/I14</f>
        <v>#DIV/0!</v>
      </c>
    </row>
    <row r="8" spans="1:40" ht="15.75" thickBot="1">
      <c r="H8" s="27" t="s">
        <v>40</v>
      </c>
      <c r="I8" s="25">
        <f>AF3</f>
        <v>0</v>
      </c>
      <c r="J8" s="26" t="e">
        <f>I8/I14</f>
        <v>#DIV/0!</v>
      </c>
    </row>
    <row r="9" spans="1:40" ht="15.75" thickBot="1">
      <c r="H9" s="27" t="s">
        <v>32</v>
      </c>
      <c r="I9" s="25">
        <f>AG3</f>
        <v>0</v>
      </c>
      <c r="J9" s="26" t="e">
        <f>I9/I14</f>
        <v>#DIV/0!</v>
      </c>
    </row>
    <row r="10" spans="1:40" ht="15.75" thickBot="1">
      <c r="H10" s="27" t="s">
        <v>33</v>
      </c>
      <c r="I10" s="25">
        <f>AH3</f>
        <v>0</v>
      </c>
      <c r="J10" s="26" t="e">
        <f>I10/I14</f>
        <v>#DIV/0!</v>
      </c>
    </row>
    <row r="11" spans="1:40" ht="15.75" thickBot="1">
      <c r="H11" s="28" t="s">
        <v>34</v>
      </c>
      <c r="I11" s="25">
        <f>AI3</f>
        <v>0</v>
      </c>
      <c r="J11" s="26" t="e">
        <f>I11/I14</f>
        <v>#DIV/0!</v>
      </c>
    </row>
    <row r="12" spans="1:40" ht="60.75" thickBot="1">
      <c r="H12" s="29" t="s">
        <v>41</v>
      </c>
      <c r="I12" s="25">
        <f>AJ3</f>
        <v>0</v>
      </c>
      <c r="J12" s="30" t="e">
        <f>I12/I14</f>
        <v>#DIV/0!</v>
      </c>
      <c r="K12" s="31"/>
      <c r="L12" s="31"/>
      <c r="M12" s="31"/>
      <c r="N12" s="31"/>
    </row>
    <row r="13" spans="1:40" ht="15.75" hidden="1" thickBot="1">
      <c r="I13" s="32">
        <f>SUM(I7:I12)</f>
        <v>0</v>
      </c>
      <c r="J13" s="26" t="e">
        <f>I13/I14</f>
        <v>#DIV/0!</v>
      </c>
      <c r="K13" s="31"/>
      <c r="L13" s="31"/>
      <c r="M13" s="31"/>
      <c r="N13" s="31"/>
    </row>
    <row r="14" spans="1:40" ht="90.75" thickBot="1">
      <c r="H14" s="33" t="s">
        <v>42</v>
      </c>
      <c r="I14" s="34">
        <f>A3</f>
        <v>0</v>
      </c>
      <c r="J14" s="35">
        <v>1</v>
      </c>
      <c r="K14" s="36" t="s">
        <v>43</v>
      </c>
      <c r="L14" s="37"/>
      <c r="M14" s="31"/>
      <c r="N14" s="3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4"/>
  <sheetViews>
    <sheetView workbookViewId="0">
      <selection activeCell="D20" sqref="D20"/>
    </sheetView>
  </sheetViews>
  <sheetFormatPr baseColWidth="10" defaultRowHeight="15"/>
  <sheetData>
    <row r="1" spans="1:40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4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5" t="s">
        <v>38</v>
      </c>
    </row>
    <row r="2" spans="1:40">
      <c r="A2" s="6"/>
      <c r="B2" s="7" t="s">
        <v>44</v>
      </c>
      <c r="C2" s="8"/>
      <c r="D2" s="8"/>
      <c r="E2" s="9"/>
      <c r="F2" s="10"/>
      <c r="G2" s="11"/>
      <c r="H2" s="12"/>
      <c r="I2" s="13"/>
      <c r="J2" s="13"/>
      <c r="K2" s="14"/>
      <c r="L2" s="15"/>
      <c r="M2" s="13"/>
      <c r="N2" s="13"/>
      <c r="O2" s="13"/>
      <c r="P2" s="16"/>
      <c r="Q2" s="13"/>
      <c r="R2" s="13"/>
      <c r="S2" s="13"/>
      <c r="T2" s="16"/>
      <c r="U2" s="13"/>
      <c r="V2" s="11"/>
      <c r="W2" s="12"/>
      <c r="X2" s="10"/>
      <c r="Y2" s="10"/>
      <c r="Z2" s="13"/>
      <c r="AA2" s="13"/>
      <c r="AB2" s="17"/>
      <c r="AC2" s="18"/>
      <c r="AE2" s="19"/>
      <c r="AF2" s="20"/>
      <c r="AG2" s="20"/>
      <c r="AH2" s="20"/>
      <c r="AI2" s="20"/>
      <c r="AJ2" s="21"/>
      <c r="AK2" s="22"/>
      <c r="AL2" s="18"/>
      <c r="AM2" s="22"/>
      <c r="AN2" s="23"/>
    </row>
    <row r="3" spans="1:40" hidden="1">
      <c r="A3">
        <f>COUNTA(A2)</f>
        <v>0</v>
      </c>
      <c r="AE3">
        <f>COUNTA(AE2)</f>
        <v>0</v>
      </c>
      <c r="AF3">
        <f t="shared" ref="AF3:AK3" si="0">COUNTA(AF2)</f>
        <v>0</v>
      </c>
      <c r="AG3">
        <f t="shared" si="0"/>
        <v>0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0</v>
      </c>
    </row>
    <row r="4" spans="1:40" hidden="1"/>
    <row r="5" spans="1:40" hidden="1">
      <c r="AK5">
        <f>COUNTIF(AK2, 0)</f>
        <v>0</v>
      </c>
      <c r="AL5" t="s">
        <v>39</v>
      </c>
    </row>
    <row r="6" spans="1:40" ht="15.75" thickBot="1"/>
    <row r="7" spans="1:40" ht="15.75" thickBot="1">
      <c r="H7" s="24" t="s">
        <v>30</v>
      </c>
      <c r="I7" s="25">
        <f>AE3</f>
        <v>0</v>
      </c>
      <c r="J7" s="26" t="e">
        <f>I7/I14</f>
        <v>#DIV/0!</v>
      </c>
    </row>
    <row r="8" spans="1:40" ht="15.75" thickBot="1">
      <c r="H8" s="27" t="s">
        <v>40</v>
      </c>
      <c r="I8" s="25">
        <f>AF3</f>
        <v>0</v>
      </c>
      <c r="J8" s="26" t="e">
        <f>I8/I14</f>
        <v>#DIV/0!</v>
      </c>
    </row>
    <row r="9" spans="1:40" ht="15.75" thickBot="1">
      <c r="H9" s="27" t="s">
        <v>32</v>
      </c>
      <c r="I9" s="25">
        <f>AG3</f>
        <v>0</v>
      </c>
      <c r="J9" s="26" t="e">
        <f>I9/I14</f>
        <v>#DIV/0!</v>
      </c>
    </row>
    <row r="10" spans="1:40" ht="15.75" thickBot="1">
      <c r="H10" s="27" t="s">
        <v>33</v>
      </c>
      <c r="I10" s="25">
        <f>AH3</f>
        <v>0</v>
      </c>
      <c r="J10" s="26" t="e">
        <f>I10/I14</f>
        <v>#DIV/0!</v>
      </c>
    </row>
    <row r="11" spans="1:40" ht="15.75" thickBot="1">
      <c r="H11" s="28" t="s">
        <v>34</v>
      </c>
      <c r="I11" s="25">
        <f>AI3</f>
        <v>0</v>
      </c>
      <c r="J11" s="26" t="e">
        <f>I11/I14</f>
        <v>#DIV/0!</v>
      </c>
    </row>
    <row r="12" spans="1:40" ht="60.75" thickBot="1">
      <c r="H12" s="29" t="s">
        <v>41</v>
      </c>
      <c r="I12" s="25">
        <f>AJ3</f>
        <v>0</v>
      </c>
      <c r="J12" s="30" t="e">
        <f>I12/I14</f>
        <v>#DIV/0!</v>
      </c>
      <c r="K12" s="31"/>
      <c r="L12" s="31"/>
      <c r="M12" s="31"/>
      <c r="N12" s="31"/>
    </row>
    <row r="13" spans="1:40" ht="15.75" hidden="1" thickBot="1">
      <c r="I13" s="32">
        <f>SUM(I7:I12)</f>
        <v>0</v>
      </c>
      <c r="J13" s="26" t="e">
        <f>I13/I14</f>
        <v>#DIV/0!</v>
      </c>
      <c r="K13" s="31"/>
      <c r="L13" s="31"/>
      <c r="M13" s="31"/>
      <c r="N13" s="31"/>
    </row>
    <row r="14" spans="1:40" ht="90.75" thickBot="1">
      <c r="H14" s="33" t="s">
        <v>42</v>
      </c>
      <c r="I14" s="34">
        <f>A3</f>
        <v>0</v>
      </c>
      <c r="J14" s="35">
        <v>1</v>
      </c>
      <c r="K14" s="36" t="s">
        <v>43</v>
      </c>
      <c r="L14" s="37"/>
      <c r="M14" s="31"/>
      <c r="N14" s="3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/>
  <dimension ref="A1:AN14"/>
  <sheetViews>
    <sheetView workbookViewId="0">
      <selection sqref="A1:XFD1048576"/>
    </sheetView>
  </sheetViews>
  <sheetFormatPr baseColWidth="10" defaultRowHeight="15"/>
  <sheetData>
    <row r="1" spans="1:40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4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5" t="s">
        <v>38</v>
      </c>
    </row>
    <row r="2" spans="1:40">
      <c r="A2" s="6"/>
      <c r="B2" s="7" t="s">
        <v>44</v>
      </c>
      <c r="C2" s="8"/>
      <c r="D2" s="8"/>
      <c r="E2" s="9"/>
      <c r="F2" s="10"/>
      <c r="G2" s="11"/>
      <c r="H2" s="12"/>
      <c r="I2" s="13"/>
      <c r="J2" s="13"/>
      <c r="K2" s="14"/>
      <c r="L2" s="15"/>
      <c r="M2" s="13"/>
      <c r="N2" s="13"/>
      <c r="O2" s="13"/>
      <c r="P2" s="16"/>
      <c r="Q2" s="13"/>
      <c r="R2" s="13"/>
      <c r="S2" s="13"/>
      <c r="T2" s="16"/>
      <c r="U2" s="13"/>
      <c r="V2" s="11"/>
      <c r="W2" s="12"/>
      <c r="X2" s="10"/>
      <c r="Y2" s="10"/>
      <c r="Z2" s="13"/>
      <c r="AA2" s="13"/>
      <c r="AB2" s="17"/>
      <c r="AC2" s="18"/>
      <c r="AE2" s="19"/>
      <c r="AF2" s="20"/>
      <c r="AG2" s="20"/>
      <c r="AH2" s="20"/>
      <c r="AI2" s="20"/>
      <c r="AJ2" s="21"/>
      <c r="AK2" s="22"/>
      <c r="AL2" s="18"/>
      <c r="AM2" s="22"/>
      <c r="AN2" s="23"/>
    </row>
    <row r="3" spans="1:40" hidden="1">
      <c r="A3">
        <f>COUNTA(A2)</f>
        <v>0</v>
      </c>
      <c r="AE3">
        <f>COUNTA(AE2)</f>
        <v>0</v>
      </c>
      <c r="AF3">
        <f t="shared" ref="AF3:AK3" si="0">COUNTA(AF2)</f>
        <v>0</v>
      </c>
      <c r="AG3">
        <f t="shared" si="0"/>
        <v>0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0</v>
      </c>
    </row>
    <row r="4" spans="1:40" hidden="1"/>
    <row r="5" spans="1:40" hidden="1">
      <c r="AK5">
        <f>COUNTIF(AK2, 0)</f>
        <v>0</v>
      </c>
      <c r="AL5" t="s">
        <v>39</v>
      </c>
    </row>
    <row r="6" spans="1:40" ht="15.75" thickBot="1"/>
    <row r="7" spans="1:40" ht="15.75" thickBot="1">
      <c r="H7" s="24" t="s">
        <v>30</v>
      </c>
      <c r="I7" s="25">
        <f>AE3</f>
        <v>0</v>
      </c>
      <c r="J7" s="26" t="e">
        <f>I7/I14</f>
        <v>#DIV/0!</v>
      </c>
    </row>
    <row r="8" spans="1:40" ht="15.75" thickBot="1">
      <c r="H8" s="27" t="s">
        <v>40</v>
      </c>
      <c r="I8" s="25">
        <f>AF3</f>
        <v>0</v>
      </c>
      <c r="J8" s="26" t="e">
        <f>I8/I14</f>
        <v>#DIV/0!</v>
      </c>
    </row>
    <row r="9" spans="1:40" ht="15.75" thickBot="1">
      <c r="H9" s="27" t="s">
        <v>32</v>
      </c>
      <c r="I9" s="25">
        <f>AG3</f>
        <v>0</v>
      </c>
      <c r="J9" s="26" t="e">
        <f>I9/I14</f>
        <v>#DIV/0!</v>
      </c>
    </row>
    <row r="10" spans="1:40" ht="15.75" thickBot="1">
      <c r="H10" s="27" t="s">
        <v>33</v>
      </c>
      <c r="I10" s="25">
        <f>AH3</f>
        <v>0</v>
      </c>
      <c r="J10" s="26" t="e">
        <f>I10/I14</f>
        <v>#DIV/0!</v>
      </c>
    </row>
    <row r="11" spans="1:40" ht="15.75" thickBot="1">
      <c r="H11" s="28" t="s">
        <v>34</v>
      </c>
      <c r="I11" s="25">
        <f>AI3</f>
        <v>0</v>
      </c>
      <c r="J11" s="26" t="e">
        <f>I11/I14</f>
        <v>#DIV/0!</v>
      </c>
    </row>
    <row r="12" spans="1:40" ht="60.75" thickBot="1">
      <c r="H12" s="29" t="s">
        <v>41</v>
      </c>
      <c r="I12" s="25">
        <f>AJ3</f>
        <v>0</v>
      </c>
      <c r="J12" s="30" t="e">
        <f>I12/I14</f>
        <v>#DIV/0!</v>
      </c>
      <c r="K12" s="31"/>
      <c r="L12" s="31"/>
      <c r="M12" s="31"/>
      <c r="N12" s="31"/>
    </row>
    <row r="13" spans="1:40" ht="15.75" hidden="1" thickBot="1">
      <c r="I13" s="32">
        <f>SUM(I7:I12)</f>
        <v>0</v>
      </c>
      <c r="J13" s="26" t="e">
        <f>I13/I14</f>
        <v>#DIV/0!</v>
      </c>
      <c r="K13" s="31"/>
      <c r="L13" s="31"/>
      <c r="M13" s="31"/>
      <c r="N13" s="31"/>
    </row>
    <row r="14" spans="1:40" ht="90.75" thickBot="1">
      <c r="H14" s="33" t="s">
        <v>42</v>
      </c>
      <c r="I14" s="34">
        <f>A3</f>
        <v>0</v>
      </c>
      <c r="J14" s="35">
        <v>1</v>
      </c>
      <c r="K14" s="36" t="s">
        <v>43</v>
      </c>
      <c r="L14" s="37"/>
      <c r="M14" s="31"/>
      <c r="N14" s="3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"/>
  <dimension ref="A1:AN14"/>
  <sheetViews>
    <sheetView workbookViewId="0">
      <selection activeCell="J15" sqref="J15"/>
    </sheetView>
  </sheetViews>
  <sheetFormatPr baseColWidth="10" defaultRowHeight="15"/>
  <sheetData>
    <row r="1" spans="1:40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4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5" t="s">
        <v>38</v>
      </c>
    </row>
    <row r="2" spans="1:40" ht="14.25" customHeight="1">
      <c r="A2" s="6">
        <v>1652</v>
      </c>
      <c r="B2" s="38" t="s">
        <v>45</v>
      </c>
      <c r="C2" s="8"/>
      <c r="D2" s="8"/>
      <c r="E2" s="9"/>
      <c r="F2" s="10" t="s">
        <v>46</v>
      </c>
      <c r="G2" s="11">
        <v>43217</v>
      </c>
      <c r="H2" s="12" t="s">
        <v>47</v>
      </c>
      <c r="I2" s="13" t="s">
        <v>48</v>
      </c>
      <c r="J2" s="13" t="s">
        <v>48</v>
      </c>
      <c r="K2" s="14" t="s">
        <v>49</v>
      </c>
      <c r="L2" s="15">
        <v>651</v>
      </c>
      <c r="M2" s="13" t="s">
        <v>50</v>
      </c>
      <c r="N2" s="13" t="s">
        <v>51</v>
      </c>
      <c r="O2" s="13" t="s">
        <v>52</v>
      </c>
      <c r="P2" s="16">
        <v>45080</v>
      </c>
      <c r="Q2" s="13" t="s">
        <v>53</v>
      </c>
      <c r="R2" s="13" t="s">
        <v>54</v>
      </c>
      <c r="S2" s="13" t="s">
        <v>55</v>
      </c>
      <c r="T2" s="16">
        <v>2016</v>
      </c>
      <c r="U2" s="13" t="s">
        <v>56</v>
      </c>
      <c r="V2" s="11">
        <v>4129683183</v>
      </c>
      <c r="W2" s="12" t="s">
        <v>57</v>
      </c>
      <c r="X2" s="10" t="s">
        <v>46</v>
      </c>
      <c r="Y2" s="10" t="s">
        <v>46</v>
      </c>
      <c r="Z2" s="13" t="s">
        <v>58</v>
      </c>
      <c r="AA2" s="13" t="s">
        <v>48</v>
      </c>
      <c r="AB2" s="17" t="s">
        <v>59</v>
      </c>
      <c r="AC2" s="18" t="s">
        <v>32</v>
      </c>
      <c r="AD2" t="s">
        <v>60</v>
      </c>
      <c r="AE2" s="19"/>
      <c r="AF2" s="20"/>
      <c r="AG2" s="20">
        <v>1</v>
      </c>
      <c r="AH2" s="20"/>
      <c r="AI2" s="20"/>
      <c r="AJ2" s="21"/>
      <c r="AK2" s="22">
        <v>1</v>
      </c>
      <c r="AL2" s="18" t="s">
        <v>61</v>
      </c>
      <c r="AM2" s="22"/>
      <c r="AN2" s="23"/>
    </row>
    <row r="3" spans="1:40" hidden="1">
      <c r="A3">
        <f>COUNTA(A2)</f>
        <v>1</v>
      </c>
      <c r="AE3">
        <f>COUNTA(AE2)</f>
        <v>0</v>
      </c>
      <c r="AF3">
        <f t="shared" ref="AF3:AK3" si="0">COUNTA(AF2)</f>
        <v>0</v>
      </c>
      <c r="AG3">
        <f t="shared" si="0"/>
        <v>1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1</v>
      </c>
    </row>
    <row r="4" spans="1:40" hidden="1"/>
    <row r="5" spans="1:40" hidden="1">
      <c r="AK5">
        <f>COUNTIF(AK2, 0)</f>
        <v>0</v>
      </c>
      <c r="AL5" t="s">
        <v>39</v>
      </c>
    </row>
    <row r="6" spans="1:40" ht="15.75" thickBot="1"/>
    <row r="7" spans="1:40" ht="15.75" thickBot="1">
      <c r="H7" s="24" t="s">
        <v>30</v>
      </c>
      <c r="I7" s="25">
        <f>AE3</f>
        <v>0</v>
      </c>
      <c r="J7" s="26">
        <f>I7/I14</f>
        <v>0</v>
      </c>
    </row>
    <row r="8" spans="1:40" ht="15.75" thickBot="1">
      <c r="H8" s="27" t="s">
        <v>40</v>
      </c>
      <c r="I8" s="25">
        <f>AF3</f>
        <v>0</v>
      </c>
      <c r="J8" s="26">
        <f>I8/I14</f>
        <v>0</v>
      </c>
    </row>
    <row r="9" spans="1:40" ht="15.75" thickBot="1">
      <c r="H9" s="27" t="s">
        <v>32</v>
      </c>
      <c r="I9" s="25">
        <f>AG3</f>
        <v>1</v>
      </c>
      <c r="J9" s="26">
        <f>I9/I14</f>
        <v>1</v>
      </c>
    </row>
    <row r="10" spans="1:40" ht="15.75" thickBot="1">
      <c r="H10" s="27" t="s">
        <v>33</v>
      </c>
      <c r="I10" s="25">
        <f>AH3</f>
        <v>0</v>
      </c>
      <c r="J10" s="26">
        <f>I10/I14</f>
        <v>0</v>
      </c>
    </row>
    <row r="11" spans="1:40" ht="15.75" thickBot="1">
      <c r="H11" s="28" t="s">
        <v>34</v>
      </c>
      <c r="I11" s="25">
        <f>AI3</f>
        <v>0</v>
      </c>
      <c r="J11" s="26">
        <f>I11/I14</f>
        <v>0</v>
      </c>
    </row>
    <row r="12" spans="1:40" ht="60" customHeight="1" thickBot="1">
      <c r="H12" s="29" t="s">
        <v>41</v>
      </c>
      <c r="I12" s="25">
        <f>AJ3</f>
        <v>0</v>
      </c>
      <c r="J12" s="30">
        <f>I12/I14</f>
        <v>0</v>
      </c>
      <c r="K12" s="31"/>
      <c r="L12" s="31"/>
      <c r="M12" s="31"/>
      <c r="N12" s="31"/>
      <c r="O12" s="31"/>
    </row>
    <row r="13" spans="1:40" ht="15.75" hidden="1" thickBot="1">
      <c r="I13" s="32">
        <f>SUM(I7:I12)</f>
        <v>1</v>
      </c>
      <c r="J13" s="26">
        <f>I13/I14</f>
        <v>1</v>
      </c>
      <c r="K13" s="31"/>
      <c r="L13" s="31"/>
      <c r="M13" s="31"/>
      <c r="N13" s="31"/>
      <c r="O13" s="31"/>
    </row>
    <row r="14" spans="1:40" ht="75.75" thickBot="1">
      <c r="H14" s="33" t="s">
        <v>42</v>
      </c>
      <c r="I14" s="34">
        <f>A3</f>
        <v>1</v>
      </c>
      <c r="J14" s="35">
        <f>SUM(J7:J12)</f>
        <v>1</v>
      </c>
      <c r="K14" s="39"/>
      <c r="L14" s="37"/>
      <c r="M14" s="31"/>
      <c r="N14" s="31"/>
      <c r="O14" s="31"/>
    </row>
  </sheetData>
  <hyperlinks>
    <hyperlink ref="K2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6"/>
  <dimension ref="A1:V21"/>
  <sheetViews>
    <sheetView tabSelected="1" workbookViewId="0">
      <selection activeCell="H17" sqref="H17"/>
    </sheetView>
  </sheetViews>
  <sheetFormatPr baseColWidth="10" defaultRowHeight="15"/>
  <cols>
    <col min="2" max="2" width="38" customWidth="1"/>
  </cols>
  <sheetData>
    <row r="1" spans="1:22">
      <c r="A1" s="1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26</v>
      </c>
      <c r="L1" s="4" t="s">
        <v>27</v>
      </c>
      <c r="M1" s="2" t="s">
        <v>28</v>
      </c>
      <c r="N1" s="2" t="s">
        <v>30</v>
      </c>
      <c r="O1" s="2" t="s">
        <v>31</v>
      </c>
      <c r="P1" s="2" t="s">
        <v>32</v>
      </c>
      <c r="Q1" s="2" t="s">
        <v>33</v>
      </c>
      <c r="R1" s="2" t="s">
        <v>34</v>
      </c>
      <c r="S1" s="2" t="s">
        <v>35</v>
      </c>
      <c r="T1" s="2" t="s">
        <v>36</v>
      </c>
      <c r="U1" s="5" t="s">
        <v>38</v>
      </c>
    </row>
    <row r="2" spans="1:22">
      <c r="A2" s="6">
        <v>1653</v>
      </c>
      <c r="B2" s="10" t="s">
        <v>62</v>
      </c>
      <c r="C2" s="11">
        <v>43222</v>
      </c>
      <c r="D2" s="12" t="s">
        <v>47</v>
      </c>
      <c r="E2" s="13" t="s">
        <v>48</v>
      </c>
      <c r="F2" s="13" t="s">
        <v>48</v>
      </c>
      <c r="G2" s="13" t="s">
        <v>63</v>
      </c>
      <c r="H2" s="13" t="s">
        <v>64</v>
      </c>
      <c r="I2" s="13" t="s">
        <v>55</v>
      </c>
      <c r="J2" s="16">
        <v>2018</v>
      </c>
      <c r="K2" s="13" t="s">
        <v>48</v>
      </c>
      <c r="L2" s="17" t="s">
        <v>65</v>
      </c>
      <c r="M2" s="18" t="s">
        <v>32</v>
      </c>
      <c r="N2" s="19"/>
      <c r="O2" s="20"/>
      <c r="P2" s="20">
        <v>1</v>
      </c>
      <c r="Q2" s="20"/>
      <c r="R2" s="20"/>
      <c r="S2" s="21"/>
      <c r="T2" s="22">
        <v>1</v>
      </c>
      <c r="U2" s="22"/>
      <c r="V2" s="23"/>
    </row>
    <row r="3" spans="1:22">
      <c r="A3" s="6">
        <v>1654</v>
      </c>
      <c r="B3" s="10" t="s">
        <v>66</v>
      </c>
      <c r="C3" s="11">
        <v>43248</v>
      </c>
      <c r="D3" s="12" t="s">
        <v>47</v>
      </c>
      <c r="E3" s="13" t="s">
        <v>48</v>
      </c>
      <c r="F3" s="13" t="s">
        <v>48</v>
      </c>
      <c r="G3" s="13" t="s">
        <v>53</v>
      </c>
      <c r="H3" s="13" t="s">
        <v>67</v>
      </c>
      <c r="I3" s="13" t="s">
        <v>55</v>
      </c>
      <c r="J3" s="16">
        <v>2017</v>
      </c>
      <c r="K3" s="13" t="s">
        <v>48</v>
      </c>
      <c r="L3" s="17" t="s">
        <v>68</v>
      </c>
      <c r="M3" s="18" t="s">
        <v>32</v>
      </c>
      <c r="N3" s="19"/>
      <c r="O3" s="20"/>
      <c r="P3" s="20">
        <v>1</v>
      </c>
      <c r="Q3" s="20"/>
      <c r="R3" s="20"/>
      <c r="S3" s="21"/>
      <c r="T3" s="22">
        <v>1</v>
      </c>
      <c r="U3" s="22"/>
      <c r="V3" s="23"/>
    </row>
    <row r="4" spans="1:22">
      <c r="A4" s="6">
        <v>1655</v>
      </c>
      <c r="B4" s="10" t="s">
        <v>69</v>
      </c>
      <c r="C4" s="11">
        <v>43242</v>
      </c>
      <c r="D4" s="12" t="s">
        <v>47</v>
      </c>
      <c r="E4" s="13" t="s">
        <v>48</v>
      </c>
      <c r="F4" s="13" t="s">
        <v>48</v>
      </c>
      <c r="G4" s="13" t="s">
        <v>70</v>
      </c>
      <c r="H4" s="13" t="s">
        <v>71</v>
      </c>
      <c r="I4" s="13" t="s">
        <v>55</v>
      </c>
      <c r="J4" s="16">
        <v>2015</v>
      </c>
      <c r="K4" s="13" t="s">
        <v>48</v>
      </c>
      <c r="L4" s="17" t="s">
        <v>72</v>
      </c>
      <c r="M4" s="18" t="s">
        <v>32</v>
      </c>
      <c r="N4" s="40"/>
      <c r="O4" s="41"/>
      <c r="P4" s="41">
        <v>1</v>
      </c>
      <c r="Q4" s="41"/>
      <c r="R4" s="41"/>
      <c r="S4" s="42"/>
      <c r="T4" s="22">
        <v>1</v>
      </c>
      <c r="U4" s="22"/>
      <c r="V4" s="23"/>
    </row>
    <row r="5" spans="1:22" s="22" customFormat="1">
      <c r="A5" s="43">
        <v>1671</v>
      </c>
      <c r="B5" s="10" t="s">
        <v>73</v>
      </c>
      <c r="C5" s="44">
        <v>43249</v>
      </c>
      <c r="D5" s="12" t="s">
        <v>47</v>
      </c>
      <c r="E5" s="13" t="s">
        <v>48</v>
      </c>
      <c r="F5" s="13" t="s">
        <v>48</v>
      </c>
      <c r="G5" s="13" t="s">
        <v>63</v>
      </c>
      <c r="H5" s="13" t="s">
        <v>74</v>
      </c>
      <c r="I5" s="13" t="s">
        <v>55</v>
      </c>
      <c r="J5" s="45">
        <v>2016</v>
      </c>
      <c r="K5" s="13" t="s">
        <v>48</v>
      </c>
      <c r="L5" s="17" t="s">
        <v>75</v>
      </c>
      <c r="M5" s="18" t="s">
        <v>32</v>
      </c>
      <c r="N5" s="46"/>
      <c r="O5" s="47"/>
      <c r="P5" s="47">
        <v>1</v>
      </c>
      <c r="Q5" s="47"/>
      <c r="R5" s="47"/>
      <c r="S5" s="48"/>
      <c r="T5" s="49">
        <v>1</v>
      </c>
      <c r="U5" s="49"/>
    </row>
    <row r="6" spans="1:22" s="22" customFormat="1">
      <c r="A6" s="43">
        <v>1675</v>
      </c>
      <c r="B6" s="10" t="s">
        <v>76</v>
      </c>
      <c r="C6" s="44">
        <v>43250</v>
      </c>
      <c r="D6" s="12" t="s">
        <v>47</v>
      </c>
      <c r="E6" s="13" t="s">
        <v>48</v>
      </c>
      <c r="F6" s="13" t="s">
        <v>48</v>
      </c>
      <c r="G6" s="13" t="s">
        <v>70</v>
      </c>
      <c r="H6" s="13" t="s">
        <v>71</v>
      </c>
      <c r="I6" s="13" t="s">
        <v>55</v>
      </c>
      <c r="J6" s="45">
        <v>2018</v>
      </c>
      <c r="K6" s="13" t="s">
        <v>48</v>
      </c>
      <c r="L6" s="17" t="s">
        <v>77</v>
      </c>
      <c r="M6" s="18" t="s">
        <v>32</v>
      </c>
      <c r="N6" s="46"/>
      <c r="O6" s="47"/>
      <c r="P6" s="47">
        <v>1</v>
      </c>
      <c r="Q6" s="47"/>
      <c r="R6" s="47"/>
      <c r="S6" s="48"/>
      <c r="T6" s="49">
        <v>1</v>
      </c>
      <c r="U6" s="49"/>
    </row>
    <row r="7" spans="1:22" s="22" customFormat="1">
      <c r="A7" s="50">
        <v>1676</v>
      </c>
      <c r="B7" s="10" t="s">
        <v>78</v>
      </c>
      <c r="C7" s="44">
        <v>43250</v>
      </c>
      <c r="D7" s="12" t="s">
        <v>47</v>
      </c>
      <c r="E7" s="13" t="s">
        <v>48</v>
      </c>
      <c r="F7" s="13" t="s">
        <v>48</v>
      </c>
      <c r="G7" s="13" t="s">
        <v>53</v>
      </c>
      <c r="H7" s="13" t="s">
        <v>79</v>
      </c>
      <c r="I7" s="13" t="s">
        <v>80</v>
      </c>
      <c r="J7" s="45">
        <v>2016</v>
      </c>
      <c r="K7" s="13" t="s">
        <v>48</v>
      </c>
      <c r="L7" s="17" t="s">
        <v>81</v>
      </c>
      <c r="M7" s="18" t="s">
        <v>32</v>
      </c>
      <c r="N7" s="46"/>
      <c r="O7" s="47"/>
      <c r="P7" s="47">
        <v>1</v>
      </c>
      <c r="Q7" s="47"/>
      <c r="R7" s="47"/>
      <c r="S7" s="48"/>
      <c r="T7" s="49">
        <v>1</v>
      </c>
      <c r="U7" s="49"/>
    </row>
    <row r="8" spans="1:22" s="22" customFormat="1">
      <c r="A8" s="43">
        <v>1677</v>
      </c>
      <c r="B8" s="10" t="s">
        <v>82</v>
      </c>
      <c r="C8" s="44">
        <v>43251</v>
      </c>
      <c r="D8" s="12" t="s">
        <v>47</v>
      </c>
      <c r="E8" s="13" t="s">
        <v>48</v>
      </c>
      <c r="F8" s="13" t="s">
        <v>48</v>
      </c>
      <c r="G8" s="13" t="s">
        <v>83</v>
      </c>
      <c r="H8" s="13" t="s">
        <v>84</v>
      </c>
      <c r="I8" s="13" t="s">
        <v>55</v>
      </c>
      <c r="J8" s="45">
        <v>2017</v>
      </c>
      <c r="K8" s="13" t="s">
        <v>48</v>
      </c>
      <c r="L8" s="17" t="s">
        <v>85</v>
      </c>
      <c r="M8" s="18" t="s">
        <v>32</v>
      </c>
      <c r="N8" s="46"/>
      <c r="O8" s="47"/>
      <c r="P8" s="47">
        <v>1</v>
      </c>
      <c r="Q8" s="47"/>
      <c r="R8" s="47"/>
      <c r="S8" s="48"/>
      <c r="T8" s="49">
        <v>1</v>
      </c>
      <c r="U8" s="49"/>
    </row>
    <row r="9" spans="1:22" s="22" customFormat="1">
      <c r="A9" s="43">
        <v>1681</v>
      </c>
      <c r="B9" s="10" t="s">
        <v>86</v>
      </c>
      <c r="C9" s="44">
        <v>43248</v>
      </c>
      <c r="D9" s="12" t="s">
        <v>47</v>
      </c>
      <c r="E9" s="13" t="s">
        <v>87</v>
      </c>
      <c r="F9" s="13" t="s">
        <v>48</v>
      </c>
      <c r="G9" s="13" t="s">
        <v>53</v>
      </c>
      <c r="H9" s="13" t="s">
        <v>67</v>
      </c>
      <c r="I9" s="13" t="s">
        <v>55</v>
      </c>
      <c r="J9" s="45">
        <v>2017</v>
      </c>
      <c r="K9" s="13" t="s">
        <v>48</v>
      </c>
      <c r="L9" s="17" t="s">
        <v>88</v>
      </c>
      <c r="M9" s="18" t="s">
        <v>32</v>
      </c>
      <c r="N9" s="46"/>
      <c r="O9" s="47"/>
      <c r="P9" s="47">
        <v>1</v>
      </c>
      <c r="Q9" s="47"/>
      <c r="R9" s="47"/>
      <c r="S9" s="48"/>
      <c r="T9" s="49">
        <v>1</v>
      </c>
      <c r="U9" s="49"/>
    </row>
    <row r="10" spans="1:22" hidden="1">
      <c r="A10">
        <f>COUNTA(A2:A9)</f>
        <v>8</v>
      </c>
      <c r="N10">
        <f>COUNTA(N2:N9)</f>
        <v>0</v>
      </c>
      <c r="O10">
        <f t="shared" ref="O10:T10" si="0">COUNTA(O2:O9)</f>
        <v>0</v>
      </c>
      <c r="P10">
        <f t="shared" si="0"/>
        <v>8</v>
      </c>
      <c r="Q10">
        <f t="shared" si="0"/>
        <v>0</v>
      </c>
      <c r="R10">
        <f t="shared" si="0"/>
        <v>0</v>
      </c>
      <c r="S10">
        <f t="shared" si="0"/>
        <v>0</v>
      </c>
      <c r="T10">
        <f t="shared" si="0"/>
        <v>8</v>
      </c>
    </row>
    <row r="11" spans="1:22" hidden="1"/>
    <row r="12" spans="1:22" hidden="1">
      <c r="T12">
        <f>COUNTIF(T2:T9, 0)</f>
        <v>0</v>
      </c>
    </row>
    <row r="13" spans="1:22" ht="15.75" thickBot="1"/>
    <row r="14" spans="1:22" ht="15.75" thickBot="1">
      <c r="D14" s="24" t="s">
        <v>30</v>
      </c>
      <c r="E14" s="25">
        <f>N10</f>
        <v>0</v>
      </c>
      <c r="F14" s="26">
        <f>E14/E21</f>
        <v>0</v>
      </c>
    </row>
    <row r="15" spans="1:22" ht="15.75" thickBot="1">
      <c r="D15" s="27" t="s">
        <v>40</v>
      </c>
      <c r="E15" s="25">
        <f>O10</f>
        <v>0</v>
      </c>
      <c r="F15" s="26">
        <f>E15/E21</f>
        <v>0</v>
      </c>
    </row>
    <row r="16" spans="1:22" ht="15.75" thickBot="1">
      <c r="D16" s="27" t="s">
        <v>32</v>
      </c>
      <c r="E16" s="25">
        <f>P10</f>
        <v>8</v>
      </c>
      <c r="F16" s="26">
        <f>E16/E21</f>
        <v>1</v>
      </c>
    </row>
    <row r="17" spans="4:6" ht="15.75" thickBot="1">
      <c r="D17" s="27" t="s">
        <v>33</v>
      </c>
      <c r="E17" s="25">
        <f>Q10</f>
        <v>0</v>
      </c>
      <c r="F17" s="26">
        <f>E17/E21</f>
        <v>0</v>
      </c>
    </row>
    <row r="18" spans="4:6" ht="15.75" thickBot="1">
      <c r="D18" s="28" t="s">
        <v>34</v>
      </c>
      <c r="E18" s="25">
        <f>R10</f>
        <v>0</v>
      </c>
      <c r="F18" s="26">
        <f>E18/E21</f>
        <v>0</v>
      </c>
    </row>
    <row r="19" spans="4:6" ht="60" customHeight="1" thickBot="1">
      <c r="D19" s="29" t="s">
        <v>41</v>
      </c>
      <c r="E19" s="25">
        <f>S10</f>
        <v>0</v>
      </c>
      <c r="F19" s="30">
        <f>E19/E21</f>
        <v>0</v>
      </c>
    </row>
    <row r="20" spans="4:6" ht="15.75" hidden="1" thickBot="1">
      <c r="E20" s="32">
        <f>SUM(E14:E19)</f>
        <v>8</v>
      </c>
      <c r="F20" s="26">
        <f>E20/E21</f>
        <v>1</v>
      </c>
    </row>
    <row r="21" spans="4:6" ht="75.75" thickBot="1">
      <c r="D21" s="33" t="s">
        <v>42</v>
      </c>
      <c r="E21" s="34">
        <f>A10</f>
        <v>8</v>
      </c>
      <c r="F21" s="35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FEBRERO</vt:lpstr>
      <vt:lpstr>ENERO</vt:lpstr>
      <vt:lpstr>MAR 18</vt:lpstr>
      <vt:lpstr>ABR 18</vt:lpstr>
      <vt:lpstr>MAY 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REGISTRO</dc:creator>
  <cp:lastModifiedBy>elena.villalpando</cp:lastModifiedBy>
  <dcterms:created xsi:type="dcterms:W3CDTF">2018-06-13T18:36:21Z</dcterms:created>
  <dcterms:modified xsi:type="dcterms:W3CDTF">2018-06-14T20:03:22Z</dcterms:modified>
</cp:coreProperties>
</file>