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16" tabRatio="605" activeTab="2"/>
  </bookViews>
  <sheets>
    <sheet name="Proyecto Presupuesto Ingresos" sheetId="1" r:id="rId1"/>
    <sheet name="Proyecto Presupuesto Egresos" sheetId="2" r:id="rId2"/>
    <sheet name="Distribucion Aportacion Estatal" sheetId="3" r:id="rId3"/>
  </sheets>
  <definedNames>
    <definedName name="_xlnm.Print_Area" localSheetId="2">'Distribucion Aportacion Estatal'!$A$1:$P$34</definedName>
    <definedName name="_xlnm.Print_Area" localSheetId="0">'Proyecto Presupuesto Ingresos'!$A$1:$O$34</definedName>
  </definedNames>
  <calcPr fullCalcOnLoad="1"/>
</workbook>
</file>

<file path=xl/sharedStrings.xml><?xml version="1.0" encoding="utf-8"?>
<sst xmlns="http://schemas.openxmlformats.org/spreadsheetml/2006/main" count="174" uniqueCount="144">
  <si>
    <t>ORGANISMO OPERADOR DEL PARQUE DE LA SOLIDARIDAD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</si>
  <si>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</si>
  <si>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</si>
  <si>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</si>
  <si>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</si>
  <si>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</si>
  <si>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</si>
  <si>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</si>
  <si>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</si>
  <si>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</si>
  <si>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</si>
  <si>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</si>
  <si>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</si>
  <si>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</si>
  <si>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Escuela de fútbol</t>
  </si>
  <si>
    <t>Liga deportivas</t>
  </si>
  <si>
    <t>Torneo de fútbol</t>
  </si>
  <si>
    <t>Curso de verano</t>
  </si>
  <si>
    <t>Concesiones Solidaridad</t>
  </si>
  <si>
    <t>Concesiones Montenegro</t>
  </si>
  <si>
    <t>Otros Ingresos</t>
  </si>
  <si>
    <t>Productos  financieros</t>
  </si>
  <si>
    <t>Total Ingresos Propios</t>
  </si>
  <si>
    <t>Subsidio</t>
  </si>
  <si>
    <t>Subtotal Subsidio</t>
  </si>
  <si>
    <t>Total Ingresos</t>
  </si>
  <si>
    <t>PRESUPUESTACIÓN Y DISTRIBUCIÓN DE RECURSOS (APLICACIÓN SUBSIDIO)</t>
  </si>
  <si>
    <t>DEPENDENCIA / ORGANISMO</t>
  </si>
  <si>
    <t>CAPÍTULO</t>
  </si>
  <si>
    <t>PARTIDA</t>
  </si>
  <si>
    <t>DESCRIPCIÓN</t>
  </si>
  <si>
    <t>IMPORTE ANUAL</t>
  </si>
  <si>
    <t>SERVICIOS PERSONALES</t>
  </si>
  <si>
    <t>REMUNERACIONES AL PERSONAL DE CARÁCTER PERMANENTE</t>
  </si>
  <si>
    <t>Sueldo base al personal permanente</t>
  </si>
  <si>
    <t xml:space="preserve">Sueldo base  </t>
  </si>
  <si>
    <t>TOTAL CAPÍTULO 1000 Servicios Presonales</t>
  </si>
  <si>
    <t>SUMAS</t>
  </si>
  <si>
    <t>NOTA.</t>
  </si>
  <si>
    <t>Calendarización basada en la información proporcionada por SEPAF.</t>
  </si>
  <si>
    <t>CONCEPTO PARTIDA</t>
  </si>
  <si>
    <t>Asignación</t>
  </si>
  <si>
    <t>GASTO MENSUAL</t>
  </si>
  <si>
    <t>Inicial</t>
  </si>
  <si>
    <t>Sueldo base</t>
  </si>
  <si>
    <t>Salarios al personal eventual</t>
  </si>
  <si>
    <t>Retribuciones por servicios de carácter social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</si>
  <si>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</si>
  <si>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</si>
  <si>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</si>
  <si>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</si>
  <si>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</si>
  <si>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</si>
  <si>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</si>
  <si>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</si>
  <si>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</si>
  <si>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</si>
  <si>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</si>
  <si>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</si>
  <si>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Prestación salarial complementaria por fallecimiento</t>
  </si>
  <si>
    <t>Impacto al salario en el transcurso del año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</si>
  <si>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</si>
  <si>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</si>
  <si>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</si>
  <si>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</si>
  <si>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</si>
  <si>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</si>
  <si>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</si>
  <si>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</si>
  <si>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</si>
  <si>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</si>
  <si>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</si>
  <si>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</si>
  <si>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</si>
  <si>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</si>
  <si>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</si>
  <si>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</si>
  <si>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</si>
  <si>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</si>
  <si>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</si>
  <si>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</si>
  <si>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</si>
  <si>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</si>
  <si>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</si>
  <si>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</si>
  <si>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</si>
  <si>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</si>
  <si>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</si>
  <si>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</si>
  <si>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</si>
  <si>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</si>
  <si>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</si>
  <si>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</si>
  <si>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</si>
  <si>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</si>
  <si>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</si>
  <si>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2000 (Materiales y Suministros)</t>
  </si>
  <si>
    <t>Servicio de energía eléctrica</t>
  </si>
  <si>
    <t>Servicio telefónico tradicional</t>
  </si>
  <si>
    <t>Servicios de acceso de internet, redes y procesamiento de información</t>
  </si>
  <si>
    <t>Arrendamiento de maquinaria, otros equipos y herramientas</t>
  </si>
  <si>
    <t>Arrendamientos especiales</t>
  </si>
  <si>
    <t>Servicios legales, de contabilidad, auditoría y relacionados</t>
  </si>
  <si>
    <t>Servicio de Impresión de documentos y papelería oficial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</si>
  <si>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</si>
  <si>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</si>
  <si>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</si>
  <si>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</si>
  <si>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</si>
  <si>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</si>
  <si>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</si>
  <si>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</si>
  <si>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</si>
  <si>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</si>
  <si>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</si>
  <si>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</si>
  <si>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</si>
  <si>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Penas, multas, accesorios y actualizaciones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</si>
  <si>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</si>
  <si>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</si>
  <si>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</si>
  <si>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</si>
  <si>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>Equipo de cómputo y de tecnología de la información</t>
  </si>
  <si>
    <t>Herramientas y máquinas herramienta</t>
  </si>
  <si>
    <t>Refacciones y accesorios mayores</t>
  </si>
  <si>
    <t>Capítulo 5000 (Bienes Muebles e Inmuebles)</t>
  </si>
  <si>
    <t xml:space="preserve">Total Presupuesto </t>
  </si>
  <si>
    <t>Otros Mobiliarios y equipos de administración</t>
  </si>
  <si>
    <t>Maquinaria y equipo agropecuario</t>
  </si>
  <si>
    <t>Servicio de energía eléctrica para bombeo y tratamiento de agua</t>
  </si>
  <si>
    <t>Servicio de digitalización de documentación</t>
  </si>
  <si>
    <t>Arrendamiento de equipo y bienes  informáticos</t>
  </si>
  <si>
    <t>Arrendamiento de equipo de telecomunicaciones</t>
  </si>
  <si>
    <t>Gastos de representación</t>
  </si>
  <si>
    <t xml:space="preserve"> Presupuesto de Ingresos 2017</t>
  </si>
  <si>
    <t>Presupuesto 2017</t>
  </si>
  <si>
    <t>Uso auditorio</t>
  </si>
  <si>
    <t>Uso Terreno p/circos</t>
  </si>
  <si>
    <t>Uso campos de fútbol</t>
  </si>
  <si>
    <t>PROYECTO PRESUPESTO DE EGRESOS 2017</t>
  </si>
  <si>
    <r>
      <t xml:space="preserve">          PROYECTO PRESUPUESTO DE INGRESOS </t>
    </r>
    <r>
      <rPr>
        <b/>
        <sz val="36"/>
        <rFont val="Arial"/>
        <family val="2"/>
      </rPr>
      <t>2017</t>
    </r>
  </si>
  <si>
    <r>
      <t xml:space="preserve">PROYECTO PRESUPUESTO DE EGRESOS </t>
    </r>
    <r>
      <rPr>
        <b/>
        <sz val="36"/>
        <color indexed="8"/>
        <rFont val="Arial"/>
        <family val="2"/>
      </rPr>
      <t>2017</t>
    </r>
  </si>
  <si>
    <t>CALENDARIZACIÓN 2017</t>
  </si>
  <si>
    <t>Uso Terreno p/ SYT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</si>
</sst>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0"/>
    <numFmt numFmtId="166" formatCode="#,##0_ ;[Red]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%"/>
    <numFmt numFmtId="172" formatCode="_-* #,##0.000_-;\-* #,##0.000_-;_-* &quot;-&quot;??_-;_-@_-"/>
    <numFmt numFmtId="173" formatCode="_-* #,##0.0000_-;\-* #,##0.00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26"/>
      <name val="Arial"/>
      <family val="2"/>
    </font>
    <font>
      <b/>
      <sz val="36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66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/>
    </border>
    <border>
      <left/>
      <right/>
      <top style="thin"/>
      <bottom/>
    </border>
    <border>
      <left style="thin"/>
      <right style="thin">
        <color theme="0"/>
      </right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>
        <color theme="0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64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3" fillId="0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5" fontId="14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right" wrapText="1"/>
    </xf>
    <xf numFmtId="3" fontId="14" fillId="34" borderId="10" xfId="0" applyNumberFormat="1" applyFont="1" applyFill="1" applyBorder="1" applyAlignment="1">
      <alignment horizontal="right"/>
    </xf>
    <xf numFmtId="3" fontId="14" fillId="34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6" fillId="35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vertical="center"/>
    </xf>
    <xf numFmtId="166" fontId="63" fillId="36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3" xfId="52" applyNumberFormat="1" applyFont="1" applyFill="1" applyBorder="1" applyAlignment="1">
      <alignment horizontal="center" vertical="center" wrapText="1"/>
      <protection/>
    </xf>
    <xf numFmtId="0" fontId="21" fillId="0" borderId="16" xfId="52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vertical="top" wrapText="1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166" fontId="63" fillId="36" borderId="17" xfId="0" applyNumberFormat="1" applyFont="1" applyFill="1" applyBorder="1" applyAlignment="1">
      <alignment horizontal="center" vertical="center"/>
    </xf>
    <xf numFmtId="166" fontId="63" fillId="36" borderId="1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/>
    </xf>
    <xf numFmtId="0" fontId="67" fillId="0" borderId="14" xfId="0" applyFont="1" applyBorder="1" applyAlignment="1">
      <alignment horizontal="left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166" fontId="63" fillId="36" borderId="18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justify" vertical="center" wrapText="1"/>
    </xf>
    <xf numFmtId="166" fontId="69" fillId="0" borderId="10" xfId="0" applyNumberFormat="1" applyFont="1" applyBorder="1" applyAlignment="1">
      <alignment vertical="center"/>
    </xf>
    <xf numFmtId="166" fontId="69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6" fontId="63" fillId="36" borderId="19" xfId="0" applyNumberFormat="1" applyFont="1" applyFill="1" applyBorder="1" applyAlignment="1">
      <alignment horizontal="right" vertical="center"/>
    </xf>
    <xf numFmtId="166" fontId="69" fillId="0" borderId="10" xfId="0" applyNumberFormat="1" applyFont="1" applyBorder="1" applyAlignment="1" applyProtection="1">
      <alignment vertical="center"/>
      <protection/>
    </xf>
    <xf numFmtId="166" fontId="69" fillId="0" borderId="10" xfId="0" applyNumberFormat="1" applyFont="1" applyFill="1" applyBorder="1" applyAlignment="1" applyProtection="1">
      <alignment vertical="center"/>
      <protection/>
    </xf>
    <xf numFmtId="166" fontId="63" fillId="36" borderId="20" xfId="0" applyNumberFormat="1" applyFont="1" applyFill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3" fontId="2" fillId="0" borderId="0" xfId="0" applyNumberFormat="1" applyFont="1" applyAlignment="1">
      <alignment/>
    </xf>
    <xf numFmtId="3" fontId="69" fillId="0" borderId="0" xfId="0" applyNumberFormat="1" applyFont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Fill="1" applyAlignment="1">
      <alignment/>
    </xf>
    <xf numFmtId="166" fontId="69" fillId="0" borderId="21" xfId="0" applyNumberFormat="1" applyFont="1" applyFill="1" applyBorder="1" applyAlignment="1">
      <alignment vertical="center"/>
    </xf>
    <xf numFmtId="166" fontId="63" fillId="36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6" fontId="63" fillId="36" borderId="15" xfId="0" applyNumberFormat="1" applyFont="1" applyFill="1" applyBorder="1" applyAlignment="1">
      <alignment horizontal="center" vertical="center"/>
    </xf>
    <xf numFmtId="166" fontId="63" fillId="36" borderId="22" xfId="0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/>
    </xf>
    <xf numFmtId="3" fontId="16" fillId="33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66" fontId="69" fillId="0" borderId="21" xfId="0" applyNumberFormat="1" applyFont="1" applyBorder="1" applyAlignment="1">
      <alignment vertical="center"/>
    </xf>
    <xf numFmtId="166" fontId="63" fillId="36" borderId="23" xfId="0" applyNumberFormat="1" applyFont="1" applyFill="1" applyBorder="1" applyAlignment="1">
      <alignment horizontal="right" vertical="center"/>
    </xf>
    <xf numFmtId="166" fontId="69" fillId="0" borderId="21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166" fontId="63" fillId="0" borderId="0" xfId="0" applyNumberFormat="1" applyFont="1" applyFill="1" applyBorder="1" applyAlignment="1">
      <alignment horizontal="right" vertical="center"/>
    </xf>
    <xf numFmtId="166" fontId="63" fillId="36" borderId="23" xfId="0" applyNumberFormat="1" applyFont="1" applyFill="1" applyBorder="1" applyAlignment="1">
      <alignment horizontal="center" vertical="center"/>
    </xf>
    <xf numFmtId="166" fontId="63" fillId="36" borderId="10" xfId="0" applyNumberFormat="1" applyFont="1" applyFill="1" applyBorder="1" applyAlignment="1">
      <alignment horizontal="center" vertical="center"/>
    </xf>
    <xf numFmtId="166" fontId="63" fillId="36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0" fontId="2" fillId="0" borderId="0" xfId="54" applyNumberFormat="1" applyFont="1" applyBorder="1" applyAlignment="1">
      <alignment/>
    </xf>
    <xf numFmtId="43" fontId="12" fillId="0" borderId="0" xfId="47" applyFont="1" applyBorder="1" applyAlignment="1">
      <alignment/>
    </xf>
    <xf numFmtId="0" fontId="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0" fillId="35" borderId="16" xfId="0" applyFont="1" applyFill="1" applyBorder="1" applyAlignment="1">
      <alignment horizontal="center" vertical="center" textRotation="90"/>
    </xf>
    <xf numFmtId="0" fontId="10" fillId="35" borderId="2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3" fillId="36" borderId="17" xfId="0" applyNumberFormat="1" applyFont="1" applyFill="1" applyBorder="1" applyAlignment="1">
      <alignment horizontal="center" vertical="center"/>
    </xf>
    <xf numFmtId="166" fontId="63" fillId="36" borderId="25" xfId="0" applyNumberFormat="1" applyFont="1" applyFill="1" applyBorder="1" applyAlignment="1">
      <alignment horizontal="center" vertical="center"/>
    </xf>
    <xf numFmtId="166" fontId="63" fillId="36" borderId="15" xfId="0" applyNumberFormat="1" applyFont="1" applyFill="1" applyBorder="1" applyAlignment="1">
      <alignment horizontal="center" vertical="center"/>
    </xf>
    <xf numFmtId="166" fontId="63" fillId="36" borderId="22" xfId="0" applyNumberFormat="1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166" fontId="63" fillId="36" borderId="28" xfId="0" applyNumberFormat="1" applyFont="1" applyFill="1" applyBorder="1" applyAlignment="1">
      <alignment horizontal="center" vertical="center" wrapText="1"/>
    </xf>
    <xf numFmtId="166" fontId="63" fillId="36" borderId="2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~9885111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38100</xdr:rowOff>
    </xdr:from>
    <xdr:to>
      <xdr:col>1</xdr:col>
      <xdr:colOff>1638300</xdr:colOff>
      <xdr:row>3</xdr:row>
      <xdr:rowOff>104775</xdr:rowOff>
    </xdr:to>
    <xdr:pic>
      <xdr:nvPicPr>
        <xdr:cNvPr id="1" name="3 Imagen" descr="LOGOJALIS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0</xdr:row>
      <xdr:rowOff>0</xdr:rowOff>
    </xdr:from>
    <xdr:to>
      <xdr:col>14</xdr:col>
      <xdr:colOff>542925</xdr:colOff>
      <xdr:row>3</xdr:row>
      <xdr:rowOff>66675</xdr:rowOff>
    </xdr:to>
    <xdr:pic>
      <xdr:nvPicPr>
        <xdr:cNvPr id="2" name="Picture 601" descr="Logo 25 Anivers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0"/>
          <a:ext cx="141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66675</xdr:rowOff>
    </xdr:from>
    <xdr:to>
      <xdr:col>1</xdr:col>
      <xdr:colOff>1571625</xdr:colOff>
      <xdr:row>5</xdr:row>
      <xdr:rowOff>142875</xdr:rowOff>
    </xdr:to>
    <xdr:pic>
      <xdr:nvPicPr>
        <xdr:cNvPr id="1" name="2 Imagen" descr="LOGOJALIS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675"/>
          <a:ext cx="1352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0</xdr:row>
      <xdr:rowOff>123825</xdr:rowOff>
    </xdr:from>
    <xdr:to>
      <xdr:col>14</xdr:col>
      <xdr:colOff>419100</xdr:colOff>
      <xdr:row>5</xdr:row>
      <xdr:rowOff>76200</xdr:rowOff>
    </xdr:to>
    <xdr:pic>
      <xdr:nvPicPr>
        <xdr:cNvPr id="2" name="Picture 601" descr="Logo 25 Anivers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23825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152400</xdr:rowOff>
    </xdr:from>
    <xdr:to>
      <xdr:col>2</xdr:col>
      <xdr:colOff>619125</xdr:colOff>
      <xdr:row>4</xdr:row>
      <xdr:rowOff>104775</xdr:rowOff>
    </xdr:to>
    <xdr:pic>
      <xdr:nvPicPr>
        <xdr:cNvPr id="1" name="2 Imagen" descr="LOGOJALIS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1990725</xdr:colOff>
      <xdr:row>0</xdr:row>
      <xdr:rowOff>123825</xdr:rowOff>
    </xdr:from>
    <xdr:to>
      <xdr:col>3</xdr:col>
      <xdr:colOff>723900</xdr:colOff>
      <xdr:row>5</xdr:row>
      <xdr:rowOff>85725</xdr:rowOff>
    </xdr:to>
    <xdr:pic>
      <xdr:nvPicPr>
        <xdr:cNvPr id="2" name="Picture 601" descr="Logo 25 Anivers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238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zoomScalePageLayoutView="0" workbookViewId="0" topLeftCell="A13">
      <selection activeCell="A27" sqref="A27:IV36"/>
    </sheetView>
  </sheetViews>
  <sheetFormatPr defaultColWidth="4.7109375" defaultRowHeight="15"/>
  <cols>
    <col min="1" max="1" width="2.140625" style="9" customWidth="1"/>
    <col min="2" max="2" width="34.00390625" style="2" customWidth="1"/>
    <col min="3" max="3" width="12.00390625" style="2" customWidth="1"/>
    <col min="4" max="4" width="11.57421875" style="2" bestFit="1" customWidth="1"/>
    <col min="5" max="5" width="11.8515625" style="2" bestFit="1" customWidth="1"/>
    <col min="6" max="6" width="11.57421875" style="2" bestFit="1" customWidth="1"/>
    <col min="7" max="7" width="10.28125" style="2" customWidth="1"/>
    <col min="8" max="8" width="11.57421875" style="2" bestFit="1" customWidth="1"/>
    <col min="9" max="9" width="10.8515625" style="2" customWidth="1"/>
    <col min="10" max="10" width="9.421875" style="2" customWidth="1"/>
    <col min="11" max="14" width="10.28125" style="2" customWidth="1"/>
    <col min="15" max="15" width="10.8515625" style="2" customWidth="1"/>
    <col min="16" max="250" width="11.421875" style="2" customWidth="1"/>
    <col min="251" max="16384" width="4.7109375" style="2" customWidth="1"/>
  </cols>
  <sheetData>
    <row r="1" spans="1:20" ht="45">
      <c r="A1" s="1"/>
      <c r="C1" s="3" t="s">
        <v>140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0" ht="18">
      <c r="A2" s="6"/>
      <c r="D2" s="7" t="s">
        <v>0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3:16" ht="20.25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12" ht="12.75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>
      <c r="A5" s="149"/>
      <c r="B5" s="151" t="s">
        <v>1</v>
      </c>
      <c r="C5" s="153" t="s">
        <v>135</v>
      </c>
      <c r="D5" s="155" t="s">
        <v>134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ht="12.75">
      <c r="A6" s="150"/>
      <c r="B6" s="152"/>
      <c r="C6" s="154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18" s="23" customFormat="1" ht="11.25">
      <c r="A7" s="25"/>
      <c r="B7" s="20" t="s">
        <v>136</v>
      </c>
      <c r="C7" s="113">
        <f aca="true" t="shared" si="0" ref="C7:C17">SUM(D7:O7)</f>
        <v>229920</v>
      </c>
      <c r="D7" s="22">
        <f>16240*3</f>
        <v>48720</v>
      </c>
      <c r="E7" s="22">
        <f>16240*2</f>
        <v>32480</v>
      </c>
      <c r="F7" s="22">
        <v>0</v>
      </c>
      <c r="G7" s="22">
        <v>25000</v>
      </c>
      <c r="H7" s="26">
        <v>0</v>
      </c>
      <c r="I7" s="22">
        <f>16240*2</f>
        <v>32480</v>
      </c>
      <c r="J7" s="27">
        <v>16240</v>
      </c>
      <c r="K7" s="28">
        <v>0</v>
      </c>
      <c r="L7" s="28">
        <v>0</v>
      </c>
      <c r="M7" s="28">
        <v>0</v>
      </c>
      <c r="N7" s="28">
        <v>25000</v>
      </c>
      <c r="O7" s="28">
        <v>50000</v>
      </c>
      <c r="Q7" s="17"/>
      <c r="R7" s="17"/>
    </row>
    <row r="8" spans="1:18" s="23" customFormat="1" ht="11.25">
      <c r="A8" s="25"/>
      <c r="B8" s="20" t="s">
        <v>143</v>
      </c>
      <c r="C8" s="113">
        <f t="shared" si="0"/>
        <v>240000</v>
      </c>
      <c r="D8" s="22">
        <v>20000</v>
      </c>
      <c r="E8" s="22">
        <v>20000</v>
      </c>
      <c r="F8" s="22">
        <v>20000</v>
      </c>
      <c r="G8" s="22">
        <v>20000</v>
      </c>
      <c r="H8" s="22">
        <v>20000</v>
      </c>
      <c r="I8" s="22">
        <v>20000</v>
      </c>
      <c r="J8" s="22">
        <v>20000</v>
      </c>
      <c r="K8" s="22">
        <v>20000</v>
      </c>
      <c r="L8" s="22">
        <v>20000</v>
      </c>
      <c r="M8" s="22">
        <v>20000</v>
      </c>
      <c r="N8" s="22">
        <v>20000</v>
      </c>
      <c r="O8" s="22">
        <v>20000</v>
      </c>
      <c r="Q8" s="17"/>
      <c r="R8" s="17"/>
    </row>
    <row r="9" spans="1:18" s="23" customFormat="1" ht="11.25">
      <c r="A9" s="25"/>
      <c r="B9" s="20" t="s">
        <v>137</v>
      </c>
      <c r="C9" s="113">
        <f t="shared" si="0"/>
        <v>58000</v>
      </c>
      <c r="D9" s="22">
        <v>0</v>
      </c>
      <c r="E9" s="22">
        <f>2000*12</f>
        <v>24000</v>
      </c>
      <c r="F9" s="22">
        <f>2000*17</f>
        <v>34000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Q9" s="17"/>
      <c r="R9" s="17"/>
    </row>
    <row r="10" spans="1:18" s="23" customFormat="1" ht="11.25">
      <c r="A10" s="25"/>
      <c r="B10" s="20" t="s">
        <v>138</v>
      </c>
      <c r="C10" s="113">
        <f t="shared" si="0"/>
        <v>71500</v>
      </c>
      <c r="D10" s="22">
        <v>1000</v>
      </c>
      <c r="E10" s="22">
        <v>3500</v>
      </c>
      <c r="F10" s="22">
        <v>5500</v>
      </c>
      <c r="G10" s="22">
        <v>20000</v>
      </c>
      <c r="H10" s="26">
        <v>5000</v>
      </c>
      <c r="I10" s="22">
        <v>12000</v>
      </c>
      <c r="J10" s="27">
        <v>3200</v>
      </c>
      <c r="K10" s="28">
        <v>3600</v>
      </c>
      <c r="L10" s="28">
        <v>9000</v>
      </c>
      <c r="M10" s="28">
        <v>4200</v>
      </c>
      <c r="N10" s="28">
        <v>1500</v>
      </c>
      <c r="O10" s="28">
        <v>3000</v>
      </c>
      <c r="Q10" s="17"/>
      <c r="R10" s="17"/>
    </row>
    <row r="11" spans="1:18" s="23" customFormat="1" ht="11.25">
      <c r="A11" s="25"/>
      <c r="B11" s="20" t="s">
        <v>14</v>
      </c>
      <c r="C11" s="113">
        <f t="shared" si="0"/>
        <v>912000</v>
      </c>
      <c r="D11" s="22">
        <v>61500</v>
      </c>
      <c r="E11" s="22">
        <v>61500</v>
      </c>
      <c r="F11" s="22">
        <v>76500</v>
      </c>
      <c r="G11" s="22">
        <v>75000</v>
      </c>
      <c r="H11" s="22">
        <v>76500</v>
      </c>
      <c r="I11" s="22">
        <v>76500</v>
      </c>
      <c r="J11" s="22">
        <v>75000</v>
      </c>
      <c r="K11" s="22">
        <v>105000</v>
      </c>
      <c r="L11" s="22">
        <v>76500</v>
      </c>
      <c r="M11" s="22">
        <v>76500</v>
      </c>
      <c r="N11" s="22">
        <v>76500</v>
      </c>
      <c r="O11" s="22">
        <v>75000</v>
      </c>
      <c r="Q11" s="17"/>
      <c r="R11" s="17"/>
    </row>
    <row r="12" spans="1:18" s="23" customFormat="1" ht="11.25">
      <c r="A12" s="25"/>
      <c r="B12" s="20" t="s">
        <v>15</v>
      </c>
      <c r="C12" s="113">
        <f t="shared" si="0"/>
        <v>751440</v>
      </c>
      <c r="D12" s="22">
        <v>27360</v>
      </c>
      <c r="E12" s="22">
        <v>83600</v>
      </c>
      <c r="F12" s="22">
        <v>49200</v>
      </c>
      <c r="G12" s="22">
        <v>73600</v>
      </c>
      <c r="H12" s="22">
        <v>90400</v>
      </c>
      <c r="I12" s="22">
        <v>75840</v>
      </c>
      <c r="J12" s="22">
        <v>5040</v>
      </c>
      <c r="K12" s="22">
        <v>78200</v>
      </c>
      <c r="L12" s="22">
        <v>76000</v>
      </c>
      <c r="M12" s="22">
        <v>84800</v>
      </c>
      <c r="N12" s="22">
        <v>83200</v>
      </c>
      <c r="O12" s="22">
        <v>24200</v>
      </c>
      <c r="Q12" s="17"/>
      <c r="R12" s="17"/>
    </row>
    <row r="13" spans="1:21" s="23" customFormat="1" ht="11.25">
      <c r="A13" s="25"/>
      <c r="B13" s="20" t="s">
        <v>16</v>
      </c>
      <c r="C13" s="113">
        <f t="shared" si="0"/>
        <v>108000</v>
      </c>
      <c r="D13" s="22">
        <v>0</v>
      </c>
      <c r="E13" s="22">
        <v>0</v>
      </c>
      <c r="F13" s="22">
        <v>0</v>
      </c>
      <c r="G13" s="22">
        <v>0</v>
      </c>
      <c r="H13" s="26">
        <v>0</v>
      </c>
      <c r="I13" s="22">
        <v>0</v>
      </c>
      <c r="J13" s="27">
        <v>108000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15"/>
      <c r="Q13" s="116"/>
      <c r="R13" s="115"/>
      <c r="S13" s="115"/>
      <c r="T13" s="115"/>
      <c r="U13" s="115"/>
    </row>
    <row r="14" spans="1:21" s="23" customFormat="1" ht="11.25">
      <c r="A14" s="25"/>
      <c r="B14" s="20" t="s">
        <v>17</v>
      </c>
      <c r="C14" s="113">
        <f t="shared" si="0"/>
        <v>40000</v>
      </c>
      <c r="D14" s="22">
        <v>0</v>
      </c>
      <c r="E14" s="22">
        <v>0</v>
      </c>
      <c r="F14" s="22">
        <v>0</v>
      </c>
      <c r="G14" s="22">
        <v>0</v>
      </c>
      <c r="H14" s="26">
        <v>0</v>
      </c>
      <c r="I14" s="22">
        <v>0</v>
      </c>
      <c r="J14" s="27">
        <v>30000</v>
      </c>
      <c r="K14" s="28">
        <v>10000</v>
      </c>
      <c r="L14" s="28">
        <v>0</v>
      </c>
      <c r="M14" s="28">
        <v>0</v>
      </c>
      <c r="N14" s="28">
        <v>0</v>
      </c>
      <c r="O14" s="28">
        <v>0</v>
      </c>
      <c r="P14" s="115"/>
      <c r="Q14" s="116"/>
      <c r="R14" s="115"/>
      <c r="S14" s="115"/>
      <c r="T14" s="115"/>
      <c r="U14" s="115"/>
    </row>
    <row r="15" spans="1:17" s="23" customFormat="1" ht="11.25">
      <c r="A15" s="29"/>
      <c r="B15" s="20" t="s">
        <v>18</v>
      </c>
      <c r="C15" s="113">
        <f t="shared" si="0"/>
        <v>1063955</v>
      </c>
      <c r="D15" s="22">
        <v>49700</v>
      </c>
      <c r="E15" s="22">
        <v>92205</v>
      </c>
      <c r="F15" s="22">
        <v>92205</v>
      </c>
      <c r="G15" s="22">
        <v>92205</v>
      </c>
      <c r="H15" s="22">
        <v>92205</v>
      </c>
      <c r="I15" s="22">
        <v>92205</v>
      </c>
      <c r="J15" s="22">
        <v>92205</v>
      </c>
      <c r="K15" s="22">
        <v>92205</v>
      </c>
      <c r="L15" s="22">
        <v>92205</v>
      </c>
      <c r="M15" s="22">
        <v>92205</v>
      </c>
      <c r="N15" s="22">
        <v>92205</v>
      </c>
      <c r="O15" s="22">
        <v>92205</v>
      </c>
      <c r="Q15" s="24"/>
    </row>
    <row r="16" spans="1:17" s="23" customFormat="1" ht="11.25">
      <c r="A16" s="29"/>
      <c r="B16" s="20" t="s">
        <v>19</v>
      </c>
      <c r="C16" s="113">
        <f t="shared" si="0"/>
        <v>364189</v>
      </c>
      <c r="D16" s="22">
        <v>19339</v>
      </c>
      <c r="E16" s="22">
        <v>31350</v>
      </c>
      <c r="F16" s="22">
        <v>31350</v>
      </c>
      <c r="G16" s="22">
        <v>31350</v>
      </c>
      <c r="H16" s="22">
        <v>31350</v>
      </c>
      <c r="I16" s="22">
        <v>31350</v>
      </c>
      <c r="J16" s="22">
        <v>31350</v>
      </c>
      <c r="K16" s="22">
        <v>31350</v>
      </c>
      <c r="L16" s="22">
        <v>31350</v>
      </c>
      <c r="M16" s="22">
        <v>31350</v>
      </c>
      <c r="N16" s="22">
        <v>31350</v>
      </c>
      <c r="O16" s="22">
        <v>31350</v>
      </c>
      <c r="Q16" s="24"/>
    </row>
    <row r="17" spans="1:21" s="23" customFormat="1" ht="11.25">
      <c r="A17" s="29"/>
      <c r="B17" s="20" t="s">
        <v>20</v>
      </c>
      <c r="C17" s="113">
        <f t="shared" si="0"/>
        <v>36000</v>
      </c>
      <c r="D17" s="22">
        <v>3000</v>
      </c>
      <c r="E17" s="22">
        <v>3000</v>
      </c>
      <c r="F17" s="22">
        <v>3000</v>
      </c>
      <c r="G17" s="22">
        <v>3000</v>
      </c>
      <c r="H17" s="22">
        <v>3000</v>
      </c>
      <c r="I17" s="22">
        <v>3000</v>
      </c>
      <c r="J17" s="22">
        <v>3000</v>
      </c>
      <c r="K17" s="22">
        <v>3000</v>
      </c>
      <c r="L17" s="22">
        <v>3000</v>
      </c>
      <c r="M17" s="22">
        <v>3000</v>
      </c>
      <c r="N17" s="22">
        <v>3000</v>
      </c>
      <c r="O17" s="22">
        <v>3000</v>
      </c>
      <c r="P17" s="115"/>
      <c r="Q17" s="116"/>
      <c r="R17" s="115"/>
      <c r="S17" s="115"/>
      <c r="T17" s="115"/>
      <c r="U17" s="115"/>
    </row>
    <row r="18" spans="1:21" s="23" customFormat="1" ht="11.25">
      <c r="A18" s="30"/>
      <c r="B18" s="20" t="s">
        <v>21</v>
      </c>
      <c r="C18" s="113">
        <v>7000</v>
      </c>
      <c r="D18" s="22">
        <v>150</v>
      </c>
      <c r="E18" s="22">
        <v>150</v>
      </c>
      <c r="F18" s="22">
        <v>150</v>
      </c>
      <c r="G18" s="22">
        <v>250</v>
      </c>
      <c r="H18" s="22">
        <v>250</v>
      </c>
      <c r="I18" s="22">
        <v>250</v>
      </c>
      <c r="J18" s="22">
        <v>250</v>
      </c>
      <c r="K18" s="22">
        <v>250</v>
      </c>
      <c r="L18" s="22">
        <v>250</v>
      </c>
      <c r="M18" s="22">
        <v>250</v>
      </c>
      <c r="N18" s="22">
        <v>250</v>
      </c>
      <c r="O18" s="22">
        <v>250</v>
      </c>
      <c r="P18" s="115"/>
      <c r="Q18" s="116"/>
      <c r="R18" s="115"/>
      <c r="S18" s="115"/>
      <c r="T18" s="115"/>
      <c r="U18" s="115"/>
    </row>
    <row r="19" spans="1:251" ht="12.75">
      <c r="A19" s="31"/>
      <c r="B19" s="32" t="s">
        <v>22</v>
      </c>
      <c r="C19" s="33">
        <f aca="true" t="shared" si="1" ref="C19:I19">SUM(C7:C18)</f>
        <v>3882004</v>
      </c>
      <c r="D19" s="34">
        <f t="shared" si="1"/>
        <v>230769</v>
      </c>
      <c r="E19" s="34">
        <f t="shared" si="1"/>
        <v>351785</v>
      </c>
      <c r="F19" s="34">
        <f t="shared" si="1"/>
        <v>311905</v>
      </c>
      <c r="G19" s="34">
        <f t="shared" si="1"/>
        <v>340405</v>
      </c>
      <c r="H19" s="34">
        <f t="shared" si="1"/>
        <v>318705</v>
      </c>
      <c r="I19" s="34">
        <f t="shared" si="1"/>
        <v>343625</v>
      </c>
      <c r="J19" s="34">
        <f>SUM(J7:J16)</f>
        <v>381035</v>
      </c>
      <c r="K19" s="34">
        <f>SUM(K7:K18)</f>
        <v>343605</v>
      </c>
      <c r="L19" s="34">
        <f>SUM(L7:L18)</f>
        <v>308305</v>
      </c>
      <c r="M19" s="34">
        <f>SUM(M7:M18)</f>
        <v>312305</v>
      </c>
      <c r="N19" s="34">
        <f>SUM(N7:N18)</f>
        <v>333005</v>
      </c>
      <c r="O19" s="34">
        <f>SUM(O7:O18)</f>
        <v>299005</v>
      </c>
      <c r="P19" s="115"/>
      <c r="Q19" s="116"/>
      <c r="R19" s="115"/>
      <c r="S19" s="115"/>
      <c r="T19" s="115"/>
      <c r="U19" s="115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</row>
    <row r="20" spans="1:251" ht="12.75">
      <c r="A20" s="25"/>
      <c r="B20" s="35"/>
      <c r="C20" s="26"/>
      <c r="D20" s="22"/>
      <c r="E20" s="22"/>
      <c r="F20" s="22"/>
      <c r="G20" s="28"/>
      <c r="H20" s="22"/>
      <c r="I20" s="22"/>
      <c r="J20" s="28"/>
      <c r="K20" s="28"/>
      <c r="L20" s="28"/>
      <c r="M20" s="28"/>
      <c r="N20" s="28"/>
      <c r="O20" s="28"/>
      <c r="P20" s="115"/>
      <c r="Q20" s="116"/>
      <c r="R20" s="115"/>
      <c r="S20" s="115"/>
      <c r="T20" s="115"/>
      <c r="U20" s="11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</row>
    <row r="21" spans="1:251" ht="12.75">
      <c r="A21" s="25"/>
      <c r="B21" s="35" t="s">
        <v>23</v>
      </c>
      <c r="C21" s="21">
        <f>SUM(D21:O21)</f>
        <v>15428470.08</v>
      </c>
      <c r="D21" s="26">
        <v>1285705.84</v>
      </c>
      <c r="E21" s="26">
        <v>1285705.84</v>
      </c>
      <c r="F21" s="26">
        <v>1285705.84</v>
      </c>
      <c r="G21" s="26">
        <v>1285705.84</v>
      </c>
      <c r="H21" s="26">
        <v>1285705.84</v>
      </c>
      <c r="I21" s="26">
        <v>1285705.84</v>
      </c>
      <c r="J21" s="26">
        <v>1285705.84</v>
      </c>
      <c r="K21" s="26">
        <v>1285705.84</v>
      </c>
      <c r="L21" s="26">
        <v>1285705.84</v>
      </c>
      <c r="M21" s="26">
        <v>1285705.84</v>
      </c>
      <c r="N21" s="26">
        <v>1285705.84</v>
      </c>
      <c r="O21" s="26">
        <v>1285705.84</v>
      </c>
      <c r="P21" s="129"/>
      <c r="Q21" s="116"/>
      <c r="R21" s="115"/>
      <c r="S21" s="115"/>
      <c r="T21" s="115"/>
      <c r="U21" s="11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</row>
    <row r="22" spans="1:251" ht="12.75">
      <c r="A22" s="31"/>
      <c r="B22" s="32" t="s">
        <v>24</v>
      </c>
      <c r="C22" s="33">
        <f aca="true" t="shared" si="2" ref="C22:O22">SUM(C21:C21)</f>
        <v>15428470.08</v>
      </c>
      <c r="D22" s="33">
        <f t="shared" si="2"/>
        <v>1285705.84</v>
      </c>
      <c r="E22" s="33">
        <f t="shared" si="2"/>
        <v>1285705.84</v>
      </c>
      <c r="F22" s="33">
        <f t="shared" si="2"/>
        <v>1285705.84</v>
      </c>
      <c r="G22" s="33">
        <f t="shared" si="2"/>
        <v>1285705.84</v>
      </c>
      <c r="H22" s="33">
        <f t="shared" si="2"/>
        <v>1285705.84</v>
      </c>
      <c r="I22" s="33">
        <f t="shared" si="2"/>
        <v>1285705.84</v>
      </c>
      <c r="J22" s="33">
        <f t="shared" si="2"/>
        <v>1285705.84</v>
      </c>
      <c r="K22" s="33">
        <f t="shared" si="2"/>
        <v>1285705.84</v>
      </c>
      <c r="L22" s="33">
        <f t="shared" si="2"/>
        <v>1285705.84</v>
      </c>
      <c r="M22" s="33">
        <f t="shared" si="2"/>
        <v>1285705.84</v>
      </c>
      <c r="N22" s="33">
        <f t="shared" si="2"/>
        <v>1285705.84</v>
      </c>
      <c r="O22" s="33">
        <f t="shared" si="2"/>
        <v>1285705.84</v>
      </c>
      <c r="P22" s="129"/>
      <c r="Q22" s="116"/>
      <c r="R22" s="130"/>
      <c r="S22" s="130"/>
      <c r="T22" s="130"/>
      <c r="U22" s="130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2.75">
      <c r="A23" s="37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27"/>
      <c r="P23" s="115"/>
      <c r="Q23" s="116"/>
      <c r="R23" s="115"/>
      <c r="S23" s="115"/>
      <c r="T23" s="115"/>
      <c r="U23" s="115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</row>
    <row r="24" spans="1:251" ht="12.75">
      <c r="A24" s="39"/>
      <c r="B24" s="40" t="s">
        <v>25</v>
      </c>
      <c r="C24" s="41">
        <f>C19+C22</f>
        <v>19310474.08</v>
      </c>
      <c r="D24" s="41">
        <f aca="true" t="shared" si="3" ref="D24:O24">D19+D22</f>
        <v>1516474.84</v>
      </c>
      <c r="E24" s="41">
        <f t="shared" si="3"/>
        <v>1637490.84</v>
      </c>
      <c r="F24" s="41">
        <f t="shared" si="3"/>
        <v>1597610.84</v>
      </c>
      <c r="G24" s="41">
        <f t="shared" si="3"/>
        <v>1626110.84</v>
      </c>
      <c r="H24" s="41">
        <f t="shared" si="3"/>
        <v>1604410.84</v>
      </c>
      <c r="I24" s="41">
        <f t="shared" si="3"/>
        <v>1629330.84</v>
      </c>
      <c r="J24" s="41">
        <f t="shared" si="3"/>
        <v>1666740.84</v>
      </c>
      <c r="K24" s="41">
        <f t="shared" si="3"/>
        <v>1629310.84</v>
      </c>
      <c r="L24" s="41">
        <f t="shared" si="3"/>
        <v>1594010.84</v>
      </c>
      <c r="M24" s="41">
        <f t="shared" si="3"/>
        <v>1598010.84</v>
      </c>
      <c r="N24" s="41">
        <f t="shared" si="3"/>
        <v>1618710.84</v>
      </c>
      <c r="O24" s="128">
        <f t="shared" si="3"/>
        <v>1584710.84</v>
      </c>
      <c r="P24" s="131"/>
      <c r="Q24" s="116"/>
      <c r="R24" s="131"/>
      <c r="S24" s="131"/>
      <c r="T24" s="131"/>
      <c r="U24" s="13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</row>
    <row r="25" spans="1:25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5"/>
      <c r="Q25" s="115"/>
      <c r="R25" s="115"/>
      <c r="S25" s="115"/>
      <c r="T25" s="115"/>
      <c r="U25" s="11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</row>
    <row r="26" spans="1:251" ht="12.75">
      <c r="A26" s="45"/>
      <c r="B26" s="23"/>
      <c r="C26" s="111"/>
      <c r="D26" s="23"/>
      <c r="E26" s="23"/>
      <c r="F26" s="23"/>
      <c r="G26" s="23"/>
      <c r="H26" s="23"/>
      <c r="I26" s="24"/>
      <c r="J26" s="23"/>
      <c r="K26" s="23"/>
      <c r="L26" s="23"/>
      <c r="M26" s="23"/>
      <c r="N26" s="23"/>
      <c r="O26" s="23"/>
      <c r="P26" s="115"/>
      <c r="Q26" s="115"/>
      <c r="R26" s="115"/>
      <c r="S26" s="115"/>
      <c r="T26" s="115"/>
      <c r="U26" s="115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</row>
    <row r="27" spans="1:251" s="144" customFormat="1" ht="12.75">
      <c r="A27" s="114"/>
      <c r="B27" s="115"/>
      <c r="C27" s="115"/>
      <c r="D27" s="147"/>
      <c r="E27" s="147"/>
      <c r="F27" s="147"/>
      <c r="G27" s="115"/>
      <c r="H27" s="115"/>
      <c r="I27" s="115"/>
      <c r="J27" s="147"/>
      <c r="K27" s="147"/>
      <c r="L27" s="147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="144" customFormat="1" ht="12.75">
      <c r="A28" s="143"/>
    </row>
    <row r="29" spans="1:3" s="144" customFormat="1" ht="12.75">
      <c r="A29" s="143"/>
      <c r="C29" s="145"/>
    </row>
    <row r="30" s="144" customFormat="1" ht="12.75">
      <c r="A30" s="143"/>
    </row>
    <row r="31" spans="1:13" s="144" customFormat="1" ht="15" customHeight="1">
      <c r="A31" s="143"/>
      <c r="C31" s="146"/>
      <c r="D31" s="148"/>
      <c r="E31" s="148"/>
      <c r="F31" s="148"/>
      <c r="I31" s="148"/>
      <c r="J31" s="148"/>
      <c r="K31" s="148"/>
      <c r="L31" s="148"/>
      <c r="M31" s="148"/>
    </row>
    <row r="32" spans="1:12" s="144" customFormat="1" ht="12.75">
      <c r="A32" s="143"/>
      <c r="D32" s="147"/>
      <c r="E32" s="147"/>
      <c r="F32" s="147"/>
      <c r="J32" s="147"/>
      <c r="K32" s="147"/>
      <c r="L32" s="147"/>
    </row>
    <row r="33" s="144" customFormat="1" ht="12.75">
      <c r="A33" s="143"/>
    </row>
    <row r="34" s="144" customFormat="1" ht="12.75">
      <c r="A34" s="143"/>
    </row>
    <row r="35" s="144" customFormat="1" ht="12.75">
      <c r="A35" s="143"/>
    </row>
    <row r="36" s="144" customFormat="1" ht="12.75">
      <c r="A36" s="143"/>
    </row>
  </sheetData>
  <sheetProtection/>
  <mergeCells count="10">
    <mergeCell ref="D32:F32"/>
    <mergeCell ref="D27:F27"/>
    <mergeCell ref="J27:L27"/>
    <mergeCell ref="J32:L32"/>
    <mergeCell ref="I31:M31"/>
    <mergeCell ref="A5:A6"/>
    <mergeCell ref="B5:B6"/>
    <mergeCell ref="C5:C6"/>
    <mergeCell ref="D5:O5"/>
    <mergeCell ref="D31:F31"/>
  </mergeCells>
  <printOptions/>
  <pageMargins left="0.51" right="0.2362204724409449" top="0.7480314960629921" bottom="0.51" header="0.31496062992125984" footer="0.31496062992125984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10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8.140625" style="80" bestFit="1" customWidth="1"/>
    <col min="2" max="2" width="37.57421875" style="80" customWidth="1"/>
    <col min="3" max="3" width="13.421875" style="80" bestFit="1" customWidth="1"/>
    <col min="4" max="7" width="9.28125" style="109" customWidth="1"/>
    <col min="8" max="8" width="10.57421875" style="109" customWidth="1"/>
    <col min="9" max="9" width="9.57421875" style="109" customWidth="1"/>
    <col min="10" max="11" width="9.28125" style="109" customWidth="1"/>
    <col min="12" max="12" width="10.421875" style="109" customWidth="1"/>
    <col min="13" max="13" width="9.28125" style="109" customWidth="1"/>
    <col min="14" max="14" width="9.7109375" style="109" customWidth="1"/>
    <col min="15" max="15" width="9.28125" style="109" customWidth="1"/>
    <col min="16" max="16" width="11.421875" style="132" customWidth="1"/>
  </cols>
  <sheetData>
    <row r="1" spans="1:15" ht="18">
      <c r="A1" s="1"/>
      <c r="C1" s="1"/>
      <c r="D1" s="2"/>
      <c r="E1" s="2"/>
      <c r="F1"/>
      <c r="G1"/>
      <c r="H1" s="156"/>
      <c r="I1" s="156"/>
      <c r="J1" s="13"/>
      <c r="K1"/>
      <c r="L1" s="2"/>
      <c r="M1" s="4"/>
      <c r="N1" s="4"/>
      <c r="O1" s="4"/>
    </row>
    <row r="2" spans="1:15" ht="23.25">
      <c r="A2" s="1"/>
      <c r="C2"/>
      <c r="D2" s="121" t="s">
        <v>139</v>
      </c>
      <c r="E2"/>
      <c r="F2"/>
      <c r="G2"/>
      <c r="H2"/>
      <c r="I2"/>
      <c r="J2"/>
      <c r="K2" s="81"/>
      <c r="L2" s="82"/>
      <c r="M2" s="83"/>
      <c r="N2" s="83"/>
      <c r="O2" s="84"/>
    </row>
    <row r="3" spans="1:15" ht="18.75">
      <c r="A3" s="1"/>
      <c r="B3"/>
      <c r="C3"/>
      <c r="D3" s="85" t="s">
        <v>0</v>
      </c>
      <c r="E3"/>
      <c r="F3"/>
      <c r="G3"/>
      <c r="H3"/>
      <c r="I3"/>
      <c r="J3"/>
      <c r="K3" s="81"/>
      <c r="L3" s="86"/>
      <c r="M3" s="84"/>
      <c r="N3" s="157"/>
      <c r="O3" s="157"/>
    </row>
    <row r="4" spans="1:15" ht="15">
      <c r="A4" s="6"/>
      <c r="B4" s="6"/>
      <c r="C4" s="87"/>
      <c r="D4" s="8"/>
      <c r="E4" s="8"/>
      <c r="F4" s="8"/>
      <c r="G4" s="8"/>
      <c r="H4" s="88"/>
      <c r="I4" s="88"/>
      <c r="J4" s="88"/>
      <c r="K4" s="88"/>
      <c r="L4" s="88"/>
      <c r="M4" s="88"/>
      <c r="N4" s="88"/>
      <c r="O4" s="88"/>
    </row>
    <row r="5" spans="1:211" ht="15" customHeight="1">
      <c r="A5" s="9"/>
      <c r="B5" s="2"/>
      <c r="C5" s="89"/>
      <c r="D5" s="11"/>
      <c r="E5" s="11"/>
      <c r="F5" s="11"/>
      <c r="G5" s="11"/>
      <c r="H5" s="90"/>
      <c r="I5" s="82"/>
      <c r="J5" s="81"/>
      <c r="K5" s="158"/>
      <c r="L5" s="158"/>
      <c r="M5" s="158"/>
      <c r="N5" s="158"/>
      <c r="O5" s="158"/>
      <c r="P5" s="13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</row>
    <row r="6" spans="1:211" ht="15">
      <c r="A6" s="91"/>
      <c r="B6" s="92"/>
      <c r="C6" s="92"/>
      <c r="D6" s="93"/>
      <c r="E6" s="93"/>
      <c r="F6" s="93"/>
      <c r="G6" s="93"/>
      <c r="H6" s="93"/>
      <c r="I6" s="93"/>
      <c r="J6" s="94"/>
      <c r="K6" s="94"/>
      <c r="L6" s="94"/>
      <c r="M6" s="94"/>
      <c r="N6" s="94"/>
      <c r="O6" s="95"/>
      <c r="P6" s="124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16" ht="14.25">
      <c r="A7" s="159" t="s">
        <v>29</v>
      </c>
      <c r="B7" s="161" t="s">
        <v>40</v>
      </c>
      <c r="C7" s="125" t="s">
        <v>41</v>
      </c>
      <c r="D7" s="163" t="s">
        <v>42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P7" s="137"/>
    </row>
    <row r="8" spans="1:16" ht="14.25">
      <c r="A8" s="160"/>
      <c r="B8" s="162"/>
      <c r="C8" s="126" t="s">
        <v>43</v>
      </c>
      <c r="D8" s="96" t="s">
        <v>2</v>
      </c>
      <c r="E8" s="96" t="s">
        <v>3</v>
      </c>
      <c r="F8" s="96" t="s">
        <v>4</v>
      </c>
      <c r="G8" s="96" t="s">
        <v>5</v>
      </c>
      <c r="H8" s="96" t="s">
        <v>6</v>
      </c>
      <c r="I8" s="96" t="s">
        <v>7</v>
      </c>
      <c r="J8" s="96" t="s">
        <v>8</v>
      </c>
      <c r="K8" s="96" t="s">
        <v>9</v>
      </c>
      <c r="L8" s="96" t="s">
        <v>10</v>
      </c>
      <c r="M8" s="96" t="s">
        <v>11</v>
      </c>
      <c r="N8" s="139" t="s">
        <v>12</v>
      </c>
      <c r="O8" s="140" t="s">
        <v>13</v>
      </c>
      <c r="P8" s="137"/>
    </row>
    <row r="9" spans="1:16" ht="14.25">
      <c r="A9" s="97">
        <v>1131</v>
      </c>
      <c r="B9" s="98" t="s">
        <v>44</v>
      </c>
      <c r="C9" s="100">
        <f>SUM(D9:O9)</f>
        <v>12590400</v>
      </c>
      <c r="D9" s="100">
        <v>1049200</v>
      </c>
      <c r="E9" s="100">
        <v>1049200</v>
      </c>
      <c r="F9" s="100">
        <v>1049200</v>
      </c>
      <c r="G9" s="100">
        <v>1049200</v>
      </c>
      <c r="H9" s="100">
        <v>1049200</v>
      </c>
      <c r="I9" s="100">
        <v>1049200</v>
      </c>
      <c r="J9" s="100">
        <v>1049200</v>
      </c>
      <c r="K9" s="100">
        <v>1049200</v>
      </c>
      <c r="L9" s="100">
        <v>1049200</v>
      </c>
      <c r="M9" s="100">
        <v>1049200</v>
      </c>
      <c r="N9" s="122">
        <v>1049200</v>
      </c>
      <c r="O9" s="100">
        <v>1049200</v>
      </c>
      <c r="P9" s="137"/>
    </row>
    <row r="10" spans="1:16" ht="14.25">
      <c r="A10" s="97">
        <v>1221</v>
      </c>
      <c r="B10" s="101" t="s">
        <v>45</v>
      </c>
      <c r="C10" s="100">
        <f>SUM(D10:O10)</f>
        <v>500</v>
      </c>
      <c r="D10" s="100">
        <v>500</v>
      </c>
      <c r="E10" s="100">
        <v>0</v>
      </c>
      <c r="F10" s="100">
        <v>0</v>
      </c>
      <c r="G10" s="100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33">
        <v>0</v>
      </c>
      <c r="O10" s="99">
        <v>0</v>
      </c>
      <c r="P10" s="137"/>
    </row>
    <row r="11" spans="1:16" ht="14.25">
      <c r="A11" s="97">
        <v>1231</v>
      </c>
      <c r="B11" s="101" t="s">
        <v>46</v>
      </c>
      <c r="C11" s="100">
        <f>SUM(D11:O11)</f>
        <v>3000</v>
      </c>
      <c r="D11" s="100">
        <v>0</v>
      </c>
      <c r="E11" s="100">
        <v>0</v>
      </c>
      <c r="F11" s="100">
        <v>0</v>
      </c>
      <c r="G11" s="100">
        <v>0</v>
      </c>
      <c r="H11" s="99">
        <v>0</v>
      </c>
      <c r="I11" s="99">
        <v>0</v>
      </c>
      <c r="J11" s="99">
        <v>0</v>
      </c>
      <c r="K11" s="99">
        <v>3000</v>
      </c>
      <c r="L11" s="99">
        <v>0</v>
      </c>
      <c r="M11" s="99">
        <v>0</v>
      </c>
      <c r="N11" s="133">
        <v>0</v>
      </c>
      <c r="O11" s="99">
        <v>0</v>
      </c>
      <c r="P11" s="137"/>
    </row>
    <row r="12" spans="1:16" ht="22.5">
      <c r="A12" s="97">
        <v>1311</v>
      </c>
      <c r="B12" s="98" t="s">
        <v>47</v>
      </c>
      <c r="C12" s="100">
        <f>SUM(D12:O12)</f>
        <v>283560</v>
      </c>
      <c r="D12" s="100">
        <v>23630</v>
      </c>
      <c r="E12" s="100">
        <v>23630</v>
      </c>
      <c r="F12" s="100">
        <v>23630</v>
      </c>
      <c r="G12" s="100">
        <v>23630</v>
      </c>
      <c r="H12" s="100">
        <v>23630</v>
      </c>
      <c r="I12" s="100">
        <v>23630</v>
      </c>
      <c r="J12" s="100">
        <v>23630</v>
      </c>
      <c r="K12" s="100">
        <v>23630</v>
      </c>
      <c r="L12" s="100">
        <v>23630</v>
      </c>
      <c r="M12" s="100">
        <v>23630</v>
      </c>
      <c r="N12" s="122">
        <v>23630</v>
      </c>
      <c r="O12" s="100">
        <v>23630</v>
      </c>
      <c r="P12" s="137"/>
    </row>
    <row r="13" spans="1:16" ht="14.25">
      <c r="A13" s="97">
        <v>1321</v>
      </c>
      <c r="B13" s="98" t="s">
        <v>48</v>
      </c>
      <c r="C13" s="100">
        <f aca="true" t="shared" si="0" ref="C13:C29">SUM(D13:O13)</f>
        <v>289600</v>
      </c>
      <c r="D13" s="100">
        <v>8800</v>
      </c>
      <c r="E13" s="100">
        <v>8800</v>
      </c>
      <c r="F13" s="100">
        <v>8800</v>
      </c>
      <c r="G13" s="100">
        <v>8800</v>
      </c>
      <c r="H13" s="100">
        <v>8800</v>
      </c>
      <c r="I13" s="100">
        <v>8800</v>
      </c>
      <c r="J13" s="100">
        <v>8800</v>
      </c>
      <c r="K13" s="100">
        <v>192800</v>
      </c>
      <c r="L13" s="100">
        <v>8800</v>
      </c>
      <c r="M13" s="100">
        <v>8800</v>
      </c>
      <c r="N13" s="122">
        <v>8800</v>
      </c>
      <c r="O13" s="100">
        <v>8800</v>
      </c>
      <c r="P13" s="137"/>
    </row>
    <row r="14" spans="1:16" ht="14.25">
      <c r="A14" s="97">
        <v>1322</v>
      </c>
      <c r="B14" s="98" t="s">
        <v>49</v>
      </c>
      <c r="C14" s="100">
        <f t="shared" si="0"/>
        <v>1824999.9600000002</v>
      </c>
      <c r="D14" s="100">
        <v>152083.33</v>
      </c>
      <c r="E14" s="100">
        <v>152083.33</v>
      </c>
      <c r="F14" s="100">
        <v>152083.33</v>
      </c>
      <c r="G14" s="100">
        <v>152083.33</v>
      </c>
      <c r="H14" s="100">
        <v>152083.33</v>
      </c>
      <c r="I14" s="100">
        <v>152083.33</v>
      </c>
      <c r="J14" s="100">
        <v>152083.33</v>
      </c>
      <c r="K14" s="100">
        <v>152083.33</v>
      </c>
      <c r="L14" s="100">
        <v>152083.33</v>
      </c>
      <c r="M14" s="100">
        <v>152083.33</v>
      </c>
      <c r="N14" s="100">
        <v>152083.33</v>
      </c>
      <c r="O14" s="100">
        <v>152083.33</v>
      </c>
      <c r="P14" s="137"/>
    </row>
    <row r="15" spans="1:16" ht="14.25">
      <c r="A15" s="97">
        <v>1331</v>
      </c>
      <c r="B15" s="98" t="s">
        <v>50</v>
      </c>
      <c r="C15" s="100">
        <f t="shared" si="0"/>
        <v>212500</v>
      </c>
      <c r="D15" s="100">
        <v>25500</v>
      </c>
      <c r="E15" s="100">
        <v>15000</v>
      </c>
      <c r="F15" s="100">
        <v>15000</v>
      </c>
      <c r="G15" s="100">
        <v>31000</v>
      </c>
      <c r="H15" s="99">
        <v>15000</v>
      </c>
      <c r="I15" s="99">
        <v>15000</v>
      </c>
      <c r="J15" s="99">
        <v>15000</v>
      </c>
      <c r="K15" s="99">
        <v>15000</v>
      </c>
      <c r="L15" s="99">
        <v>15000</v>
      </c>
      <c r="M15" s="99">
        <v>15000</v>
      </c>
      <c r="N15" s="133">
        <v>15000</v>
      </c>
      <c r="O15" s="99">
        <v>21000</v>
      </c>
      <c r="P15" s="137"/>
    </row>
    <row r="16" spans="1:16" ht="14.25">
      <c r="A16" s="97">
        <v>1411</v>
      </c>
      <c r="B16" s="98" t="s">
        <v>51</v>
      </c>
      <c r="C16" s="100">
        <f t="shared" si="0"/>
        <v>891600</v>
      </c>
      <c r="D16" s="100">
        <v>74300</v>
      </c>
      <c r="E16" s="100">
        <v>74300</v>
      </c>
      <c r="F16" s="100">
        <v>74300</v>
      </c>
      <c r="G16" s="100">
        <v>74300</v>
      </c>
      <c r="H16" s="100">
        <v>74300</v>
      </c>
      <c r="I16" s="100">
        <v>74300</v>
      </c>
      <c r="J16" s="100">
        <v>74300</v>
      </c>
      <c r="K16" s="100">
        <v>74300</v>
      </c>
      <c r="L16" s="100">
        <v>74300</v>
      </c>
      <c r="M16" s="100">
        <v>74300</v>
      </c>
      <c r="N16" s="122">
        <v>74300</v>
      </c>
      <c r="O16" s="100">
        <v>74300</v>
      </c>
      <c r="P16" s="137"/>
    </row>
    <row r="17" spans="1:16" ht="14.25">
      <c r="A17" s="97">
        <v>1421</v>
      </c>
      <c r="B17" s="98" t="s">
        <v>52</v>
      </c>
      <c r="C17" s="100">
        <f t="shared" si="0"/>
        <v>402000</v>
      </c>
      <c r="D17" s="100">
        <v>33500</v>
      </c>
      <c r="E17" s="100">
        <v>33500</v>
      </c>
      <c r="F17" s="100">
        <v>33500</v>
      </c>
      <c r="G17" s="100">
        <v>33500</v>
      </c>
      <c r="H17" s="100">
        <v>33500</v>
      </c>
      <c r="I17" s="100">
        <v>33500</v>
      </c>
      <c r="J17" s="100">
        <v>33500</v>
      </c>
      <c r="K17" s="100">
        <v>33500</v>
      </c>
      <c r="L17" s="100">
        <v>33500</v>
      </c>
      <c r="M17" s="100">
        <v>33500</v>
      </c>
      <c r="N17" s="122">
        <v>33500</v>
      </c>
      <c r="O17" s="100">
        <v>33500</v>
      </c>
      <c r="P17" s="137"/>
    </row>
    <row r="18" spans="1:16" ht="14.25">
      <c r="A18" s="97">
        <v>1431</v>
      </c>
      <c r="B18" s="98" t="s">
        <v>53</v>
      </c>
      <c r="C18" s="100">
        <f t="shared" si="0"/>
        <v>2298000</v>
      </c>
      <c r="D18" s="100">
        <v>191500</v>
      </c>
      <c r="E18" s="100">
        <v>191500</v>
      </c>
      <c r="F18" s="100">
        <v>191500</v>
      </c>
      <c r="G18" s="100">
        <v>191500</v>
      </c>
      <c r="H18" s="100">
        <v>191500</v>
      </c>
      <c r="I18" s="100">
        <v>191500</v>
      </c>
      <c r="J18" s="100">
        <v>191500</v>
      </c>
      <c r="K18" s="100">
        <v>191500</v>
      </c>
      <c r="L18" s="100">
        <v>191500</v>
      </c>
      <c r="M18" s="100">
        <v>191500</v>
      </c>
      <c r="N18" s="122">
        <v>191500</v>
      </c>
      <c r="O18" s="100">
        <v>191500</v>
      </c>
      <c r="P18" s="137"/>
    </row>
    <row r="19" spans="1:211" ht="14.25">
      <c r="A19" s="97">
        <v>1432</v>
      </c>
      <c r="B19" s="98" t="s">
        <v>54</v>
      </c>
      <c r="C19" s="100">
        <f t="shared" si="0"/>
        <v>264000</v>
      </c>
      <c r="D19" s="100">
        <v>22000</v>
      </c>
      <c r="E19" s="100">
        <v>22000</v>
      </c>
      <c r="F19" s="100">
        <v>22000</v>
      </c>
      <c r="G19" s="100">
        <v>22000</v>
      </c>
      <c r="H19" s="100">
        <v>22000</v>
      </c>
      <c r="I19" s="100">
        <v>22000</v>
      </c>
      <c r="J19" s="100">
        <v>22000</v>
      </c>
      <c r="K19" s="100">
        <v>22000</v>
      </c>
      <c r="L19" s="100">
        <v>22000</v>
      </c>
      <c r="M19" s="100">
        <v>22000</v>
      </c>
      <c r="N19" s="122">
        <v>22000</v>
      </c>
      <c r="O19" s="100">
        <v>22000</v>
      </c>
      <c r="P19" s="137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</row>
    <row r="20" spans="1:211" ht="14.25">
      <c r="A20" s="97">
        <v>1441</v>
      </c>
      <c r="B20" s="98" t="s">
        <v>55</v>
      </c>
      <c r="C20" s="100">
        <f t="shared" si="0"/>
        <v>157500</v>
      </c>
      <c r="D20" s="100">
        <v>0</v>
      </c>
      <c r="E20" s="100">
        <v>0</v>
      </c>
      <c r="F20" s="100">
        <v>52500</v>
      </c>
      <c r="G20" s="100">
        <v>0</v>
      </c>
      <c r="H20" s="99">
        <v>0</v>
      </c>
      <c r="I20" s="99">
        <v>0</v>
      </c>
      <c r="J20" s="99">
        <v>52500</v>
      </c>
      <c r="K20" s="99">
        <v>0</v>
      </c>
      <c r="L20" s="99">
        <v>0</v>
      </c>
      <c r="M20" s="99">
        <v>0</v>
      </c>
      <c r="N20" s="133">
        <v>52500</v>
      </c>
      <c r="O20" s="99">
        <v>0</v>
      </c>
      <c r="P20" s="137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</row>
    <row r="21" spans="1:16" ht="14.25">
      <c r="A21" s="97">
        <v>1521</v>
      </c>
      <c r="B21" s="98" t="s">
        <v>56</v>
      </c>
      <c r="C21" s="100">
        <f t="shared" si="0"/>
        <v>71400</v>
      </c>
      <c r="D21" s="100">
        <v>23800</v>
      </c>
      <c r="E21" s="100">
        <v>0</v>
      </c>
      <c r="F21" s="100">
        <v>47600</v>
      </c>
      <c r="G21" s="100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33">
        <v>0</v>
      </c>
      <c r="O21" s="99">
        <v>0</v>
      </c>
      <c r="P21" s="137"/>
    </row>
    <row r="22" spans="1:16" ht="14.25">
      <c r="A22" s="97">
        <v>1531</v>
      </c>
      <c r="B22" s="101" t="s">
        <v>57</v>
      </c>
      <c r="C22" s="100">
        <f t="shared" si="0"/>
        <v>100500</v>
      </c>
      <c r="D22" s="100">
        <v>33500</v>
      </c>
      <c r="E22" s="100">
        <v>0</v>
      </c>
      <c r="F22" s="100">
        <v>67000</v>
      </c>
      <c r="G22" s="100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133">
        <v>0</v>
      </c>
      <c r="O22" s="99">
        <v>0</v>
      </c>
      <c r="P22" s="137"/>
    </row>
    <row r="23" spans="1:16" ht="14.25">
      <c r="A23" s="97">
        <v>1543</v>
      </c>
      <c r="B23" s="98" t="s">
        <v>58</v>
      </c>
      <c r="C23" s="100">
        <f t="shared" si="0"/>
        <v>60000</v>
      </c>
      <c r="D23" s="100">
        <v>10000</v>
      </c>
      <c r="E23" s="100">
        <v>0</v>
      </c>
      <c r="F23" s="100">
        <v>10000</v>
      </c>
      <c r="G23" s="100">
        <v>0</v>
      </c>
      <c r="H23" s="99">
        <v>10000</v>
      </c>
      <c r="I23" s="99">
        <v>0</v>
      </c>
      <c r="J23" s="99">
        <v>10000</v>
      </c>
      <c r="K23" s="99">
        <v>0</v>
      </c>
      <c r="L23" s="99">
        <v>10000</v>
      </c>
      <c r="M23" s="99">
        <v>0</v>
      </c>
      <c r="N23" s="133">
        <v>10000</v>
      </c>
      <c r="O23" s="99">
        <v>0</v>
      </c>
      <c r="P23" s="137"/>
    </row>
    <row r="24" spans="1:16" ht="22.5">
      <c r="A24" s="97">
        <v>1593</v>
      </c>
      <c r="B24" s="98" t="s">
        <v>59</v>
      </c>
      <c r="C24" s="100">
        <f t="shared" si="0"/>
        <v>30000</v>
      </c>
      <c r="D24" s="100">
        <v>15000</v>
      </c>
      <c r="E24" s="100">
        <v>0</v>
      </c>
      <c r="F24" s="100">
        <v>0</v>
      </c>
      <c r="G24" s="100">
        <v>0</v>
      </c>
      <c r="H24" s="99">
        <v>0</v>
      </c>
      <c r="I24" s="99">
        <v>0</v>
      </c>
      <c r="J24" s="99">
        <v>0</v>
      </c>
      <c r="K24" s="99">
        <v>15000</v>
      </c>
      <c r="L24" s="99">
        <v>0</v>
      </c>
      <c r="M24" s="99">
        <v>0</v>
      </c>
      <c r="N24" s="133">
        <v>0</v>
      </c>
      <c r="O24" s="99">
        <v>0</v>
      </c>
      <c r="P24" s="137"/>
    </row>
    <row r="25" spans="1:16" ht="14.25">
      <c r="A25" s="97">
        <v>1611</v>
      </c>
      <c r="B25" s="98" t="s">
        <v>60</v>
      </c>
      <c r="C25" s="100">
        <f t="shared" si="0"/>
        <v>530000</v>
      </c>
      <c r="D25" s="100">
        <v>0</v>
      </c>
      <c r="E25" s="100">
        <v>0</v>
      </c>
      <c r="F25" s="100">
        <v>0</v>
      </c>
      <c r="G25" s="100">
        <v>530000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33">
        <v>0</v>
      </c>
      <c r="O25" s="99">
        <v>0</v>
      </c>
      <c r="P25" s="137"/>
    </row>
    <row r="26" spans="1:16" ht="14.25">
      <c r="A26" s="97">
        <v>1612</v>
      </c>
      <c r="B26" s="98" t="s">
        <v>61</v>
      </c>
      <c r="C26" s="100">
        <f t="shared" si="0"/>
        <v>362000</v>
      </c>
      <c r="D26" s="100">
        <v>0</v>
      </c>
      <c r="E26" s="100">
        <v>0</v>
      </c>
      <c r="F26" s="100">
        <v>0</v>
      </c>
      <c r="G26" s="100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33">
        <v>0</v>
      </c>
      <c r="O26" s="99">
        <v>362000</v>
      </c>
      <c r="P26" s="137"/>
    </row>
    <row r="27" spans="1:16" ht="14.25">
      <c r="A27" s="97">
        <v>1712</v>
      </c>
      <c r="B27" s="98" t="s">
        <v>62</v>
      </c>
      <c r="C27" s="100">
        <f t="shared" si="0"/>
        <v>780000</v>
      </c>
      <c r="D27" s="100">
        <v>65000</v>
      </c>
      <c r="E27" s="100">
        <v>65000</v>
      </c>
      <c r="F27" s="100">
        <v>65000</v>
      </c>
      <c r="G27" s="100">
        <v>65000</v>
      </c>
      <c r="H27" s="100">
        <v>65000</v>
      </c>
      <c r="I27" s="100">
        <v>65000</v>
      </c>
      <c r="J27" s="100">
        <v>65000</v>
      </c>
      <c r="K27" s="100">
        <v>65000</v>
      </c>
      <c r="L27" s="100">
        <v>65000</v>
      </c>
      <c r="M27" s="100">
        <v>65000</v>
      </c>
      <c r="N27" s="122">
        <v>65000</v>
      </c>
      <c r="O27" s="100">
        <v>65000</v>
      </c>
      <c r="P27" s="137"/>
    </row>
    <row r="28" spans="1:16" ht="14.25">
      <c r="A28" s="97">
        <v>1713</v>
      </c>
      <c r="B28" s="98" t="s">
        <v>63</v>
      </c>
      <c r="C28" s="100">
        <f t="shared" si="0"/>
        <v>516000</v>
      </c>
      <c r="D28" s="100">
        <v>43000</v>
      </c>
      <c r="E28" s="100">
        <v>43000</v>
      </c>
      <c r="F28" s="100">
        <v>43000</v>
      </c>
      <c r="G28" s="100">
        <v>43000</v>
      </c>
      <c r="H28" s="100">
        <v>43000</v>
      </c>
      <c r="I28" s="100">
        <v>43000</v>
      </c>
      <c r="J28" s="100">
        <v>43000</v>
      </c>
      <c r="K28" s="100">
        <v>43000</v>
      </c>
      <c r="L28" s="100">
        <v>43000</v>
      </c>
      <c r="M28" s="100">
        <v>43000</v>
      </c>
      <c r="N28" s="122">
        <v>43000</v>
      </c>
      <c r="O28" s="100">
        <v>43000</v>
      </c>
      <c r="P28" s="137"/>
    </row>
    <row r="29" spans="1:211" ht="14.25">
      <c r="A29" s="97">
        <v>1715</v>
      </c>
      <c r="B29" s="98" t="s">
        <v>64</v>
      </c>
      <c r="C29" s="100">
        <f t="shared" si="0"/>
        <v>523000</v>
      </c>
      <c r="D29" s="100">
        <v>0</v>
      </c>
      <c r="E29" s="100">
        <v>0</v>
      </c>
      <c r="F29" s="100">
        <v>0</v>
      </c>
      <c r="G29" s="100">
        <v>0</v>
      </c>
      <c r="H29" s="99">
        <v>0</v>
      </c>
      <c r="I29" s="99">
        <v>0</v>
      </c>
      <c r="J29" s="99">
        <v>0</v>
      </c>
      <c r="K29" s="99">
        <v>0</v>
      </c>
      <c r="L29" s="99">
        <v>523000</v>
      </c>
      <c r="M29" s="99">
        <v>0</v>
      </c>
      <c r="N29" s="133">
        <v>0</v>
      </c>
      <c r="O29" s="99">
        <v>0</v>
      </c>
      <c r="P29" s="137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</row>
    <row r="30" spans="1:16" ht="14.25">
      <c r="A30" s="104"/>
      <c r="B30" s="104" t="s">
        <v>65</v>
      </c>
      <c r="C30" s="104">
        <f>SUM(C9:C29)</f>
        <v>22190559.96</v>
      </c>
      <c r="D30" s="76">
        <f>SUM(D9:D29)</f>
        <v>1771313.33</v>
      </c>
      <c r="E30" s="76">
        <f aca="true" t="shared" si="1" ref="E30:O30">SUM(E9:E29)</f>
        <v>1678013.33</v>
      </c>
      <c r="F30" s="76">
        <f t="shared" si="1"/>
        <v>1855113.33</v>
      </c>
      <c r="G30" s="76">
        <f t="shared" si="1"/>
        <v>2224013.33</v>
      </c>
      <c r="H30" s="76">
        <f t="shared" si="1"/>
        <v>1688013.33</v>
      </c>
      <c r="I30" s="76">
        <f t="shared" si="1"/>
        <v>1678013.33</v>
      </c>
      <c r="J30" s="76">
        <f t="shared" si="1"/>
        <v>1740513.33</v>
      </c>
      <c r="K30" s="76">
        <f t="shared" si="1"/>
        <v>1880013.33</v>
      </c>
      <c r="L30" s="76">
        <f t="shared" si="1"/>
        <v>2211013.33</v>
      </c>
      <c r="M30" s="76">
        <f t="shared" si="1"/>
        <v>1678013.33</v>
      </c>
      <c r="N30" s="134">
        <f t="shared" si="1"/>
        <v>1740513.33</v>
      </c>
      <c r="O30" s="141">
        <f t="shared" si="1"/>
        <v>2046013.33</v>
      </c>
      <c r="P30" s="138"/>
    </row>
    <row r="31" spans="1:16" ht="14.25">
      <c r="A31" s="97">
        <v>2111</v>
      </c>
      <c r="B31" s="98" t="s">
        <v>66</v>
      </c>
      <c r="C31" s="99">
        <f>SUM(D31:O31)</f>
        <v>24000</v>
      </c>
      <c r="D31" s="99">
        <v>10000</v>
      </c>
      <c r="E31" s="99">
        <v>1000</v>
      </c>
      <c r="F31" s="99">
        <v>500</v>
      </c>
      <c r="G31" s="99">
        <v>1000</v>
      </c>
      <c r="H31" s="99">
        <v>1000</v>
      </c>
      <c r="I31" s="99">
        <v>1000</v>
      </c>
      <c r="J31" s="99">
        <v>3000</v>
      </c>
      <c r="K31" s="99">
        <v>1500</v>
      </c>
      <c r="L31" s="99">
        <v>1500</v>
      </c>
      <c r="M31" s="99">
        <v>1000</v>
      </c>
      <c r="N31" s="133">
        <v>1000</v>
      </c>
      <c r="O31" s="99">
        <v>1500</v>
      </c>
      <c r="P31" s="137"/>
    </row>
    <row r="32" spans="1:16" ht="14.25">
      <c r="A32" s="97">
        <v>2121</v>
      </c>
      <c r="B32" s="98" t="s">
        <v>67</v>
      </c>
      <c r="C32" s="99">
        <f aca="true" t="shared" si="2" ref="C32:C60">SUM(D32:O32)</f>
        <v>2775</v>
      </c>
      <c r="D32" s="99">
        <v>800</v>
      </c>
      <c r="E32" s="99">
        <v>0</v>
      </c>
      <c r="F32" s="99">
        <v>275</v>
      </c>
      <c r="G32" s="99">
        <v>0</v>
      </c>
      <c r="H32" s="99">
        <v>200</v>
      </c>
      <c r="I32" s="99">
        <v>1500</v>
      </c>
      <c r="J32" s="99">
        <v>0</v>
      </c>
      <c r="K32" s="99">
        <v>0</v>
      </c>
      <c r="L32" s="99">
        <v>0</v>
      </c>
      <c r="M32" s="99">
        <v>0</v>
      </c>
      <c r="N32" s="133">
        <v>0</v>
      </c>
      <c r="O32" s="99">
        <v>0</v>
      </c>
      <c r="P32" s="137"/>
    </row>
    <row r="33" spans="1:16" ht="22.5">
      <c r="A33" s="97">
        <v>2141</v>
      </c>
      <c r="B33" s="98" t="s">
        <v>68</v>
      </c>
      <c r="C33" s="99">
        <f t="shared" si="2"/>
        <v>25000</v>
      </c>
      <c r="D33" s="99">
        <v>4000</v>
      </c>
      <c r="E33" s="99">
        <v>1000</v>
      </c>
      <c r="F33" s="99">
        <v>4000</v>
      </c>
      <c r="G33" s="99">
        <v>1000</v>
      </c>
      <c r="H33" s="99">
        <v>1000</v>
      </c>
      <c r="I33" s="99">
        <v>5000</v>
      </c>
      <c r="J33" s="99">
        <v>1000</v>
      </c>
      <c r="K33" s="99">
        <v>1000</v>
      </c>
      <c r="L33" s="99">
        <v>1000</v>
      </c>
      <c r="M33" s="99">
        <v>3000</v>
      </c>
      <c r="N33" s="133">
        <v>1000</v>
      </c>
      <c r="O33" s="99">
        <v>2000</v>
      </c>
      <c r="P33" s="137"/>
    </row>
    <row r="34" spans="1:16" ht="14.25">
      <c r="A34" s="97">
        <v>2161</v>
      </c>
      <c r="B34" s="98" t="s">
        <v>69</v>
      </c>
      <c r="C34" s="99">
        <f t="shared" si="2"/>
        <v>24500</v>
      </c>
      <c r="D34" s="99">
        <v>2500</v>
      </c>
      <c r="E34" s="99">
        <v>2000</v>
      </c>
      <c r="F34" s="99">
        <v>2000</v>
      </c>
      <c r="G34" s="99">
        <v>2000</v>
      </c>
      <c r="H34" s="99">
        <v>2000</v>
      </c>
      <c r="I34" s="99">
        <v>2000</v>
      </c>
      <c r="J34" s="99">
        <v>2000</v>
      </c>
      <c r="K34" s="99">
        <v>2000</v>
      </c>
      <c r="L34" s="99">
        <v>2000</v>
      </c>
      <c r="M34" s="99">
        <v>2000</v>
      </c>
      <c r="N34" s="133">
        <v>2000</v>
      </c>
      <c r="O34" s="99">
        <v>2000</v>
      </c>
      <c r="P34" s="137"/>
    </row>
    <row r="35" spans="1:16" ht="22.5">
      <c r="A35" s="97">
        <v>2214</v>
      </c>
      <c r="B35" s="98" t="s">
        <v>70</v>
      </c>
      <c r="C35" s="99">
        <f t="shared" si="2"/>
        <v>48000</v>
      </c>
      <c r="D35" s="99">
        <v>4000</v>
      </c>
      <c r="E35" s="99">
        <v>4000</v>
      </c>
      <c r="F35" s="99">
        <v>4000</v>
      </c>
      <c r="G35" s="99">
        <v>4000</v>
      </c>
      <c r="H35" s="99">
        <v>4000</v>
      </c>
      <c r="I35" s="99">
        <v>4000</v>
      </c>
      <c r="J35" s="99">
        <v>4000</v>
      </c>
      <c r="K35" s="99">
        <v>4000</v>
      </c>
      <c r="L35" s="99">
        <v>4000</v>
      </c>
      <c r="M35" s="99">
        <v>4000</v>
      </c>
      <c r="N35" s="133">
        <v>4000</v>
      </c>
      <c r="O35" s="99">
        <v>4000</v>
      </c>
      <c r="P35" s="137"/>
    </row>
    <row r="36" spans="1:16" ht="14.25">
      <c r="A36" s="97">
        <v>2221</v>
      </c>
      <c r="B36" s="98" t="s">
        <v>71</v>
      </c>
      <c r="C36" s="99">
        <f t="shared" si="2"/>
        <v>17000</v>
      </c>
      <c r="D36" s="99">
        <v>5000</v>
      </c>
      <c r="E36" s="99">
        <v>6000</v>
      </c>
      <c r="F36" s="99">
        <v>6000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33">
        <v>0</v>
      </c>
      <c r="O36" s="99">
        <v>0</v>
      </c>
      <c r="P36" s="137"/>
    </row>
    <row r="37" spans="1:16" ht="14.25">
      <c r="A37" s="97">
        <v>2231</v>
      </c>
      <c r="B37" s="98" t="s">
        <v>72</v>
      </c>
      <c r="C37" s="99">
        <f t="shared" si="2"/>
        <v>1000</v>
      </c>
      <c r="D37" s="99">
        <v>0</v>
      </c>
      <c r="E37" s="99">
        <v>0</v>
      </c>
      <c r="F37" s="99">
        <v>1000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133">
        <v>0</v>
      </c>
      <c r="O37" s="99">
        <v>0</v>
      </c>
      <c r="P37" s="137"/>
    </row>
    <row r="38" spans="1:16" ht="14.25">
      <c r="A38" s="97">
        <v>2411</v>
      </c>
      <c r="B38" s="98" t="s">
        <v>73</v>
      </c>
      <c r="C38" s="99">
        <f t="shared" si="2"/>
        <v>10000</v>
      </c>
      <c r="D38" s="99">
        <v>0</v>
      </c>
      <c r="E38" s="99">
        <v>10000</v>
      </c>
      <c r="F38" s="99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35">
        <v>0</v>
      </c>
      <c r="O38" s="105">
        <v>0</v>
      </c>
      <c r="P38" s="137"/>
    </row>
    <row r="39" spans="1:16" ht="14.25">
      <c r="A39" s="97">
        <v>2421</v>
      </c>
      <c r="B39" s="98" t="s">
        <v>74</v>
      </c>
      <c r="C39" s="99">
        <f t="shared" si="2"/>
        <v>15000</v>
      </c>
      <c r="D39" s="99">
        <v>0</v>
      </c>
      <c r="E39" s="99">
        <v>4000</v>
      </c>
      <c r="F39" s="99">
        <v>0</v>
      </c>
      <c r="G39" s="99">
        <v>4000</v>
      </c>
      <c r="H39" s="99">
        <v>0</v>
      </c>
      <c r="I39" s="99">
        <v>1100</v>
      </c>
      <c r="J39" s="99">
        <v>1100</v>
      </c>
      <c r="K39" s="99">
        <v>1200</v>
      </c>
      <c r="L39" s="99">
        <v>1200</v>
      </c>
      <c r="M39" s="99">
        <v>1200</v>
      </c>
      <c r="N39" s="133">
        <v>1200</v>
      </c>
      <c r="O39" s="99">
        <v>0</v>
      </c>
      <c r="P39" s="137"/>
    </row>
    <row r="40" spans="1:16" ht="14.25">
      <c r="A40" s="97">
        <v>2431</v>
      </c>
      <c r="B40" s="98" t="s">
        <v>75</v>
      </c>
      <c r="C40" s="99">
        <f t="shared" si="2"/>
        <v>4000</v>
      </c>
      <c r="D40" s="99">
        <v>0</v>
      </c>
      <c r="E40" s="99">
        <v>2000</v>
      </c>
      <c r="F40" s="99">
        <v>0</v>
      </c>
      <c r="G40" s="99">
        <v>0</v>
      </c>
      <c r="H40" s="99">
        <v>1000</v>
      </c>
      <c r="I40" s="99">
        <v>0</v>
      </c>
      <c r="J40" s="99">
        <v>1000</v>
      </c>
      <c r="K40" s="99">
        <v>0</v>
      </c>
      <c r="L40" s="99">
        <v>0</v>
      </c>
      <c r="M40" s="99">
        <v>0</v>
      </c>
      <c r="N40" s="133">
        <v>0</v>
      </c>
      <c r="O40" s="99">
        <v>0</v>
      </c>
      <c r="P40" s="137"/>
    </row>
    <row r="41" spans="1:16" ht="14.25">
      <c r="A41" s="97">
        <v>2451</v>
      </c>
      <c r="B41" s="98" t="s">
        <v>76</v>
      </c>
      <c r="C41" s="99">
        <f t="shared" si="2"/>
        <v>7000</v>
      </c>
      <c r="D41" s="99">
        <v>500</v>
      </c>
      <c r="E41" s="99">
        <v>4000</v>
      </c>
      <c r="F41" s="99">
        <v>0</v>
      </c>
      <c r="G41" s="99">
        <v>0</v>
      </c>
      <c r="H41" s="99">
        <v>1000</v>
      </c>
      <c r="I41" s="99">
        <v>0</v>
      </c>
      <c r="J41" s="99">
        <v>1000</v>
      </c>
      <c r="K41" s="99">
        <v>0</v>
      </c>
      <c r="L41" s="99">
        <v>0</v>
      </c>
      <c r="M41" s="99">
        <v>500</v>
      </c>
      <c r="N41" s="133">
        <v>0</v>
      </c>
      <c r="O41" s="99">
        <v>0</v>
      </c>
      <c r="P41" s="137"/>
    </row>
    <row r="42" spans="1:16" ht="14.25">
      <c r="A42" s="97">
        <v>2461</v>
      </c>
      <c r="B42" s="98" t="s">
        <v>77</v>
      </c>
      <c r="C42" s="99">
        <f t="shared" si="2"/>
        <v>26700</v>
      </c>
      <c r="D42" s="99">
        <v>1000</v>
      </c>
      <c r="E42" s="99">
        <v>5000</v>
      </c>
      <c r="F42" s="99">
        <v>1500</v>
      </c>
      <c r="G42" s="99">
        <v>4500</v>
      </c>
      <c r="H42" s="99">
        <v>500</v>
      </c>
      <c r="I42" s="99">
        <v>500</v>
      </c>
      <c r="J42" s="99">
        <v>2500</v>
      </c>
      <c r="K42" s="99">
        <v>2600</v>
      </c>
      <c r="L42" s="99">
        <v>2150</v>
      </c>
      <c r="M42" s="99">
        <v>2150</v>
      </c>
      <c r="N42" s="133">
        <v>2150</v>
      </c>
      <c r="O42" s="99">
        <v>2150</v>
      </c>
      <c r="P42" s="137"/>
    </row>
    <row r="43" spans="1:16" ht="14.25">
      <c r="A43" s="97">
        <v>2471</v>
      </c>
      <c r="B43" s="98" t="s">
        <v>78</v>
      </c>
      <c r="C43" s="99">
        <f t="shared" si="2"/>
        <v>18750</v>
      </c>
      <c r="D43" s="99">
        <v>4000</v>
      </c>
      <c r="E43" s="99">
        <v>1350</v>
      </c>
      <c r="F43" s="99">
        <v>1350</v>
      </c>
      <c r="G43" s="99">
        <v>1300</v>
      </c>
      <c r="H43" s="99">
        <v>1300</v>
      </c>
      <c r="I43" s="99">
        <v>1350</v>
      </c>
      <c r="J43" s="99">
        <v>1350</v>
      </c>
      <c r="K43" s="99">
        <v>1350</v>
      </c>
      <c r="L43" s="99">
        <v>1350</v>
      </c>
      <c r="M43" s="99">
        <v>1350</v>
      </c>
      <c r="N43" s="133">
        <v>1350</v>
      </c>
      <c r="O43" s="99">
        <v>1350</v>
      </c>
      <c r="P43" s="137"/>
    </row>
    <row r="44" spans="1:16" ht="14.25">
      <c r="A44" s="97">
        <v>2481</v>
      </c>
      <c r="B44" s="98" t="s">
        <v>79</v>
      </c>
      <c r="C44" s="99">
        <f t="shared" si="2"/>
        <v>21100</v>
      </c>
      <c r="D44" s="99">
        <v>1000</v>
      </c>
      <c r="E44" s="99">
        <v>2000</v>
      </c>
      <c r="F44" s="99">
        <v>4000</v>
      </c>
      <c r="G44" s="99">
        <v>2000</v>
      </c>
      <c r="H44" s="99">
        <v>1500</v>
      </c>
      <c r="I44" s="99">
        <v>1600</v>
      </c>
      <c r="J44" s="99">
        <v>1500</v>
      </c>
      <c r="K44" s="99">
        <v>1500</v>
      </c>
      <c r="L44" s="99">
        <v>1500</v>
      </c>
      <c r="M44" s="99">
        <v>1500</v>
      </c>
      <c r="N44" s="133">
        <v>1500</v>
      </c>
      <c r="O44" s="99">
        <v>1500</v>
      </c>
      <c r="P44" s="137"/>
    </row>
    <row r="45" spans="1:16" ht="22.5">
      <c r="A45" s="97">
        <v>2491</v>
      </c>
      <c r="B45" s="101" t="s">
        <v>80</v>
      </c>
      <c r="C45" s="100">
        <f t="shared" si="2"/>
        <v>156000</v>
      </c>
      <c r="D45" s="99">
        <v>12000</v>
      </c>
      <c r="E45" s="99">
        <v>11000</v>
      </c>
      <c r="F45" s="99">
        <v>11000</v>
      </c>
      <c r="G45" s="99">
        <v>13000</v>
      </c>
      <c r="H45" s="99">
        <v>12000</v>
      </c>
      <c r="I45" s="99">
        <v>11000</v>
      </c>
      <c r="J45" s="99">
        <v>21000</v>
      </c>
      <c r="K45" s="99">
        <v>13000</v>
      </c>
      <c r="L45" s="99">
        <v>14000</v>
      </c>
      <c r="M45" s="99">
        <v>13000</v>
      </c>
      <c r="N45" s="133">
        <v>13000</v>
      </c>
      <c r="O45" s="99">
        <v>12000</v>
      </c>
      <c r="P45" s="137"/>
    </row>
    <row r="46" spans="1:16" ht="14.25">
      <c r="A46" s="97">
        <v>2521</v>
      </c>
      <c r="B46" s="98" t="s">
        <v>81</v>
      </c>
      <c r="C46" s="99">
        <f t="shared" si="2"/>
        <v>81850</v>
      </c>
      <c r="D46" s="99">
        <v>11000</v>
      </c>
      <c r="E46" s="99">
        <v>9350</v>
      </c>
      <c r="F46" s="99">
        <v>8000</v>
      </c>
      <c r="G46" s="99">
        <v>7000</v>
      </c>
      <c r="H46" s="99">
        <v>6000</v>
      </c>
      <c r="I46" s="99">
        <v>6000</v>
      </c>
      <c r="J46" s="99">
        <v>5500</v>
      </c>
      <c r="K46" s="99">
        <v>5500</v>
      </c>
      <c r="L46" s="99">
        <v>5500</v>
      </c>
      <c r="M46" s="99">
        <v>6000</v>
      </c>
      <c r="N46" s="133">
        <v>6000</v>
      </c>
      <c r="O46" s="99">
        <v>6000</v>
      </c>
      <c r="P46" s="137"/>
    </row>
    <row r="47" spans="1:16" ht="14.25">
      <c r="A47" s="97">
        <v>2531</v>
      </c>
      <c r="B47" s="98" t="s">
        <v>82</v>
      </c>
      <c r="C47" s="99">
        <f t="shared" si="2"/>
        <v>2500</v>
      </c>
      <c r="D47" s="99">
        <v>0</v>
      </c>
      <c r="E47" s="99">
        <v>1500</v>
      </c>
      <c r="F47" s="99">
        <v>0</v>
      </c>
      <c r="G47" s="99">
        <v>0</v>
      </c>
      <c r="H47" s="99">
        <v>0</v>
      </c>
      <c r="I47" s="99">
        <v>0</v>
      </c>
      <c r="J47" s="99">
        <v>1000</v>
      </c>
      <c r="K47" s="99">
        <v>0</v>
      </c>
      <c r="L47" s="99">
        <v>0</v>
      </c>
      <c r="M47" s="99">
        <v>0</v>
      </c>
      <c r="N47" s="133">
        <v>0</v>
      </c>
      <c r="O47" s="99">
        <v>0</v>
      </c>
      <c r="P47" s="137"/>
    </row>
    <row r="48" spans="1:16" ht="14.25">
      <c r="A48" s="97">
        <v>2541</v>
      </c>
      <c r="B48" s="98" t="s">
        <v>83</v>
      </c>
      <c r="C48" s="99">
        <f t="shared" si="2"/>
        <v>2981</v>
      </c>
      <c r="D48" s="99">
        <v>0</v>
      </c>
      <c r="E48" s="99">
        <v>1981</v>
      </c>
      <c r="F48" s="99">
        <v>0</v>
      </c>
      <c r="G48" s="99">
        <v>0</v>
      </c>
      <c r="H48" s="99">
        <v>0</v>
      </c>
      <c r="I48" s="99">
        <v>0</v>
      </c>
      <c r="J48" s="99">
        <v>1000</v>
      </c>
      <c r="K48" s="99">
        <v>0</v>
      </c>
      <c r="L48" s="99">
        <v>0</v>
      </c>
      <c r="M48" s="99">
        <v>0</v>
      </c>
      <c r="N48" s="133">
        <v>0</v>
      </c>
      <c r="O48" s="99">
        <v>0</v>
      </c>
      <c r="P48" s="137"/>
    </row>
    <row r="49" spans="1:16" ht="14.25">
      <c r="A49" s="97">
        <v>2561</v>
      </c>
      <c r="B49" s="98" t="s">
        <v>84</v>
      </c>
      <c r="C49" s="99">
        <f t="shared" si="2"/>
        <v>27000</v>
      </c>
      <c r="D49" s="99">
        <v>2000</v>
      </c>
      <c r="E49" s="99">
        <v>12000</v>
      </c>
      <c r="F49" s="99">
        <v>0</v>
      </c>
      <c r="G49" s="99">
        <v>6000</v>
      </c>
      <c r="H49" s="99">
        <v>0</v>
      </c>
      <c r="I49" s="99">
        <v>0</v>
      </c>
      <c r="J49" s="99">
        <v>0</v>
      </c>
      <c r="K49" s="99">
        <v>0</v>
      </c>
      <c r="L49" s="99">
        <v>2000</v>
      </c>
      <c r="M49" s="99">
        <v>2000</v>
      </c>
      <c r="N49" s="133">
        <v>2000</v>
      </c>
      <c r="O49" s="99">
        <v>1000</v>
      </c>
      <c r="P49" s="137"/>
    </row>
    <row r="50" spans="1:16" ht="45">
      <c r="A50" s="97">
        <v>2611</v>
      </c>
      <c r="B50" s="98" t="s">
        <v>85</v>
      </c>
      <c r="C50" s="99">
        <f t="shared" si="2"/>
        <v>546000</v>
      </c>
      <c r="D50" s="99">
        <v>44500</v>
      </c>
      <c r="E50" s="99">
        <v>43000</v>
      </c>
      <c r="F50" s="99">
        <v>43000</v>
      </c>
      <c r="G50" s="99">
        <v>43000</v>
      </c>
      <c r="H50" s="99">
        <v>36500</v>
      </c>
      <c r="I50" s="99">
        <v>48000</v>
      </c>
      <c r="J50" s="99">
        <v>53000</v>
      </c>
      <c r="K50" s="99">
        <v>53000</v>
      </c>
      <c r="L50" s="99">
        <v>53000</v>
      </c>
      <c r="M50" s="99">
        <v>43000</v>
      </c>
      <c r="N50" s="133">
        <v>43000</v>
      </c>
      <c r="O50" s="99">
        <v>43000</v>
      </c>
      <c r="P50" s="137"/>
    </row>
    <row r="51" spans="1:16" ht="14.25">
      <c r="A51" s="97">
        <v>2711</v>
      </c>
      <c r="B51" s="98" t="s">
        <v>86</v>
      </c>
      <c r="C51" s="99">
        <f t="shared" si="2"/>
        <v>132500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30000</v>
      </c>
      <c r="J51" s="99">
        <v>0</v>
      </c>
      <c r="K51" s="99">
        <v>0</v>
      </c>
      <c r="L51" s="99">
        <v>0</v>
      </c>
      <c r="M51" s="99">
        <v>0</v>
      </c>
      <c r="N51" s="133">
        <v>0</v>
      </c>
      <c r="O51" s="99">
        <v>102500</v>
      </c>
      <c r="P51" s="137"/>
    </row>
    <row r="52" spans="1:16" ht="14.25">
      <c r="A52" s="97">
        <v>2721</v>
      </c>
      <c r="B52" s="98" t="s">
        <v>87</v>
      </c>
      <c r="C52" s="99">
        <f t="shared" si="2"/>
        <v>4200</v>
      </c>
      <c r="D52" s="99">
        <v>200</v>
      </c>
      <c r="E52" s="99">
        <v>500</v>
      </c>
      <c r="F52" s="99">
        <v>0</v>
      </c>
      <c r="G52" s="99">
        <v>0</v>
      </c>
      <c r="H52" s="99">
        <v>0</v>
      </c>
      <c r="I52" s="99">
        <v>1500</v>
      </c>
      <c r="J52" s="99">
        <v>1500</v>
      </c>
      <c r="K52" s="99">
        <v>0</v>
      </c>
      <c r="L52" s="99">
        <v>500</v>
      </c>
      <c r="M52" s="99">
        <v>0</v>
      </c>
      <c r="N52" s="133">
        <v>0</v>
      </c>
      <c r="O52" s="99">
        <v>0</v>
      </c>
      <c r="P52" s="137"/>
    </row>
    <row r="53" spans="1:16" ht="14.25">
      <c r="A53" s="97">
        <v>2731</v>
      </c>
      <c r="B53" s="98" t="s">
        <v>88</v>
      </c>
      <c r="C53" s="99">
        <f t="shared" si="2"/>
        <v>100200</v>
      </c>
      <c r="D53" s="99">
        <v>0</v>
      </c>
      <c r="E53" s="99">
        <v>0</v>
      </c>
      <c r="F53" s="99">
        <v>5200</v>
      </c>
      <c r="G53" s="99">
        <v>0</v>
      </c>
      <c r="H53" s="99">
        <v>0</v>
      </c>
      <c r="I53" s="99">
        <v>5000</v>
      </c>
      <c r="J53" s="99">
        <v>50000</v>
      </c>
      <c r="K53" s="99">
        <v>2000</v>
      </c>
      <c r="L53" s="99">
        <v>0</v>
      </c>
      <c r="M53" s="99">
        <v>0</v>
      </c>
      <c r="N53" s="133">
        <v>0</v>
      </c>
      <c r="O53" s="99">
        <v>38000</v>
      </c>
      <c r="P53" s="137"/>
    </row>
    <row r="54" spans="1:16" ht="14.25">
      <c r="A54" s="97">
        <v>2911</v>
      </c>
      <c r="B54" s="98" t="s">
        <v>89</v>
      </c>
      <c r="C54" s="99">
        <f t="shared" si="2"/>
        <v>24360</v>
      </c>
      <c r="D54" s="99">
        <v>2030</v>
      </c>
      <c r="E54" s="99">
        <v>2030</v>
      </c>
      <c r="F54" s="99">
        <v>3000</v>
      </c>
      <c r="G54" s="99">
        <v>1000</v>
      </c>
      <c r="H54" s="99">
        <v>2030</v>
      </c>
      <c r="I54" s="99">
        <v>3000</v>
      </c>
      <c r="J54" s="99">
        <v>2150</v>
      </c>
      <c r="K54" s="99">
        <v>2030</v>
      </c>
      <c r="L54" s="99">
        <v>2030</v>
      </c>
      <c r="M54" s="99">
        <v>2030</v>
      </c>
      <c r="N54" s="133">
        <v>2030</v>
      </c>
      <c r="O54" s="99">
        <v>1000</v>
      </c>
      <c r="P54" s="137"/>
    </row>
    <row r="55" spans="1:16" ht="14.25">
      <c r="A55" s="97">
        <v>2921</v>
      </c>
      <c r="B55" s="98" t="s">
        <v>90</v>
      </c>
      <c r="C55" s="99">
        <f t="shared" si="2"/>
        <v>14050</v>
      </c>
      <c r="D55" s="99">
        <v>1500</v>
      </c>
      <c r="E55" s="99">
        <v>2000</v>
      </c>
      <c r="F55" s="100">
        <v>1000</v>
      </c>
      <c r="G55" s="100">
        <v>1000</v>
      </c>
      <c r="H55" s="100">
        <v>1550</v>
      </c>
      <c r="I55" s="100">
        <v>1000</v>
      </c>
      <c r="J55" s="100">
        <v>1000</v>
      </c>
      <c r="K55" s="100">
        <v>1000</v>
      </c>
      <c r="L55" s="100">
        <v>1000</v>
      </c>
      <c r="M55" s="100">
        <v>1000</v>
      </c>
      <c r="N55" s="122">
        <v>1000</v>
      </c>
      <c r="O55" s="100">
        <v>1000</v>
      </c>
      <c r="P55" s="137"/>
    </row>
    <row r="56" spans="1:16" ht="33.75">
      <c r="A56" s="97">
        <v>2931</v>
      </c>
      <c r="B56" s="98" t="s">
        <v>91</v>
      </c>
      <c r="C56" s="99">
        <f t="shared" si="2"/>
        <v>4000</v>
      </c>
      <c r="D56" s="99">
        <v>0</v>
      </c>
      <c r="E56" s="99">
        <v>4000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133">
        <v>0</v>
      </c>
      <c r="O56" s="99">
        <v>0</v>
      </c>
      <c r="P56" s="137"/>
    </row>
    <row r="57" spans="1:16" ht="22.5">
      <c r="A57" s="97">
        <v>2941</v>
      </c>
      <c r="B57" s="98" t="s">
        <v>92</v>
      </c>
      <c r="C57" s="99">
        <f t="shared" si="2"/>
        <v>11000</v>
      </c>
      <c r="D57" s="99">
        <v>500</v>
      </c>
      <c r="E57" s="99">
        <v>2000</v>
      </c>
      <c r="F57" s="100">
        <v>1500</v>
      </c>
      <c r="G57" s="100">
        <v>500</v>
      </c>
      <c r="H57" s="100">
        <v>1500</v>
      </c>
      <c r="I57" s="100">
        <v>800</v>
      </c>
      <c r="J57" s="100">
        <v>700</v>
      </c>
      <c r="K57" s="100">
        <v>700</v>
      </c>
      <c r="L57" s="100">
        <v>700</v>
      </c>
      <c r="M57" s="100">
        <v>700</v>
      </c>
      <c r="N57" s="122">
        <v>700</v>
      </c>
      <c r="O57" s="100">
        <v>700</v>
      </c>
      <c r="P57" s="137"/>
    </row>
    <row r="58" spans="1:16" ht="22.5">
      <c r="A58" s="97">
        <v>2961</v>
      </c>
      <c r="B58" s="98" t="s">
        <v>93</v>
      </c>
      <c r="C58" s="99">
        <f t="shared" si="2"/>
        <v>63000</v>
      </c>
      <c r="D58" s="99">
        <v>13500</v>
      </c>
      <c r="E58" s="99">
        <v>16500</v>
      </c>
      <c r="F58" s="99">
        <v>14500</v>
      </c>
      <c r="G58" s="99">
        <v>2000</v>
      </c>
      <c r="H58" s="99">
        <v>2500</v>
      </c>
      <c r="I58" s="99">
        <v>2000</v>
      </c>
      <c r="J58" s="99">
        <v>2000</v>
      </c>
      <c r="K58" s="99">
        <v>2000</v>
      </c>
      <c r="L58" s="99">
        <v>2000</v>
      </c>
      <c r="M58" s="99">
        <v>2000</v>
      </c>
      <c r="N58" s="133">
        <v>2000</v>
      </c>
      <c r="O58" s="99">
        <v>2000</v>
      </c>
      <c r="P58" s="137"/>
    </row>
    <row r="59" spans="1:16" ht="22.5">
      <c r="A59" s="97">
        <v>2981</v>
      </c>
      <c r="B59" s="98" t="s">
        <v>94</v>
      </c>
      <c r="C59" s="99">
        <f t="shared" si="2"/>
        <v>105500</v>
      </c>
      <c r="D59" s="100">
        <v>10500</v>
      </c>
      <c r="E59" s="106">
        <v>45000</v>
      </c>
      <c r="F59" s="100">
        <v>3000</v>
      </c>
      <c r="G59" s="100">
        <v>5000</v>
      </c>
      <c r="H59" s="100">
        <v>5000</v>
      </c>
      <c r="I59" s="100">
        <v>5000</v>
      </c>
      <c r="J59" s="100">
        <v>8000</v>
      </c>
      <c r="K59" s="100">
        <v>8000</v>
      </c>
      <c r="L59" s="100">
        <v>7000</v>
      </c>
      <c r="M59" s="100">
        <v>3000</v>
      </c>
      <c r="N59" s="122">
        <v>3000</v>
      </c>
      <c r="O59" s="100">
        <v>3000</v>
      </c>
      <c r="P59" s="137"/>
    </row>
    <row r="60" spans="1:211" ht="22.5">
      <c r="A60" s="97">
        <v>2991</v>
      </c>
      <c r="B60" s="98" t="s">
        <v>95</v>
      </c>
      <c r="C60" s="99">
        <f t="shared" si="2"/>
        <v>8500</v>
      </c>
      <c r="D60" s="99">
        <v>1000</v>
      </c>
      <c r="E60" s="99">
        <v>2500</v>
      </c>
      <c r="F60" s="99">
        <v>0</v>
      </c>
      <c r="G60" s="99">
        <v>1000</v>
      </c>
      <c r="H60" s="99">
        <v>1000</v>
      </c>
      <c r="I60" s="99">
        <v>0</v>
      </c>
      <c r="J60" s="99">
        <v>1000</v>
      </c>
      <c r="K60" s="99">
        <v>0</v>
      </c>
      <c r="L60" s="99">
        <v>1000</v>
      </c>
      <c r="M60" s="99">
        <v>0</v>
      </c>
      <c r="N60" s="133">
        <v>1000</v>
      </c>
      <c r="O60" s="99">
        <v>0</v>
      </c>
      <c r="P60" s="137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</row>
    <row r="61" spans="1:16" ht="14.25">
      <c r="A61" s="104"/>
      <c r="B61" s="107" t="s">
        <v>96</v>
      </c>
      <c r="C61" s="107">
        <f>SUM(C31:C60)</f>
        <v>1528466</v>
      </c>
      <c r="D61" s="76">
        <f>SUM(D31:D60)</f>
        <v>131530</v>
      </c>
      <c r="E61" s="76">
        <f aca="true" t="shared" si="3" ref="E61:O61">SUM(E31:E60)</f>
        <v>195711</v>
      </c>
      <c r="F61" s="76">
        <f t="shared" si="3"/>
        <v>114825</v>
      </c>
      <c r="G61" s="76">
        <f t="shared" si="3"/>
        <v>99300</v>
      </c>
      <c r="H61" s="76">
        <f t="shared" si="3"/>
        <v>81580</v>
      </c>
      <c r="I61" s="76">
        <f t="shared" si="3"/>
        <v>131350</v>
      </c>
      <c r="J61" s="76">
        <f t="shared" si="3"/>
        <v>166300</v>
      </c>
      <c r="K61" s="76">
        <f t="shared" si="3"/>
        <v>102380</v>
      </c>
      <c r="L61" s="76">
        <f t="shared" si="3"/>
        <v>103430</v>
      </c>
      <c r="M61" s="76">
        <f t="shared" si="3"/>
        <v>89430</v>
      </c>
      <c r="N61" s="134">
        <f t="shared" si="3"/>
        <v>87930</v>
      </c>
      <c r="O61" s="141">
        <f t="shared" si="3"/>
        <v>224700</v>
      </c>
      <c r="P61" s="138"/>
    </row>
    <row r="62" spans="1:16" ht="14.25">
      <c r="A62" s="97">
        <v>3111</v>
      </c>
      <c r="B62" s="98" t="s">
        <v>97</v>
      </c>
      <c r="C62" s="99">
        <f>SUM(D62:O62)</f>
        <v>264000</v>
      </c>
      <c r="D62" s="99">
        <v>22000</v>
      </c>
      <c r="E62" s="99">
        <v>22000</v>
      </c>
      <c r="F62" s="99">
        <v>22000</v>
      </c>
      <c r="G62" s="99">
        <v>22000</v>
      </c>
      <c r="H62" s="99">
        <v>22000</v>
      </c>
      <c r="I62" s="99">
        <v>22000</v>
      </c>
      <c r="J62" s="99">
        <v>22000</v>
      </c>
      <c r="K62" s="99">
        <v>22000</v>
      </c>
      <c r="L62" s="99">
        <v>22000</v>
      </c>
      <c r="M62" s="99">
        <v>22000</v>
      </c>
      <c r="N62" s="133">
        <v>22000</v>
      </c>
      <c r="O62" s="99">
        <v>22000</v>
      </c>
      <c r="P62" s="137"/>
    </row>
    <row r="63" spans="1:16" ht="22.5">
      <c r="A63" s="97">
        <v>3113</v>
      </c>
      <c r="B63" s="98" t="s">
        <v>129</v>
      </c>
      <c r="C63" s="99">
        <f aca="true" t="shared" si="4" ref="C63:C88">SUM(D63:O63)</f>
        <v>180000</v>
      </c>
      <c r="D63" s="99">
        <v>15000</v>
      </c>
      <c r="E63" s="99">
        <v>15000</v>
      </c>
      <c r="F63" s="99">
        <v>15000</v>
      </c>
      <c r="G63" s="99">
        <v>15000</v>
      </c>
      <c r="H63" s="99">
        <v>15000</v>
      </c>
      <c r="I63" s="99">
        <v>15000</v>
      </c>
      <c r="J63" s="99">
        <v>15000</v>
      </c>
      <c r="K63" s="99">
        <v>15000</v>
      </c>
      <c r="L63" s="99">
        <v>15000</v>
      </c>
      <c r="M63" s="99">
        <v>15000</v>
      </c>
      <c r="N63" s="133">
        <v>15000</v>
      </c>
      <c r="O63" s="99">
        <v>15000</v>
      </c>
      <c r="P63" s="137"/>
    </row>
    <row r="64" spans="1:16" ht="14.25">
      <c r="A64" s="97">
        <v>3141</v>
      </c>
      <c r="B64" s="98" t="s">
        <v>98</v>
      </c>
      <c r="C64" s="99">
        <f t="shared" si="4"/>
        <v>24000</v>
      </c>
      <c r="D64" s="99">
        <v>2000</v>
      </c>
      <c r="E64" s="99">
        <v>2000</v>
      </c>
      <c r="F64" s="99">
        <v>2000</v>
      </c>
      <c r="G64" s="99">
        <v>2000</v>
      </c>
      <c r="H64" s="99">
        <v>2000</v>
      </c>
      <c r="I64" s="99">
        <v>2000</v>
      </c>
      <c r="J64" s="99">
        <v>2000</v>
      </c>
      <c r="K64" s="99">
        <v>2000</v>
      </c>
      <c r="L64" s="99">
        <v>2000</v>
      </c>
      <c r="M64" s="99">
        <v>2000</v>
      </c>
      <c r="N64" s="133">
        <v>2000</v>
      </c>
      <c r="O64" s="99">
        <v>2000</v>
      </c>
      <c r="P64" s="137"/>
    </row>
    <row r="65" spans="1:16" ht="22.5">
      <c r="A65" s="97">
        <v>3171</v>
      </c>
      <c r="B65" s="98" t="s">
        <v>99</v>
      </c>
      <c r="C65" s="99">
        <f t="shared" si="4"/>
        <v>10800</v>
      </c>
      <c r="D65" s="99">
        <v>900</v>
      </c>
      <c r="E65" s="99">
        <v>900</v>
      </c>
      <c r="F65" s="99">
        <v>900</v>
      </c>
      <c r="G65" s="99">
        <v>900</v>
      </c>
      <c r="H65" s="99">
        <v>900</v>
      </c>
      <c r="I65" s="99">
        <v>900</v>
      </c>
      <c r="J65" s="99">
        <v>900</v>
      </c>
      <c r="K65" s="99">
        <v>900</v>
      </c>
      <c r="L65" s="99">
        <v>900</v>
      </c>
      <c r="M65" s="99">
        <v>900</v>
      </c>
      <c r="N65" s="133">
        <v>900</v>
      </c>
      <c r="O65" s="99">
        <v>900</v>
      </c>
      <c r="P65" s="137"/>
    </row>
    <row r="66" spans="1:16" ht="14.25">
      <c r="A66" s="97">
        <v>3232</v>
      </c>
      <c r="B66" s="98" t="s">
        <v>131</v>
      </c>
      <c r="C66" s="99">
        <f t="shared" si="4"/>
        <v>24000</v>
      </c>
      <c r="D66" s="99">
        <v>2000</v>
      </c>
      <c r="E66" s="99">
        <v>2000</v>
      </c>
      <c r="F66" s="99">
        <v>2000</v>
      </c>
      <c r="G66" s="99">
        <v>2000</v>
      </c>
      <c r="H66" s="99">
        <v>2000</v>
      </c>
      <c r="I66" s="99">
        <v>2000</v>
      </c>
      <c r="J66" s="99">
        <v>2000</v>
      </c>
      <c r="K66" s="99">
        <v>2000</v>
      </c>
      <c r="L66" s="99">
        <v>2000</v>
      </c>
      <c r="M66" s="99">
        <v>2000</v>
      </c>
      <c r="N66" s="133">
        <v>2000</v>
      </c>
      <c r="O66" s="99">
        <v>2000</v>
      </c>
      <c r="P66" s="137"/>
    </row>
    <row r="67" spans="1:16" ht="14.25">
      <c r="A67" s="97">
        <v>3233</v>
      </c>
      <c r="B67" s="98" t="s">
        <v>132</v>
      </c>
      <c r="C67" s="99">
        <f>SUM(D67:O67)</f>
        <v>60000</v>
      </c>
      <c r="D67" s="99">
        <v>5000</v>
      </c>
      <c r="E67" s="99">
        <v>5000</v>
      </c>
      <c r="F67" s="99">
        <v>5000</v>
      </c>
      <c r="G67" s="99">
        <v>5000</v>
      </c>
      <c r="H67" s="99">
        <v>5000</v>
      </c>
      <c r="I67" s="99">
        <v>5000</v>
      </c>
      <c r="J67" s="99">
        <v>5000</v>
      </c>
      <c r="K67" s="99">
        <v>5000</v>
      </c>
      <c r="L67" s="99">
        <v>5000</v>
      </c>
      <c r="M67" s="99">
        <v>5000</v>
      </c>
      <c r="N67" s="133">
        <v>5000</v>
      </c>
      <c r="O67" s="99">
        <v>5000</v>
      </c>
      <c r="P67" s="137"/>
    </row>
    <row r="68" spans="1:16" ht="22.5">
      <c r="A68" s="97">
        <v>3261</v>
      </c>
      <c r="B68" s="98" t="s">
        <v>100</v>
      </c>
      <c r="C68" s="99">
        <f t="shared" si="4"/>
        <v>2500</v>
      </c>
      <c r="D68" s="99">
        <v>0</v>
      </c>
      <c r="E68" s="105">
        <v>0</v>
      </c>
      <c r="F68" s="105">
        <v>0</v>
      </c>
      <c r="G68" s="105">
        <v>2500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35">
        <v>0</v>
      </c>
      <c r="O68" s="105">
        <v>0</v>
      </c>
      <c r="P68" s="137"/>
    </row>
    <row r="69" spans="1:16" ht="14.25">
      <c r="A69" s="97">
        <v>3291</v>
      </c>
      <c r="B69" s="98" t="s">
        <v>101</v>
      </c>
      <c r="C69" s="99">
        <f t="shared" si="4"/>
        <v>2500</v>
      </c>
      <c r="D69" s="99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2500</v>
      </c>
      <c r="J69" s="105">
        <v>0</v>
      </c>
      <c r="K69" s="105">
        <v>0</v>
      </c>
      <c r="L69" s="105">
        <v>0</v>
      </c>
      <c r="M69" s="105">
        <v>0</v>
      </c>
      <c r="N69" s="135">
        <v>0</v>
      </c>
      <c r="O69" s="105">
        <v>0</v>
      </c>
      <c r="P69" s="137"/>
    </row>
    <row r="70" spans="1:16" ht="22.5">
      <c r="A70" s="97">
        <v>3311</v>
      </c>
      <c r="B70" s="98" t="s">
        <v>102</v>
      </c>
      <c r="C70" s="99">
        <f t="shared" si="4"/>
        <v>60000</v>
      </c>
      <c r="D70" s="99">
        <v>0</v>
      </c>
      <c r="E70" s="105">
        <v>0</v>
      </c>
      <c r="F70" s="105">
        <v>0</v>
      </c>
      <c r="G70" s="105">
        <v>60000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35">
        <v>0</v>
      </c>
      <c r="O70" s="105">
        <v>0</v>
      </c>
      <c r="P70" s="137"/>
    </row>
    <row r="71" spans="1:16" ht="22.5">
      <c r="A71" s="97">
        <v>3363</v>
      </c>
      <c r="B71" s="98" t="s">
        <v>103</v>
      </c>
      <c r="C71" s="99">
        <f t="shared" si="4"/>
        <v>27000</v>
      </c>
      <c r="D71" s="99">
        <v>1000</v>
      </c>
      <c r="E71" s="105">
        <v>2000</v>
      </c>
      <c r="F71" s="99">
        <v>1000</v>
      </c>
      <c r="G71" s="99">
        <v>0</v>
      </c>
      <c r="H71" s="99">
        <v>2000</v>
      </c>
      <c r="I71" s="99">
        <v>20000</v>
      </c>
      <c r="J71" s="99">
        <v>0</v>
      </c>
      <c r="K71" s="99">
        <v>0</v>
      </c>
      <c r="L71" s="99">
        <v>1000</v>
      </c>
      <c r="M71" s="99">
        <v>0</v>
      </c>
      <c r="N71" s="133">
        <v>0</v>
      </c>
      <c r="O71" s="99">
        <v>0</v>
      </c>
      <c r="P71" s="137"/>
    </row>
    <row r="72" spans="1:16" ht="14.25">
      <c r="A72" s="97">
        <v>3366</v>
      </c>
      <c r="B72" s="98" t="s">
        <v>130</v>
      </c>
      <c r="C72" s="99">
        <f>SUM(D72:O72)</f>
        <v>23000</v>
      </c>
      <c r="D72" s="99">
        <v>0</v>
      </c>
      <c r="E72" s="99">
        <v>0</v>
      </c>
      <c r="F72" s="99">
        <v>0</v>
      </c>
      <c r="G72" s="99">
        <v>23000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133">
        <v>0</v>
      </c>
      <c r="O72" s="99">
        <v>0</v>
      </c>
      <c r="P72" s="137"/>
    </row>
    <row r="73" spans="1:16" ht="14.25">
      <c r="A73" s="97">
        <v>3381</v>
      </c>
      <c r="B73" s="98" t="s">
        <v>104</v>
      </c>
      <c r="C73" s="99">
        <f t="shared" si="4"/>
        <v>9000</v>
      </c>
      <c r="D73" s="99">
        <v>750</v>
      </c>
      <c r="E73" s="99">
        <v>750</v>
      </c>
      <c r="F73" s="99">
        <v>750</v>
      </c>
      <c r="G73" s="99">
        <v>750</v>
      </c>
      <c r="H73" s="99">
        <v>750</v>
      </c>
      <c r="I73" s="99">
        <v>750</v>
      </c>
      <c r="J73" s="99">
        <v>750</v>
      </c>
      <c r="K73" s="99">
        <v>750</v>
      </c>
      <c r="L73" s="99">
        <v>750</v>
      </c>
      <c r="M73" s="99">
        <v>750</v>
      </c>
      <c r="N73" s="133">
        <v>750</v>
      </c>
      <c r="O73" s="99">
        <v>750</v>
      </c>
      <c r="P73" s="137"/>
    </row>
    <row r="74" spans="1:16" ht="14.25">
      <c r="A74" s="97">
        <v>3411</v>
      </c>
      <c r="B74" s="98" t="s">
        <v>105</v>
      </c>
      <c r="C74" s="99">
        <f t="shared" si="4"/>
        <v>20300</v>
      </c>
      <c r="D74" s="99">
        <v>1600</v>
      </c>
      <c r="E74" s="105">
        <v>1600</v>
      </c>
      <c r="F74" s="99">
        <v>1600</v>
      </c>
      <c r="G74" s="99">
        <v>1700</v>
      </c>
      <c r="H74" s="99">
        <v>1500</v>
      </c>
      <c r="I74" s="99">
        <v>2000</v>
      </c>
      <c r="J74" s="99">
        <v>2000</v>
      </c>
      <c r="K74" s="99">
        <v>1650</v>
      </c>
      <c r="L74" s="99">
        <v>1600</v>
      </c>
      <c r="M74" s="99">
        <v>1500</v>
      </c>
      <c r="N74" s="133">
        <v>1650</v>
      </c>
      <c r="O74" s="99">
        <v>1900</v>
      </c>
      <c r="P74" s="137"/>
    </row>
    <row r="75" spans="1:16" ht="14.25">
      <c r="A75" s="97">
        <v>3451</v>
      </c>
      <c r="B75" s="98" t="s">
        <v>106</v>
      </c>
      <c r="C75" s="99">
        <f t="shared" si="4"/>
        <v>263317.52</v>
      </c>
      <c r="D75" s="99">
        <v>0</v>
      </c>
      <c r="E75" s="105">
        <v>263317.52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133">
        <v>0</v>
      </c>
      <c r="O75" s="99">
        <v>0</v>
      </c>
      <c r="P75" s="137"/>
    </row>
    <row r="76" spans="1:16" ht="22.5">
      <c r="A76" s="97">
        <v>3511</v>
      </c>
      <c r="B76" s="98" t="s">
        <v>107</v>
      </c>
      <c r="C76" s="99">
        <f t="shared" si="4"/>
        <v>2000</v>
      </c>
      <c r="D76" s="99">
        <v>2000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133">
        <v>0</v>
      </c>
      <c r="O76" s="99">
        <v>0</v>
      </c>
      <c r="P76" s="137"/>
    </row>
    <row r="77" spans="1:16" ht="22.5">
      <c r="A77" s="97">
        <v>3512</v>
      </c>
      <c r="B77" s="98" t="s">
        <v>108</v>
      </c>
      <c r="C77" s="99">
        <f t="shared" si="4"/>
        <v>2000</v>
      </c>
      <c r="D77" s="99">
        <v>2000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133">
        <v>0</v>
      </c>
      <c r="O77" s="99">
        <v>0</v>
      </c>
      <c r="P77" s="137"/>
    </row>
    <row r="78" spans="1:16" ht="33.75">
      <c r="A78" s="97">
        <v>3521</v>
      </c>
      <c r="B78" s="98" t="s">
        <v>109</v>
      </c>
      <c r="C78" s="99">
        <f t="shared" si="4"/>
        <v>10000</v>
      </c>
      <c r="D78" s="99">
        <v>1000</v>
      </c>
      <c r="E78" s="99">
        <v>1500</v>
      </c>
      <c r="F78" s="99">
        <v>2000</v>
      </c>
      <c r="G78" s="99">
        <v>500</v>
      </c>
      <c r="H78" s="99">
        <v>1000</v>
      </c>
      <c r="I78" s="99">
        <v>1000</v>
      </c>
      <c r="J78" s="99">
        <v>500</v>
      </c>
      <c r="K78" s="99">
        <v>500</v>
      </c>
      <c r="L78" s="99">
        <v>500</v>
      </c>
      <c r="M78" s="99">
        <v>500</v>
      </c>
      <c r="N78" s="133">
        <v>500</v>
      </c>
      <c r="O78" s="99">
        <v>500</v>
      </c>
      <c r="P78" s="137"/>
    </row>
    <row r="79" spans="1:16" ht="22.5">
      <c r="A79" s="97">
        <v>3531</v>
      </c>
      <c r="B79" s="98" t="s">
        <v>110</v>
      </c>
      <c r="C79" s="99">
        <f t="shared" si="4"/>
        <v>10000</v>
      </c>
      <c r="D79" s="99">
        <v>2000</v>
      </c>
      <c r="E79" s="99">
        <v>3500</v>
      </c>
      <c r="F79" s="99">
        <v>500</v>
      </c>
      <c r="G79" s="99">
        <v>500</v>
      </c>
      <c r="H79" s="99">
        <v>500</v>
      </c>
      <c r="I79" s="99">
        <v>500</v>
      </c>
      <c r="J79" s="99">
        <v>500</v>
      </c>
      <c r="K79" s="99">
        <v>500</v>
      </c>
      <c r="L79" s="99">
        <v>500</v>
      </c>
      <c r="M79" s="99">
        <v>500</v>
      </c>
      <c r="N79" s="133">
        <v>500</v>
      </c>
      <c r="O79" s="99">
        <v>0</v>
      </c>
      <c r="P79" s="137"/>
    </row>
    <row r="80" spans="1:16" ht="22.5">
      <c r="A80" s="97">
        <v>3551</v>
      </c>
      <c r="B80" s="98" t="s">
        <v>111</v>
      </c>
      <c r="C80" s="99">
        <f t="shared" si="4"/>
        <v>50000</v>
      </c>
      <c r="D80" s="99">
        <v>6000</v>
      </c>
      <c r="E80" s="99">
        <v>8000</v>
      </c>
      <c r="F80" s="99">
        <v>7500</v>
      </c>
      <c r="G80" s="99">
        <v>6000</v>
      </c>
      <c r="H80" s="99">
        <v>5000</v>
      </c>
      <c r="I80" s="99">
        <v>2500</v>
      </c>
      <c r="J80" s="99">
        <v>2500</v>
      </c>
      <c r="K80" s="99">
        <v>2500</v>
      </c>
      <c r="L80" s="99">
        <v>2500</v>
      </c>
      <c r="M80" s="99">
        <v>2500</v>
      </c>
      <c r="N80" s="133">
        <v>2500</v>
      </c>
      <c r="O80" s="99">
        <v>2500</v>
      </c>
      <c r="P80" s="137"/>
    </row>
    <row r="81" spans="1:16" ht="22.5">
      <c r="A81" s="97">
        <v>3571</v>
      </c>
      <c r="B81" s="98" t="s">
        <v>112</v>
      </c>
      <c r="C81" s="99">
        <f t="shared" si="4"/>
        <v>50000</v>
      </c>
      <c r="D81" s="99">
        <v>3000</v>
      </c>
      <c r="E81" s="105">
        <v>18000</v>
      </c>
      <c r="F81" s="105">
        <v>2000</v>
      </c>
      <c r="G81" s="105">
        <v>5000</v>
      </c>
      <c r="H81" s="105">
        <v>5000</v>
      </c>
      <c r="I81" s="105">
        <v>5000</v>
      </c>
      <c r="J81" s="105">
        <v>2000</v>
      </c>
      <c r="K81" s="105">
        <v>2000</v>
      </c>
      <c r="L81" s="105">
        <v>2000</v>
      </c>
      <c r="M81" s="105">
        <v>2000</v>
      </c>
      <c r="N81" s="135">
        <v>2000</v>
      </c>
      <c r="O81" s="105">
        <v>2000</v>
      </c>
      <c r="P81" s="137"/>
    </row>
    <row r="82" spans="1:16" ht="22.5">
      <c r="A82" s="97">
        <v>3572</v>
      </c>
      <c r="B82" s="98" t="s">
        <v>113</v>
      </c>
      <c r="C82" s="99">
        <f t="shared" si="4"/>
        <v>10000</v>
      </c>
      <c r="D82" s="99">
        <v>0</v>
      </c>
      <c r="E82" s="105">
        <v>5000</v>
      </c>
      <c r="F82" s="105">
        <v>0</v>
      </c>
      <c r="G82" s="105">
        <v>0</v>
      </c>
      <c r="H82" s="105">
        <v>0</v>
      </c>
      <c r="I82" s="105">
        <v>5000</v>
      </c>
      <c r="J82" s="105">
        <v>0</v>
      </c>
      <c r="K82" s="105">
        <v>0</v>
      </c>
      <c r="L82" s="105">
        <v>0</v>
      </c>
      <c r="M82" s="105">
        <v>0</v>
      </c>
      <c r="N82" s="135">
        <v>0</v>
      </c>
      <c r="O82" s="105">
        <v>0</v>
      </c>
      <c r="P82" s="137"/>
    </row>
    <row r="83" spans="1:16" ht="33.75">
      <c r="A83" s="97">
        <v>3621</v>
      </c>
      <c r="B83" s="98" t="s">
        <v>114</v>
      </c>
      <c r="C83" s="99">
        <f t="shared" si="4"/>
        <v>11400</v>
      </c>
      <c r="D83" s="99">
        <v>0</v>
      </c>
      <c r="E83" s="105">
        <v>3000</v>
      </c>
      <c r="F83" s="99">
        <v>0</v>
      </c>
      <c r="G83" s="99">
        <v>2000</v>
      </c>
      <c r="H83" s="99">
        <v>0</v>
      </c>
      <c r="I83" s="99">
        <v>5000</v>
      </c>
      <c r="J83" s="99">
        <v>1400</v>
      </c>
      <c r="K83" s="99">
        <v>0</v>
      </c>
      <c r="L83" s="99">
        <v>0</v>
      </c>
      <c r="M83" s="99">
        <v>0</v>
      </c>
      <c r="N83" s="133">
        <v>0</v>
      </c>
      <c r="O83" s="99">
        <v>0</v>
      </c>
      <c r="P83" s="137"/>
    </row>
    <row r="84" spans="1:16" ht="14.25">
      <c r="A84" s="97">
        <v>3851</v>
      </c>
      <c r="B84" s="98" t="s">
        <v>133</v>
      </c>
      <c r="C84" s="99">
        <f t="shared" si="4"/>
        <v>12000</v>
      </c>
      <c r="D84" s="99">
        <v>1000</v>
      </c>
      <c r="E84" s="99">
        <v>1000</v>
      </c>
      <c r="F84" s="99">
        <v>1000</v>
      </c>
      <c r="G84" s="99">
        <v>1000</v>
      </c>
      <c r="H84" s="99">
        <v>1000</v>
      </c>
      <c r="I84" s="99">
        <v>1000</v>
      </c>
      <c r="J84" s="99">
        <v>1000</v>
      </c>
      <c r="K84" s="99">
        <v>1000</v>
      </c>
      <c r="L84" s="99">
        <v>1000</v>
      </c>
      <c r="M84" s="99">
        <v>1000</v>
      </c>
      <c r="N84" s="133">
        <v>1000</v>
      </c>
      <c r="O84" s="99">
        <v>1000</v>
      </c>
      <c r="P84" s="137"/>
    </row>
    <row r="85" spans="1:16" ht="14.25">
      <c r="A85" s="97">
        <v>3921</v>
      </c>
      <c r="B85" s="98" t="s">
        <v>115</v>
      </c>
      <c r="C85" s="99">
        <f t="shared" si="4"/>
        <v>250000</v>
      </c>
      <c r="D85" s="99">
        <v>15000</v>
      </c>
      <c r="E85" s="99">
        <v>22000</v>
      </c>
      <c r="F85" s="99">
        <v>23500</v>
      </c>
      <c r="G85" s="99">
        <v>22500</v>
      </c>
      <c r="H85" s="99">
        <v>22000</v>
      </c>
      <c r="I85" s="99">
        <v>22000</v>
      </c>
      <c r="J85" s="99">
        <v>20500</v>
      </c>
      <c r="K85" s="99">
        <v>20500</v>
      </c>
      <c r="L85" s="99">
        <v>20500</v>
      </c>
      <c r="M85" s="99">
        <v>20500</v>
      </c>
      <c r="N85" s="133">
        <v>20500</v>
      </c>
      <c r="O85" s="99">
        <v>20500</v>
      </c>
      <c r="P85" s="137"/>
    </row>
    <row r="86" spans="1:16" ht="14.25">
      <c r="A86" s="97">
        <v>3941</v>
      </c>
      <c r="B86" s="98" t="s">
        <v>116</v>
      </c>
      <c r="C86" s="99">
        <f t="shared" si="4"/>
        <v>1000</v>
      </c>
      <c r="D86" s="99">
        <v>1000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35">
        <v>0</v>
      </c>
      <c r="O86" s="105">
        <v>0</v>
      </c>
      <c r="P86" s="137"/>
    </row>
    <row r="87" spans="1:16" ht="14.25">
      <c r="A87" s="97">
        <v>3951</v>
      </c>
      <c r="B87" s="98" t="s">
        <v>117</v>
      </c>
      <c r="C87" s="99">
        <f t="shared" si="4"/>
        <v>6500</v>
      </c>
      <c r="D87" s="99">
        <v>1500</v>
      </c>
      <c r="E87" s="105">
        <v>5000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35">
        <v>0</v>
      </c>
      <c r="O87" s="105">
        <v>0</v>
      </c>
      <c r="P87" s="137"/>
    </row>
    <row r="88" spans="1:16" ht="14.25">
      <c r="A88" s="97">
        <v>3993</v>
      </c>
      <c r="B88" s="98" t="s">
        <v>118</v>
      </c>
      <c r="C88" s="99">
        <f t="shared" si="4"/>
        <v>18000</v>
      </c>
      <c r="D88" s="99">
        <v>1500</v>
      </c>
      <c r="E88" s="99">
        <v>1500</v>
      </c>
      <c r="F88" s="99">
        <v>1500</v>
      </c>
      <c r="G88" s="99">
        <v>1500</v>
      </c>
      <c r="H88" s="99">
        <v>1500</v>
      </c>
      <c r="I88" s="99">
        <v>1500</v>
      </c>
      <c r="J88" s="99">
        <v>1500</v>
      </c>
      <c r="K88" s="99">
        <v>1500</v>
      </c>
      <c r="L88" s="99">
        <v>1500</v>
      </c>
      <c r="M88" s="99">
        <v>1500</v>
      </c>
      <c r="N88" s="133">
        <v>1500</v>
      </c>
      <c r="O88" s="99">
        <v>1500</v>
      </c>
      <c r="P88" s="137"/>
    </row>
    <row r="89" spans="1:16" ht="14.25">
      <c r="A89" s="104"/>
      <c r="B89" s="107" t="s">
        <v>119</v>
      </c>
      <c r="C89" s="107">
        <f>SUM(C62:C88)</f>
        <v>1403317.52</v>
      </c>
      <c r="D89" s="76">
        <f>SUM(D62:D88)</f>
        <v>86250</v>
      </c>
      <c r="E89" s="76">
        <f aca="true" t="shared" si="5" ref="E89:O89">SUM(E62:E88)</f>
        <v>383067.52</v>
      </c>
      <c r="F89" s="76">
        <f t="shared" si="5"/>
        <v>88250</v>
      </c>
      <c r="G89" s="76">
        <f t="shared" si="5"/>
        <v>173850</v>
      </c>
      <c r="H89" s="76">
        <f t="shared" si="5"/>
        <v>87150</v>
      </c>
      <c r="I89" s="76">
        <f t="shared" si="5"/>
        <v>115650</v>
      </c>
      <c r="J89" s="76">
        <f t="shared" si="5"/>
        <v>79550</v>
      </c>
      <c r="K89" s="76">
        <f t="shared" si="5"/>
        <v>77800</v>
      </c>
      <c r="L89" s="76">
        <f t="shared" si="5"/>
        <v>78750</v>
      </c>
      <c r="M89" s="76">
        <f t="shared" si="5"/>
        <v>77650</v>
      </c>
      <c r="N89" s="134">
        <f t="shared" si="5"/>
        <v>77800</v>
      </c>
      <c r="O89" s="141">
        <f t="shared" si="5"/>
        <v>77550</v>
      </c>
      <c r="P89" s="138"/>
    </row>
    <row r="90" spans="1:211" ht="14.25">
      <c r="A90" s="97">
        <v>4419</v>
      </c>
      <c r="B90" s="98" t="s">
        <v>120</v>
      </c>
      <c r="C90" s="99">
        <f>SUM(D90:O90)</f>
        <v>45000</v>
      </c>
      <c r="D90" s="99">
        <v>0</v>
      </c>
      <c r="E90" s="99">
        <v>0</v>
      </c>
      <c r="F90" s="105">
        <v>15000</v>
      </c>
      <c r="G90" s="105">
        <v>0</v>
      </c>
      <c r="H90" s="105">
        <v>0</v>
      </c>
      <c r="I90" s="105">
        <v>15000</v>
      </c>
      <c r="J90" s="105">
        <v>0</v>
      </c>
      <c r="K90" s="105">
        <v>0</v>
      </c>
      <c r="L90" s="105">
        <v>0</v>
      </c>
      <c r="M90" s="105">
        <v>0</v>
      </c>
      <c r="N90" s="135">
        <v>0</v>
      </c>
      <c r="O90" s="105">
        <v>15000</v>
      </c>
      <c r="P90" s="137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</row>
    <row r="91" spans="1:16" ht="14.25">
      <c r="A91" s="104"/>
      <c r="B91" s="107" t="s">
        <v>121</v>
      </c>
      <c r="C91" s="107">
        <f>SUM(C90)</f>
        <v>45000</v>
      </c>
      <c r="D91" s="76">
        <f aca="true" t="shared" si="6" ref="D91:O91">SUM(D90:D90)</f>
        <v>0</v>
      </c>
      <c r="E91" s="76">
        <f t="shared" si="6"/>
        <v>0</v>
      </c>
      <c r="F91" s="76">
        <f t="shared" si="6"/>
        <v>15000</v>
      </c>
      <c r="G91" s="76">
        <f t="shared" si="6"/>
        <v>0</v>
      </c>
      <c r="H91" s="76">
        <f t="shared" si="6"/>
        <v>0</v>
      </c>
      <c r="I91" s="76">
        <f t="shared" si="6"/>
        <v>15000</v>
      </c>
      <c r="J91" s="76">
        <f t="shared" si="6"/>
        <v>0</v>
      </c>
      <c r="K91" s="76">
        <f t="shared" si="6"/>
        <v>0</v>
      </c>
      <c r="L91" s="76">
        <f t="shared" si="6"/>
        <v>0</v>
      </c>
      <c r="M91" s="76">
        <f t="shared" si="6"/>
        <v>0</v>
      </c>
      <c r="N91" s="134">
        <f t="shared" si="6"/>
        <v>0</v>
      </c>
      <c r="O91" s="141">
        <f t="shared" si="6"/>
        <v>15000</v>
      </c>
      <c r="P91" s="137"/>
    </row>
    <row r="92" spans="1:16" ht="22.5">
      <c r="A92" s="97">
        <v>5151</v>
      </c>
      <c r="B92" s="98" t="s">
        <v>122</v>
      </c>
      <c r="C92" s="99">
        <f>SUM(D92:O92)</f>
        <v>11200</v>
      </c>
      <c r="D92" s="99">
        <v>0</v>
      </c>
      <c r="E92" s="99">
        <v>0</v>
      </c>
      <c r="F92" s="105">
        <v>0</v>
      </c>
      <c r="G92" s="105">
        <v>11200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35">
        <v>0</v>
      </c>
      <c r="O92" s="105">
        <v>0</v>
      </c>
      <c r="P92" s="137"/>
    </row>
    <row r="93" spans="1:16" ht="14.25">
      <c r="A93" s="97">
        <v>5191</v>
      </c>
      <c r="B93" s="98" t="s">
        <v>127</v>
      </c>
      <c r="C93" s="99">
        <f>SUM(D93:O93)</f>
        <v>8000</v>
      </c>
      <c r="D93" s="99">
        <v>0</v>
      </c>
      <c r="E93" s="99">
        <v>8000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133">
        <v>0</v>
      </c>
      <c r="O93" s="99">
        <v>0</v>
      </c>
      <c r="P93" s="137"/>
    </row>
    <row r="94" spans="1:16" ht="14.25">
      <c r="A94" s="97">
        <v>5611</v>
      </c>
      <c r="B94" s="98" t="s">
        <v>128</v>
      </c>
      <c r="C94" s="99">
        <f>SUM(D94:O94)</f>
        <v>157000</v>
      </c>
      <c r="D94" s="99">
        <v>0</v>
      </c>
      <c r="E94" s="99">
        <v>0</v>
      </c>
      <c r="F94" s="99">
        <v>157000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133">
        <v>0</v>
      </c>
      <c r="O94" s="99">
        <v>0</v>
      </c>
      <c r="P94" s="137"/>
    </row>
    <row r="95" spans="1:15" ht="14.25">
      <c r="A95" s="97">
        <v>5671</v>
      </c>
      <c r="B95" s="98" t="s">
        <v>123</v>
      </c>
      <c r="C95" s="99">
        <f>SUM(D95:O95)</f>
        <v>50500</v>
      </c>
      <c r="D95" s="99">
        <v>0</v>
      </c>
      <c r="E95" s="99">
        <v>0</v>
      </c>
      <c r="F95" s="105">
        <v>50500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35">
        <v>0</v>
      </c>
      <c r="O95" s="105">
        <v>0</v>
      </c>
    </row>
    <row r="96" spans="1:15" ht="14.25">
      <c r="A96" s="97">
        <v>5672</v>
      </c>
      <c r="B96" s="98" t="s">
        <v>124</v>
      </c>
      <c r="C96" s="99">
        <f>SUM(D96:O96)</f>
        <v>15000</v>
      </c>
      <c r="D96" s="99">
        <v>0</v>
      </c>
      <c r="E96" s="99">
        <v>0</v>
      </c>
      <c r="F96" s="105">
        <v>15000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35">
        <v>0</v>
      </c>
      <c r="O96" s="105">
        <v>0</v>
      </c>
    </row>
    <row r="97" spans="1:15" ht="14.25">
      <c r="A97" s="104"/>
      <c r="B97" s="107" t="s">
        <v>125</v>
      </c>
      <c r="C97" s="107">
        <f aca="true" t="shared" si="7" ref="C97:O97">SUM(C92:C96)</f>
        <v>241700</v>
      </c>
      <c r="D97" s="107">
        <f t="shared" si="7"/>
        <v>0</v>
      </c>
      <c r="E97" s="107">
        <f t="shared" si="7"/>
        <v>8000</v>
      </c>
      <c r="F97" s="107">
        <f t="shared" si="7"/>
        <v>222500</v>
      </c>
      <c r="G97" s="107">
        <f t="shared" si="7"/>
        <v>11200</v>
      </c>
      <c r="H97" s="107">
        <f t="shared" si="7"/>
        <v>0</v>
      </c>
      <c r="I97" s="107">
        <f t="shared" si="7"/>
        <v>0</v>
      </c>
      <c r="J97" s="107">
        <f t="shared" si="7"/>
        <v>0</v>
      </c>
      <c r="K97" s="107">
        <f t="shared" si="7"/>
        <v>0</v>
      </c>
      <c r="L97" s="107">
        <f t="shared" si="7"/>
        <v>0</v>
      </c>
      <c r="M97" s="107">
        <f t="shared" si="7"/>
        <v>0</v>
      </c>
      <c r="N97" s="123">
        <f t="shared" si="7"/>
        <v>0</v>
      </c>
      <c r="O97" s="141">
        <f t="shared" si="7"/>
        <v>0</v>
      </c>
    </row>
    <row r="98" spans="1:15" ht="14.25">
      <c r="A98" s="95"/>
      <c r="B98" s="94"/>
      <c r="C98" s="108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</row>
    <row r="99" spans="1:15" ht="14.25">
      <c r="A99" s="104"/>
      <c r="B99" s="107" t="s">
        <v>126</v>
      </c>
      <c r="C99" s="107">
        <f aca="true" t="shared" si="8" ref="C99:O99">C30+C61+C89+C91+C97</f>
        <v>25409043.48</v>
      </c>
      <c r="D99" s="76">
        <f t="shared" si="8"/>
        <v>1989093.33</v>
      </c>
      <c r="E99" s="76">
        <f t="shared" si="8"/>
        <v>2264791.85</v>
      </c>
      <c r="F99" s="76">
        <f t="shared" si="8"/>
        <v>2295688.33</v>
      </c>
      <c r="G99" s="76">
        <f t="shared" si="8"/>
        <v>2508363.33</v>
      </c>
      <c r="H99" s="76">
        <f t="shared" si="8"/>
        <v>1856743.33</v>
      </c>
      <c r="I99" s="76">
        <f t="shared" si="8"/>
        <v>1940013.33</v>
      </c>
      <c r="J99" s="76">
        <f t="shared" si="8"/>
        <v>1986363.33</v>
      </c>
      <c r="K99" s="76">
        <f t="shared" si="8"/>
        <v>2060193.33</v>
      </c>
      <c r="L99" s="76">
        <f t="shared" si="8"/>
        <v>2393193.33</v>
      </c>
      <c r="M99" s="76">
        <f t="shared" si="8"/>
        <v>1845093.33</v>
      </c>
      <c r="N99" s="76">
        <f t="shared" si="8"/>
        <v>1906243.33</v>
      </c>
      <c r="O99" s="134">
        <f t="shared" si="8"/>
        <v>2363263.33</v>
      </c>
    </row>
    <row r="100" spans="1:15" ht="14.25">
      <c r="A100" s="95"/>
      <c r="B100" s="95"/>
      <c r="C100" s="112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</row>
    <row r="101" spans="1:16" s="117" customFormat="1" ht="14.25">
      <c r="A101" s="114"/>
      <c r="B101" s="115"/>
      <c r="C101" s="142"/>
      <c r="D101" s="148"/>
      <c r="E101" s="148"/>
      <c r="F101" s="148"/>
      <c r="G101" s="118"/>
      <c r="H101" s="118"/>
      <c r="I101" s="148"/>
      <c r="J101" s="148"/>
      <c r="K101" s="148"/>
      <c r="L101" s="115"/>
      <c r="M101" s="115"/>
      <c r="N101" s="115"/>
      <c r="O101" s="115"/>
      <c r="P101" s="132"/>
    </row>
    <row r="102" spans="1:16" s="117" customFormat="1" ht="14.25">
      <c r="A102" s="119"/>
      <c r="B102" s="119"/>
      <c r="C102" s="142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32"/>
    </row>
    <row r="103" spans="1:251" s="144" customFormat="1" ht="12.75">
      <c r="A103" s="114"/>
      <c r="B103" s="115"/>
      <c r="C103" s="115"/>
      <c r="D103" s="147"/>
      <c r="E103" s="147"/>
      <c r="F103" s="147"/>
      <c r="G103" s="115"/>
      <c r="H103" s="115"/>
      <c r="I103" s="115"/>
      <c r="J103" s="147"/>
      <c r="K103" s="147"/>
      <c r="L103" s="147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</row>
    <row r="104" s="144" customFormat="1" ht="12.75">
      <c r="A104" s="143"/>
    </row>
    <row r="105" spans="1:3" s="144" customFormat="1" ht="12.75">
      <c r="A105" s="143"/>
      <c r="C105" s="145"/>
    </row>
    <row r="106" s="144" customFormat="1" ht="12.75">
      <c r="A106" s="143"/>
    </row>
    <row r="107" spans="1:13" s="144" customFormat="1" ht="15" customHeight="1">
      <c r="A107" s="143"/>
      <c r="C107" s="146"/>
      <c r="D107" s="148"/>
      <c r="E107" s="148"/>
      <c r="F107" s="148"/>
      <c r="I107" s="148"/>
      <c r="J107" s="148"/>
      <c r="K107" s="148"/>
      <c r="L107" s="148"/>
      <c r="M107" s="148"/>
    </row>
    <row r="108" spans="1:12" s="144" customFormat="1" ht="12.75">
      <c r="A108" s="143"/>
      <c r="D108" s="147"/>
      <c r="E108" s="147"/>
      <c r="F108" s="147"/>
      <c r="J108" s="147"/>
      <c r="K108" s="147"/>
      <c r="L108" s="147"/>
    </row>
    <row r="109" s="2" customFormat="1" ht="12.75">
      <c r="A109" s="9"/>
    </row>
    <row r="110" s="2" customFormat="1" ht="12.75">
      <c r="A110" s="9"/>
    </row>
  </sheetData>
  <sheetProtection/>
  <protectedRanges>
    <protectedRange sqref="D68:O79 I90 D81:O84 D86:O88 D62:O65" name="Rango10"/>
    <protectedRange sqref="D60:O60 D42:D58 E53 F54:O55 D32:O34 D37:O41 E42:O52 E55 E54:O54 E56:O58" name="Rango3"/>
    <protectedRange sqref="D90:H90 J90:O90" name="Rango4"/>
    <protectedRange sqref="D92:O96" name="Rango5"/>
    <protectedRange sqref="F53:O53" name="Rango3_1"/>
    <protectedRange sqref="D16:O29 D9:O14" name="Rango2_1"/>
    <protectedRange sqref="D31:O31" name="Rango3_2"/>
    <protectedRange sqref="D35:O35" name="Rango3_3"/>
    <protectedRange sqref="D36:O36" name="Rango3_4"/>
    <protectedRange sqref="D85:O85" name="Rango10_1"/>
    <protectedRange sqref="D59:O59" name="Rango3_5"/>
    <protectedRange sqref="D80:O80" name="Rango10_2"/>
    <protectedRange sqref="D66:O67" name="Rango10_3"/>
  </protectedRanges>
  <mergeCells count="14">
    <mergeCell ref="D101:F101"/>
    <mergeCell ref="I101:K101"/>
    <mergeCell ref="H1:I1"/>
    <mergeCell ref="N3:O3"/>
    <mergeCell ref="K5:O5"/>
    <mergeCell ref="A7:A8"/>
    <mergeCell ref="B7:B8"/>
    <mergeCell ref="D7:O7"/>
    <mergeCell ref="D103:F103"/>
    <mergeCell ref="J103:L103"/>
    <mergeCell ref="D107:F107"/>
    <mergeCell ref="I107:M107"/>
    <mergeCell ref="D108:F108"/>
    <mergeCell ref="J108:L108"/>
  </mergeCells>
  <printOptions/>
  <pageMargins left="0.3937007874015748" right="0.15748031496062992" top="0.35" bottom="0.4" header="0.31496062992125984" footer="0.31496062992125984"/>
  <pageSetup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28125" style="46" bestFit="1" customWidth="1"/>
    <col min="2" max="2" width="8.7109375" style="46" customWidth="1"/>
    <col min="3" max="3" width="40.421875" style="47" customWidth="1"/>
    <col min="4" max="4" width="10.8515625" style="47" customWidth="1"/>
    <col min="5" max="9" width="9.28125" style="47" bestFit="1" customWidth="1"/>
    <col min="10" max="13" width="10.421875" style="47" customWidth="1"/>
    <col min="14" max="14" width="10.140625" style="47" customWidth="1"/>
    <col min="15" max="15" width="10.57421875" style="47" customWidth="1"/>
    <col min="16" max="16" width="9.8515625" style="47" customWidth="1"/>
    <col min="17" max="16384" width="11.421875" style="47" customWidth="1"/>
  </cols>
  <sheetData>
    <row r="1" spans="14:23" ht="45">
      <c r="N1" s="48"/>
      <c r="O1" s="48"/>
      <c r="P1" s="49" t="s">
        <v>141</v>
      </c>
      <c r="Q1" s="48"/>
      <c r="R1" s="48"/>
      <c r="S1" s="48"/>
      <c r="T1" s="48"/>
      <c r="U1" s="48"/>
      <c r="V1" s="48"/>
      <c r="W1" s="48"/>
    </row>
    <row r="2" spans="1:23" ht="33.75">
      <c r="A2" s="50"/>
      <c r="B2" s="50"/>
      <c r="C2" s="50"/>
      <c r="E2" s="50"/>
      <c r="F2" s="50"/>
      <c r="G2" s="50"/>
      <c r="H2" s="50"/>
      <c r="I2" s="50"/>
      <c r="J2" s="50"/>
      <c r="K2" s="50"/>
      <c r="L2" s="51"/>
      <c r="M2" s="48"/>
      <c r="N2" s="48"/>
      <c r="O2" s="48"/>
      <c r="P2" s="110" t="s">
        <v>26</v>
      </c>
      <c r="Q2" s="48"/>
      <c r="R2" s="48"/>
      <c r="S2" s="48"/>
      <c r="T2" s="48"/>
      <c r="U2" s="48"/>
      <c r="V2" s="48"/>
      <c r="W2" s="48"/>
    </row>
    <row r="3" spans="1:23" ht="3" customHeight="1">
      <c r="A3" s="47"/>
      <c r="B3" s="47"/>
      <c r="L3" s="51"/>
      <c r="M3" s="48"/>
      <c r="N3" s="48"/>
      <c r="O3" s="48"/>
      <c r="P3" s="52"/>
      <c r="Q3" s="48"/>
      <c r="R3" s="48"/>
      <c r="S3" s="48"/>
      <c r="T3" s="48"/>
      <c r="U3" s="48"/>
      <c r="V3" s="48"/>
      <c r="W3" s="48"/>
    </row>
    <row r="4" spans="1:23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169" t="s">
        <v>0</v>
      </c>
      <c r="L4" s="169"/>
      <c r="M4" s="169"/>
      <c r="N4" s="169"/>
      <c r="O4" s="169"/>
      <c r="P4" s="169"/>
      <c r="Q4" s="48"/>
      <c r="R4" s="48"/>
      <c r="S4" s="48"/>
      <c r="T4" s="48"/>
      <c r="U4" s="48"/>
      <c r="V4" s="48"/>
      <c r="W4" s="48"/>
    </row>
    <row r="5" spans="1:23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  <c r="N5" s="54"/>
      <c r="O5" s="51"/>
      <c r="P5" s="55" t="s">
        <v>27</v>
      </c>
      <c r="Q5" s="48"/>
      <c r="R5" s="48"/>
      <c r="S5" s="48"/>
      <c r="T5" s="48"/>
      <c r="U5" s="48"/>
      <c r="V5" s="48"/>
      <c r="W5" s="48"/>
    </row>
    <row r="6" spans="1:23" s="57" customFormat="1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4"/>
      <c r="N6" s="54"/>
      <c r="O6" s="54"/>
      <c r="P6" s="56"/>
      <c r="Q6" s="48"/>
      <c r="R6" s="48"/>
      <c r="S6" s="48"/>
      <c r="T6" s="48"/>
      <c r="U6" s="48"/>
      <c r="V6" s="48"/>
      <c r="W6" s="48"/>
    </row>
    <row r="7" spans="1:23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16" ht="12.75" customHeight="1">
      <c r="A8" s="159" t="s">
        <v>28</v>
      </c>
      <c r="B8" s="159" t="s">
        <v>29</v>
      </c>
      <c r="C8" s="159" t="s">
        <v>30</v>
      </c>
      <c r="D8" s="166" t="s">
        <v>31</v>
      </c>
      <c r="E8" s="168" t="s">
        <v>142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6" s="60" customFormat="1" ht="12.75">
      <c r="A9" s="160"/>
      <c r="B9" s="160"/>
      <c r="C9" s="160"/>
      <c r="D9" s="167"/>
      <c r="E9" s="59" t="s">
        <v>2</v>
      </c>
      <c r="F9" s="59" t="s">
        <v>3</v>
      </c>
      <c r="G9" s="59" t="s">
        <v>4</v>
      </c>
      <c r="H9" s="59" t="s">
        <v>5</v>
      </c>
      <c r="I9" s="59" t="s">
        <v>6</v>
      </c>
      <c r="J9" s="59" t="s">
        <v>7</v>
      </c>
      <c r="K9" s="59" t="s">
        <v>8</v>
      </c>
      <c r="L9" s="59" t="s">
        <v>9</v>
      </c>
      <c r="M9" s="59" t="s">
        <v>10</v>
      </c>
      <c r="N9" s="59" t="s">
        <v>11</v>
      </c>
      <c r="O9" s="59" t="s">
        <v>12</v>
      </c>
      <c r="P9" s="59" t="s">
        <v>13</v>
      </c>
    </row>
    <row r="10" spans="1:16" s="60" customFormat="1" ht="12.75">
      <c r="A10" s="61"/>
      <c r="B10" s="61"/>
      <c r="C10" s="61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60" customFormat="1" ht="12.75">
      <c r="A11" s="61"/>
      <c r="B11" s="61"/>
      <c r="C11" s="61"/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4.25">
      <c r="A12" s="64">
        <v>1000</v>
      </c>
      <c r="B12" s="64"/>
      <c r="C12" s="65" t="s">
        <v>32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4.25">
      <c r="A13" s="64"/>
      <c r="B13" s="64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8.5">
      <c r="A14" s="64">
        <v>1100</v>
      </c>
      <c r="B14" s="67"/>
      <c r="C14" s="68" t="s">
        <v>33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4.25">
      <c r="A15" s="64"/>
      <c r="B15" s="64">
        <v>1130</v>
      </c>
      <c r="C15" s="65" t="s">
        <v>34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4.25">
      <c r="A16" s="64"/>
      <c r="B16" s="64">
        <v>1131</v>
      </c>
      <c r="C16" s="65" t="s">
        <v>35</v>
      </c>
      <c r="D16" s="100">
        <f>SUM(E16:P16)</f>
        <v>12590400</v>
      </c>
      <c r="E16" s="100">
        <v>1049200</v>
      </c>
      <c r="F16" s="100">
        <v>1049200</v>
      </c>
      <c r="G16" s="100">
        <v>1049200</v>
      </c>
      <c r="H16" s="100">
        <v>1049200</v>
      </c>
      <c r="I16" s="100">
        <v>1049200</v>
      </c>
      <c r="J16" s="100">
        <v>1049200</v>
      </c>
      <c r="K16" s="100">
        <v>1049200</v>
      </c>
      <c r="L16" s="100">
        <v>1049200</v>
      </c>
      <c r="M16" s="100">
        <v>1049200</v>
      </c>
      <c r="N16" s="100">
        <v>1049200</v>
      </c>
      <c r="O16" s="122">
        <v>1049200</v>
      </c>
      <c r="P16" s="100">
        <v>1049200</v>
      </c>
    </row>
    <row r="17" spans="1:16" ht="14.25">
      <c r="A17" s="64"/>
      <c r="B17" s="64">
        <v>1322</v>
      </c>
      <c r="C17" s="98" t="s">
        <v>49</v>
      </c>
      <c r="D17" s="100">
        <f>SUM(E17:P17)</f>
        <v>1542069.9600000002</v>
      </c>
      <c r="E17" s="100">
        <v>128505.83</v>
      </c>
      <c r="F17" s="100">
        <v>128505.83</v>
      </c>
      <c r="G17" s="100">
        <v>128505.83</v>
      </c>
      <c r="H17" s="100">
        <v>128505.83</v>
      </c>
      <c r="I17" s="100">
        <v>128505.83</v>
      </c>
      <c r="J17" s="100">
        <v>128505.83</v>
      </c>
      <c r="K17" s="100">
        <v>128505.83</v>
      </c>
      <c r="L17" s="100">
        <v>128505.83</v>
      </c>
      <c r="M17" s="100">
        <v>128505.83</v>
      </c>
      <c r="N17" s="100">
        <v>128505.83</v>
      </c>
      <c r="O17" s="100">
        <v>128505.83</v>
      </c>
      <c r="P17" s="100">
        <v>128505.83</v>
      </c>
    </row>
    <row r="18" spans="1:16" ht="14.25">
      <c r="A18" s="64"/>
      <c r="B18" s="64">
        <v>1712</v>
      </c>
      <c r="C18" s="98" t="s">
        <v>62</v>
      </c>
      <c r="D18" s="100">
        <f>SUM(E18:P18)</f>
        <v>780000</v>
      </c>
      <c r="E18" s="100">
        <v>65000</v>
      </c>
      <c r="F18" s="100">
        <v>65000</v>
      </c>
      <c r="G18" s="100">
        <v>65000</v>
      </c>
      <c r="H18" s="100">
        <v>65000</v>
      </c>
      <c r="I18" s="100">
        <v>65000</v>
      </c>
      <c r="J18" s="100">
        <v>65000</v>
      </c>
      <c r="K18" s="100">
        <v>65000</v>
      </c>
      <c r="L18" s="100">
        <v>65000</v>
      </c>
      <c r="M18" s="100">
        <v>65000</v>
      </c>
      <c r="N18" s="100">
        <v>65000</v>
      </c>
      <c r="O18" s="122">
        <v>65000</v>
      </c>
      <c r="P18" s="100">
        <v>65000</v>
      </c>
    </row>
    <row r="19" spans="1:16" ht="14.25">
      <c r="A19" s="64"/>
      <c r="B19" s="64">
        <v>1713</v>
      </c>
      <c r="C19" s="98" t="s">
        <v>63</v>
      </c>
      <c r="D19" s="100">
        <f>SUM(E19:P19)</f>
        <v>516000</v>
      </c>
      <c r="E19" s="100">
        <v>43000</v>
      </c>
      <c r="F19" s="100">
        <v>43000</v>
      </c>
      <c r="G19" s="100">
        <v>43000</v>
      </c>
      <c r="H19" s="100">
        <v>43000</v>
      </c>
      <c r="I19" s="100">
        <v>43000</v>
      </c>
      <c r="J19" s="100">
        <v>43000</v>
      </c>
      <c r="K19" s="100">
        <v>43000</v>
      </c>
      <c r="L19" s="100">
        <v>43000</v>
      </c>
      <c r="M19" s="100">
        <v>43000</v>
      </c>
      <c r="N19" s="100">
        <v>43000</v>
      </c>
      <c r="O19" s="100">
        <v>43000</v>
      </c>
      <c r="P19" s="100">
        <v>43000</v>
      </c>
    </row>
    <row r="20" spans="1:16" ht="14.25">
      <c r="A20" s="64"/>
      <c r="B20" s="64"/>
      <c r="C20" s="98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22"/>
      <c r="P20" s="100"/>
    </row>
    <row r="21" spans="1:16" s="53" customFormat="1" ht="12.75">
      <c r="A21" s="69"/>
      <c r="B21" s="69"/>
      <c r="C21" s="70" t="s">
        <v>36</v>
      </c>
      <c r="D21" s="71">
        <f>SUM(D12:D19)</f>
        <v>15428469.96</v>
      </c>
      <c r="E21" s="71">
        <f>SUM(E16:E20)</f>
        <v>1285705.83</v>
      </c>
      <c r="F21" s="71">
        <f aca="true" t="shared" si="0" ref="F21:P21">SUM(F12:F19)</f>
        <v>1285705.83</v>
      </c>
      <c r="G21" s="71">
        <f t="shared" si="0"/>
        <v>1285705.83</v>
      </c>
      <c r="H21" s="71">
        <f t="shared" si="0"/>
        <v>1285705.83</v>
      </c>
      <c r="I21" s="71">
        <f t="shared" si="0"/>
        <v>1285705.83</v>
      </c>
      <c r="J21" s="71">
        <f t="shared" si="0"/>
        <v>1285705.83</v>
      </c>
      <c r="K21" s="71">
        <f t="shared" si="0"/>
        <v>1285705.83</v>
      </c>
      <c r="L21" s="71">
        <f t="shared" si="0"/>
        <v>1285705.83</v>
      </c>
      <c r="M21" s="71">
        <f t="shared" si="0"/>
        <v>1285705.83</v>
      </c>
      <c r="N21" s="71">
        <f t="shared" si="0"/>
        <v>1285705.83</v>
      </c>
      <c r="O21" s="71">
        <f t="shared" si="0"/>
        <v>1285705.83</v>
      </c>
      <c r="P21" s="71">
        <f t="shared" si="0"/>
        <v>1285705.83</v>
      </c>
    </row>
    <row r="22" spans="1:16" s="53" customFormat="1" ht="12.75">
      <c r="A22" s="72"/>
      <c r="B22" s="72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s="53" customFormat="1" ht="17.25" customHeight="1">
      <c r="A23" s="75"/>
      <c r="B23" s="75"/>
      <c r="C23" s="75" t="s">
        <v>37</v>
      </c>
      <c r="D23" s="76">
        <f>SUM(D21)</f>
        <v>15428469.96</v>
      </c>
      <c r="E23" s="76">
        <f>SUM(E21:E22)</f>
        <v>1285705.83</v>
      </c>
      <c r="F23" s="76">
        <f aca="true" t="shared" si="1" ref="F23:P23">SUM(F21:F22)</f>
        <v>1285705.83</v>
      </c>
      <c r="G23" s="76">
        <f t="shared" si="1"/>
        <v>1285705.83</v>
      </c>
      <c r="H23" s="76">
        <f t="shared" si="1"/>
        <v>1285705.83</v>
      </c>
      <c r="I23" s="76">
        <f t="shared" si="1"/>
        <v>1285705.83</v>
      </c>
      <c r="J23" s="76">
        <f t="shared" si="1"/>
        <v>1285705.83</v>
      </c>
      <c r="K23" s="76">
        <f t="shared" si="1"/>
        <v>1285705.83</v>
      </c>
      <c r="L23" s="76">
        <f t="shared" si="1"/>
        <v>1285705.83</v>
      </c>
      <c r="M23" s="76">
        <f t="shared" si="1"/>
        <v>1285705.83</v>
      </c>
      <c r="N23" s="76">
        <f t="shared" si="1"/>
        <v>1285705.83</v>
      </c>
      <c r="O23" s="76">
        <f t="shared" si="1"/>
        <v>1285705.83</v>
      </c>
      <c r="P23" s="76">
        <f t="shared" si="1"/>
        <v>1285705.83</v>
      </c>
    </row>
    <row r="26" spans="1:2" ht="14.25">
      <c r="A26" s="78" t="s">
        <v>38</v>
      </c>
      <c r="B26" s="79" t="s">
        <v>39</v>
      </c>
    </row>
    <row r="28" spans="1:251" s="144" customFormat="1" ht="12.75">
      <c r="A28" s="114"/>
      <c r="B28" s="115"/>
      <c r="C28" s="115"/>
      <c r="D28" s="147"/>
      <c r="E28" s="147"/>
      <c r="F28" s="147"/>
      <c r="G28" s="115"/>
      <c r="H28" s="115"/>
      <c r="I28" s="115"/>
      <c r="J28" s="147"/>
      <c r="K28" s="147"/>
      <c r="L28" s="147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</row>
    <row r="29" s="144" customFormat="1" ht="12.75">
      <c r="A29" s="143"/>
    </row>
    <row r="30" spans="1:3" s="144" customFormat="1" ht="12.75">
      <c r="A30" s="143"/>
      <c r="C30" s="145"/>
    </row>
    <row r="31" s="144" customFormat="1" ht="12.75">
      <c r="A31" s="143"/>
    </row>
    <row r="32" spans="1:13" s="144" customFormat="1" ht="15" customHeight="1">
      <c r="A32" s="143"/>
      <c r="C32" s="146"/>
      <c r="D32" s="148"/>
      <c r="E32" s="148"/>
      <c r="F32" s="148"/>
      <c r="I32" s="148"/>
      <c r="J32" s="148"/>
      <c r="K32" s="148"/>
      <c r="L32" s="148"/>
      <c r="M32" s="148"/>
    </row>
    <row r="33" spans="1:12" s="144" customFormat="1" ht="12.75">
      <c r="A33" s="143"/>
      <c r="D33" s="147"/>
      <c r="E33" s="147"/>
      <c r="F33" s="147"/>
      <c r="J33" s="147"/>
      <c r="K33" s="147"/>
      <c r="L33" s="147"/>
    </row>
    <row r="34" s="144" customFormat="1" ht="12.75">
      <c r="A34" s="143"/>
    </row>
    <row r="35" s="144" customFormat="1" ht="12.75">
      <c r="A35" s="143"/>
    </row>
    <row r="36" s="2" customFormat="1" ht="12.75">
      <c r="A36" s="9"/>
    </row>
    <row r="37" spans="4:16" ht="14.25"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4:16" ht="14.25"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4:16" ht="14.25"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4:16" ht="14.25"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4:16" ht="14.25"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</sheetData>
  <sheetProtection/>
  <protectedRanges>
    <protectedRange sqref="E16:P16" name="Rango2_1_1"/>
    <protectedRange sqref="E18:P20" name="Rango2_1_2"/>
    <protectedRange sqref="E17:P17" name="Rango2_1_3"/>
  </protectedRanges>
  <mergeCells count="12">
    <mergeCell ref="A8:A9"/>
    <mergeCell ref="B8:B9"/>
    <mergeCell ref="C8:C9"/>
    <mergeCell ref="D8:D9"/>
    <mergeCell ref="E8:P8"/>
    <mergeCell ref="K4:P4"/>
    <mergeCell ref="D28:F28"/>
    <mergeCell ref="D33:F33"/>
    <mergeCell ref="J28:L28"/>
    <mergeCell ref="D32:F32"/>
    <mergeCell ref="I32:M32"/>
    <mergeCell ref="J33:L33"/>
  </mergeCells>
  <printOptions/>
  <pageMargins left="0.3937007874015748" right="0.21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PC-DELL</cp:lastModifiedBy>
  <cp:lastPrinted>2017-01-26T22:42:53Z</cp:lastPrinted>
  <dcterms:created xsi:type="dcterms:W3CDTF">2015-01-22T16:48:02Z</dcterms:created>
  <dcterms:modified xsi:type="dcterms:W3CDTF">2017-05-18T16:00:12Z</dcterms:modified>
  <cp:category/>
  <cp:version/>
  <cp:contentType/>
  <cp:contentStatus/>
</cp:coreProperties>
</file>